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tabRatio="666" firstSheet="1" activeTab="5"/>
  </bookViews>
  <sheets>
    <sheet name="master-barang-bayu" sheetId="1" state="hidden" r:id="rId1"/>
    <sheet name="master-barang-BRAM" sheetId="15" r:id="rId2"/>
    <sheet name="master-zahir-bayu" sheetId="3" state="hidden" r:id="rId3"/>
    <sheet name="master-zahir-bram" sheetId="18" r:id="rId4"/>
    <sheet name="rumus_zahir_bram" sheetId="16" state="hidden" r:id="rId5"/>
    <sheet name="master-pending" sheetId="23" r:id="rId6"/>
    <sheet name="master-pending-bram" sheetId="19" state="hidden" r:id="rId7"/>
    <sheet name="db_pending_bayu" sheetId="2" r:id="rId8"/>
    <sheet name="DIGITAL" sheetId="6" state="hidden" r:id="rId9"/>
    <sheet name="BENIH" sheetId="7" state="hidden" r:id="rId10"/>
    <sheet name="barang" sheetId="8" state="hidden" r:id="rId11"/>
    <sheet name="pending" sheetId="9" state="hidden" r:id="rId12"/>
    <sheet name="Sheet2" sheetId="11" state="hidden" r:id="rId13"/>
    <sheet name="Sheet9" sheetId="22" r:id="rId14"/>
    <sheet name="Sheet11" sheetId="24" r:id="rId15"/>
    <sheet name="Sheet4" sheetId="14" state="hidden" r:id="rId16"/>
  </sheets>
  <definedNames>
    <definedName name="_xlnm._FilterDatabase" localSheetId="10" hidden="1">barang!$A$1:$H$4032</definedName>
    <definedName name="_xlnm._FilterDatabase" localSheetId="9" hidden="1">BENIH!$O$1:$R$332</definedName>
    <definedName name="_xlnm._FilterDatabase" localSheetId="7" hidden="1">db_pending_bayu!$A$1:$I$330</definedName>
    <definedName name="_xlnm._FilterDatabase" localSheetId="8" hidden="1">DIGITAL!$S$1:$W$1772</definedName>
    <definedName name="_xlnm._FilterDatabase" localSheetId="0" hidden="1">'master-barang-bayu'!$B$1:$L$2085</definedName>
    <definedName name="_xlnm._FilterDatabase" localSheetId="6" hidden="1">'master-pending-bram'!$A$1:$E$1</definedName>
    <definedName name="_xlnm._FilterDatabase" localSheetId="2" hidden="1">'master-zahir-bayu'!$B$1:$O$2089</definedName>
    <definedName name="_xlnm._FilterDatabase" localSheetId="11" hidden="1">pending!$A$2:$K$391</definedName>
  </definedNames>
  <calcPr calcId="145621"/>
</workbook>
</file>

<file path=xl/calcChain.xml><?xml version="1.0" encoding="utf-8"?>
<calcChain xmlns="http://schemas.openxmlformats.org/spreadsheetml/2006/main">
  <c r="E4" i="23" l="1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86" i="23"/>
  <c r="E87" i="23"/>
  <c r="E88" i="23"/>
  <c r="E89" i="23"/>
  <c r="E90" i="23"/>
  <c r="E91" i="23"/>
  <c r="E92" i="23"/>
  <c r="E93" i="23"/>
  <c r="E94" i="23"/>
  <c r="E95" i="23"/>
  <c r="E96" i="23"/>
  <c r="E97" i="23"/>
  <c r="E98" i="23"/>
  <c r="E99" i="23"/>
  <c r="E100" i="23"/>
  <c r="E101" i="23"/>
  <c r="E102" i="23"/>
  <c r="E103" i="23"/>
  <c r="E104" i="23"/>
  <c r="E105" i="23"/>
  <c r="E106" i="23"/>
  <c r="E107" i="23"/>
  <c r="E108" i="23"/>
  <c r="E109" i="23"/>
  <c r="E110" i="23"/>
  <c r="E111" i="23"/>
  <c r="E112" i="23"/>
  <c r="E113" i="23"/>
  <c r="E114" i="23"/>
  <c r="E115" i="23"/>
  <c r="E116" i="23"/>
  <c r="E117" i="23"/>
  <c r="E118" i="23"/>
  <c r="E119" i="23"/>
  <c r="E120" i="23"/>
  <c r="E121" i="23"/>
  <c r="E122" i="23"/>
  <c r="E123" i="23"/>
  <c r="E124" i="23"/>
  <c r="E125" i="23"/>
  <c r="E126" i="23"/>
  <c r="E127" i="23"/>
  <c r="E128" i="23"/>
  <c r="E129" i="23"/>
  <c r="E130" i="23"/>
  <c r="E131" i="23"/>
  <c r="E132" i="23"/>
  <c r="E133" i="23"/>
  <c r="E134" i="23"/>
  <c r="E135" i="23"/>
  <c r="E136" i="23"/>
  <c r="E137" i="23"/>
  <c r="E138" i="23"/>
  <c r="E139" i="23"/>
  <c r="E140" i="23"/>
  <c r="E141" i="23"/>
  <c r="E142" i="23"/>
  <c r="E143" i="23"/>
  <c r="E144" i="23"/>
  <c r="E145" i="23"/>
  <c r="E146" i="23"/>
  <c r="E147" i="23"/>
  <c r="E148" i="23"/>
  <c r="E149" i="23"/>
  <c r="E150" i="23"/>
  <c r="E151" i="23"/>
  <c r="E152" i="23"/>
  <c r="E153" i="23"/>
  <c r="E154" i="23"/>
  <c r="E155" i="23"/>
  <c r="E156" i="23"/>
  <c r="E157" i="23"/>
  <c r="E158" i="23"/>
  <c r="E159" i="23"/>
  <c r="E160" i="23"/>
  <c r="E161" i="23"/>
  <c r="E162" i="23"/>
  <c r="E163" i="23"/>
  <c r="E164" i="23"/>
  <c r="E165" i="23"/>
  <c r="E166" i="23"/>
  <c r="E167" i="23"/>
  <c r="E168" i="23"/>
  <c r="E169" i="23"/>
  <c r="E170" i="23"/>
  <c r="E171" i="23"/>
  <c r="E172" i="23"/>
  <c r="E173" i="23"/>
  <c r="E174" i="23"/>
  <c r="E175" i="23"/>
  <c r="E176" i="23"/>
  <c r="E177" i="23"/>
  <c r="E178" i="23"/>
  <c r="E179" i="23"/>
  <c r="E180" i="23"/>
  <c r="E181" i="23"/>
  <c r="E182" i="23"/>
  <c r="E183" i="23"/>
  <c r="E184" i="23"/>
  <c r="E185" i="23"/>
  <c r="E186" i="23"/>
  <c r="E187" i="23"/>
  <c r="E188" i="23"/>
  <c r="E189" i="23"/>
  <c r="E190" i="23"/>
  <c r="E191" i="23"/>
  <c r="E192" i="23"/>
  <c r="E193" i="23"/>
  <c r="E194" i="23"/>
  <c r="E195" i="23"/>
  <c r="E196" i="23"/>
  <c r="E197" i="23"/>
  <c r="E198" i="23"/>
  <c r="E199" i="23"/>
  <c r="E200" i="23"/>
  <c r="E201" i="23"/>
  <c r="E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3" i="23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A501" i="18"/>
  <c r="A502" i="18"/>
  <c r="A503" i="18"/>
  <c r="A504" i="18"/>
  <c r="A505" i="18"/>
  <c r="A506" i="18"/>
  <c r="A507" i="18"/>
  <c r="A508" i="18"/>
  <c r="A509" i="18"/>
  <c r="A510" i="18"/>
  <c r="A511" i="18"/>
  <c r="A512" i="18"/>
  <c r="A513" i="18"/>
  <c r="A514" i="18"/>
  <c r="A515" i="18"/>
  <c r="A516" i="18"/>
  <c r="A517" i="18"/>
  <c r="A518" i="18"/>
  <c r="A519" i="18"/>
  <c r="A520" i="18"/>
  <c r="A521" i="18"/>
  <c r="A522" i="18"/>
  <c r="A523" i="18"/>
  <c r="A524" i="18"/>
  <c r="A525" i="18"/>
  <c r="A526" i="18"/>
  <c r="A527" i="18"/>
  <c r="A528" i="18"/>
  <c r="A529" i="18"/>
  <c r="A530" i="18"/>
  <c r="A531" i="18"/>
  <c r="A532" i="18"/>
  <c r="A533" i="18"/>
  <c r="A534" i="18"/>
  <c r="A535" i="18"/>
  <c r="A536" i="18"/>
  <c r="A537" i="18"/>
  <c r="A538" i="18"/>
  <c r="A539" i="18"/>
  <c r="A540" i="18"/>
  <c r="A541" i="18"/>
  <c r="A542" i="18"/>
  <c r="A543" i="18"/>
  <c r="A544" i="18"/>
  <c r="A545" i="18"/>
  <c r="A546" i="18"/>
  <c r="A547" i="18"/>
  <c r="A548" i="18"/>
  <c r="A549" i="18"/>
  <c r="A550" i="18"/>
  <c r="A551" i="18"/>
  <c r="A552" i="18"/>
  <c r="A553" i="18"/>
  <c r="A554" i="18"/>
  <c r="A555" i="18"/>
  <c r="A556" i="18"/>
  <c r="A557" i="18"/>
  <c r="A558" i="18"/>
  <c r="A559" i="18"/>
  <c r="A560" i="18"/>
  <c r="A561" i="18"/>
  <c r="A562" i="18"/>
  <c r="A563" i="18"/>
  <c r="A564" i="18"/>
  <c r="A565" i="18"/>
  <c r="A566" i="18"/>
  <c r="A567" i="18"/>
  <c r="A568" i="18"/>
  <c r="A569" i="18"/>
  <c r="A570" i="18"/>
  <c r="A571" i="18"/>
  <c r="A572" i="18"/>
  <c r="A573" i="18"/>
  <c r="A574" i="18"/>
  <c r="A575" i="18"/>
  <c r="A576" i="18"/>
  <c r="A577" i="18"/>
  <c r="A578" i="18"/>
  <c r="A579" i="18"/>
  <c r="A580" i="18"/>
  <c r="A581" i="18"/>
  <c r="A582" i="18"/>
  <c r="A583" i="18"/>
  <c r="A584" i="18"/>
  <c r="A585" i="18"/>
  <c r="A586" i="18"/>
  <c r="A587" i="18"/>
  <c r="A588" i="18"/>
  <c r="A589" i="18"/>
  <c r="A590" i="18"/>
  <c r="A591" i="18"/>
  <c r="A592" i="18"/>
  <c r="A593" i="18"/>
  <c r="A594" i="18"/>
  <c r="A595" i="18"/>
  <c r="A596" i="18"/>
  <c r="A597" i="18"/>
  <c r="A598" i="18"/>
  <c r="A599" i="18"/>
  <c r="A600" i="18"/>
  <c r="A601" i="18"/>
  <c r="A602" i="18"/>
  <c r="A603" i="18"/>
  <c r="A604" i="18"/>
  <c r="A605" i="18"/>
  <c r="A606" i="18"/>
  <c r="A607" i="18"/>
  <c r="A608" i="18"/>
  <c r="A609" i="18"/>
  <c r="A610" i="18"/>
  <c r="A611" i="18"/>
  <c r="A612" i="18"/>
  <c r="A613" i="18"/>
  <c r="A614" i="18"/>
  <c r="A615" i="18"/>
  <c r="A616" i="18"/>
  <c r="A617" i="18"/>
  <c r="A618" i="18"/>
  <c r="A619" i="18"/>
  <c r="A620" i="18"/>
  <c r="A621" i="18"/>
  <c r="A622" i="18"/>
  <c r="A623" i="18"/>
  <c r="A624" i="18"/>
  <c r="A625" i="18"/>
  <c r="A626" i="18"/>
  <c r="A627" i="18"/>
  <c r="A628" i="18"/>
  <c r="A629" i="18"/>
  <c r="A630" i="18"/>
  <c r="A631" i="18"/>
  <c r="A632" i="18"/>
  <c r="A633" i="18"/>
  <c r="A634" i="18"/>
  <c r="A635" i="18"/>
  <c r="A636" i="18"/>
  <c r="A637" i="18"/>
  <c r="A638" i="18"/>
  <c r="A639" i="18"/>
  <c r="A640" i="18"/>
  <c r="A641" i="18"/>
  <c r="A642" i="18"/>
  <c r="A643" i="18"/>
  <c r="A644" i="18"/>
  <c r="A645" i="18"/>
  <c r="A646" i="18"/>
  <c r="A647" i="18"/>
  <c r="A648" i="18"/>
  <c r="A649" i="18"/>
  <c r="A650" i="18"/>
  <c r="A651" i="18"/>
  <c r="A652" i="18"/>
  <c r="A653" i="18"/>
  <c r="A654" i="18"/>
  <c r="A655" i="18"/>
  <c r="A656" i="18"/>
  <c r="A657" i="18"/>
  <c r="A658" i="18"/>
  <c r="A659" i="18"/>
  <c r="A660" i="18"/>
  <c r="A661" i="18"/>
  <c r="A662" i="18"/>
  <c r="A663" i="18"/>
  <c r="A664" i="18"/>
  <c r="A665" i="18"/>
  <c r="A666" i="18"/>
  <c r="A667" i="18"/>
  <c r="A668" i="18"/>
  <c r="A669" i="18"/>
  <c r="A670" i="18"/>
  <c r="A671" i="18"/>
  <c r="A672" i="18"/>
  <c r="A673" i="18"/>
  <c r="A674" i="18"/>
  <c r="A675" i="18"/>
  <c r="A676" i="18"/>
  <c r="A677" i="18"/>
  <c r="A678" i="18"/>
  <c r="A679" i="18"/>
  <c r="A680" i="18"/>
  <c r="A681" i="18"/>
  <c r="A682" i="18"/>
  <c r="A683" i="18"/>
  <c r="A684" i="18"/>
  <c r="A685" i="18"/>
  <c r="A686" i="18"/>
  <c r="A687" i="18"/>
  <c r="A688" i="18"/>
  <c r="A689" i="18"/>
  <c r="A690" i="18"/>
  <c r="A691" i="18"/>
  <c r="A692" i="18"/>
  <c r="A693" i="18"/>
  <c r="A694" i="18"/>
  <c r="A695" i="18"/>
  <c r="A696" i="18"/>
  <c r="A697" i="18"/>
  <c r="A698" i="18"/>
  <c r="A699" i="18"/>
  <c r="A700" i="18"/>
  <c r="A701" i="18"/>
  <c r="A702" i="18"/>
  <c r="A703" i="18"/>
  <c r="A704" i="18"/>
  <c r="A705" i="18"/>
  <c r="A706" i="18"/>
  <c r="A707" i="18"/>
  <c r="A708" i="18"/>
  <c r="A709" i="18"/>
  <c r="A710" i="18"/>
  <c r="A711" i="18"/>
  <c r="A712" i="18"/>
  <c r="A713" i="18"/>
  <c r="A714" i="18"/>
  <c r="A715" i="18"/>
  <c r="A716" i="18"/>
  <c r="A717" i="18"/>
  <c r="A718" i="18"/>
  <c r="A719" i="18"/>
  <c r="A720" i="18"/>
  <c r="A721" i="18"/>
  <c r="A722" i="18"/>
  <c r="A723" i="18"/>
  <c r="A724" i="18"/>
  <c r="A725" i="18"/>
  <c r="A726" i="18"/>
  <c r="A727" i="18"/>
  <c r="A728" i="18"/>
  <c r="A729" i="18"/>
  <c r="A730" i="18"/>
  <c r="A731" i="18"/>
  <c r="A732" i="18"/>
  <c r="A733" i="18"/>
  <c r="A734" i="18"/>
  <c r="A735" i="18"/>
  <c r="A736" i="18"/>
  <c r="A737" i="18"/>
  <c r="A738" i="18"/>
  <c r="A739" i="18"/>
  <c r="A740" i="18"/>
  <c r="A741" i="18"/>
  <c r="A742" i="18"/>
  <c r="A743" i="18"/>
  <c r="A744" i="18"/>
  <c r="A745" i="18"/>
  <c r="A746" i="18"/>
  <c r="A747" i="18"/>
  <c r="A748" i="18"/>
  <c r="A749" i="18"/>
  <c r="A750" i="18"/>
  <c r="A751" i="18"/>
  <c r="A752" i="18"/>
  <c r="A753" i="18"/>
  <c r="A754" i="18"/>
  <c r="A755" i="18"/>
  <c r="A756" i="18"/>
  <c r="A757" i="18"/>
  <c r="A758" i="18"/>
  <c r="A759" i="18"/>
  <c r="A760" i="18"/>
  <c r="A761" i="18"/>
  <c r="A762" i="18"/>
  <c r="A763" i="18"/>
  <c r="A764" i="18"/>
  <c r="A765" i="18"/>
  <c r="A766" i="18"/>
  <c r="A767" i="18"/>
  <c r="A768" i="18"/>
  <c r="A769" i="18"/>
  <c r="A770" i="18"/>
  <c r="A771" i="18"/>
  <c r="A772" i="18"/>
  <c r="A773" i="18"/>
  <c r="A774" i="18"/>
  <c r="A775" i="18"/>
  <c r="A776" i="18"/>
  <c r="A777" i="18"/>
  <c r="A778" i="18"/>
  <c r="A779" i="18"/>
  <c r="A780" i="18"/>
  <c r="A781" i="18"/>
  <c r="A782" i="18"/>
  <c r="A783" i="18"/>
  <c r="A784" i="18"/>
  <c r="A785" i="18"/>
  <c r="A786" i="18"/>
  <c r="A787" i="18"/>
  <c r="A788" i="18"/>
  <c r="A789" i="18"/>
  <c r="A790" i="18"/>
  <c r="A791" i="18"/>
  <c r="A792" i="18"/>
  <c r="A793" i="18"/>
  <c r="A794" i="18"/>
  <c r="A795" i="18"/>
  <c r="A796" i="18"/>
  <c r="A797" i="18"/>
  <c r="A798" i="18"/>
  <c r="A799" i="18"/>
  <c r="A800" i="18"/>
  <c r="A801" i="18"/>
  <c r="A802" i="18"/>
  <c r="A803" i="18"/>
  <c r="A804" i="18"/>
  <c r="A805" i="18"/>
  <c r="A806" i="18"/>
  <c r="A807" i="18"/>
  <c r="A808" i="18"/>
  <c r="A809" i="18"/>
  <c r="A810" i="18"/>
  <c r="A811" i="18"/>
  <c r="A812" i="18"/>
  <c r="A813" i="18"/>
  <c r="A814" i="18"/>
  <c r="A815" i="18"/>
  <c r="A816" i="18"/>
  <c r="A817" i="18"/>
  <c r="A818" i="18"/>
  <c r="A819" i="18"/>
  <c r="A820" i="18"/>
  <c r="A821" i="18"/>
  <c r="A822" i="18"/>
  <c r="A823" i="18"/>
  <c r="A824" i="18"/>
  <c r="A825" i="18"/>
  <c r="A826" i="18"/>
  <c r="A827" i="18"/>
  <c r="A828" i="18"/>
  <c r="A829" i="18"/>
  <c r="A830" i="18"/>
  <c r="A831" i="18"/>
  <c r="A832" i="18"/>
  <c r="A833" i="18"/>
  <c r="A834" i="18"/>
  <c r="A835" i="18"/>
  <c r="A836" i="18"/>
  <c r="A837" i="18"/>
  <c r="A838" i="18"/>
  <c r="A839" i="18"/>
  <c r="A840" i="18"/>
  <c r="A841" i="18"/>
  <c r="A842" i="18"/>
  <c r="A843" i="18"/>
  <c r="A844" i="18"/>
  <c r="A845" i="18"/>
  <c r="A846" i="18"/>
  <c r="A847" i="18"/>
  <c r="A848" i="18"/>
  <c r="A849" i="18"/>
  <c r="A850" i="18"/>
  <c r="A851" i="18"/>
  <c r="A852" i="18"/>
  <c r="A853" i="18"/>
  <c r="A854" i="18"/>
  <c r="A855" i="18"/>
  <c r="A856" i="18"/>
  <c r="A857" i="18"/>
  <c r="A858" i="18"/>
  <c r="A859" i="18"/>
  <c r="A860" i="18"/>
  <c r="A861" i="18"/>
  <c r="A862" i="18"/>
  <c r="A863" i="18"/>
  <c r="A864" i="18"/>
  <c r="A865" i="18"/>
  <c r="A866" i="18"/>
  <c r="A867" i="18"/>
  <c r="A868" i="18"/>
  <c r="A869" i="18"/>
  <c r="A870" i="18"/>
  <c r="A871" i="18"/>
  <c r="A872" i="18"/>
  <c r="A873" i="18"/>
  <c r="A874" i="18"/>
  <c r="A875" i="18"/>
  <c r="A876" i="18"/>
  <c r="A877" i="18"/>
  <c r="A878" i="18"/>
  <c r="A879" i="18"/>
  <c r="A880" i="18"/>
  <c r="A881" i="18"/>
  <c r="A882" i="18"/>
  <c r="A883" i="18"/>
  <c r="A884" i="18"/>
  <c r="A885" i="18"/>
  <c r="A886" i="18"/>
  <c r="A887" i="18"/>
  <c r="A888" i="18"/>
  <c r="A889" i="18"/>
  <c r="A890" i="18"/>
  <c r="A891" i="18"/>
  <c r="A892" i="18"/>
  <c r="A893" i="18"/>
  <c r="A894" i="18"/>
  <c r="A895" i="18"/>
  <c r="A896" i="18"/>
  <c r="A897" i="18"/>
  <c r="A898" i="18"/>
  <c r="A899" i="18"/>
  <c r="A900" i="18"/>
  <c r="A901" i="18"/>
  <c r="A902" i="18"/>
  <c r="A903" i="18"/>
  <c r="A904" i="18"/>
  <c r="A905" i="18"/>
  <c r="A906" i="18"/>
  <c r="A907" i="18"/>
  <c r="A908" i="18"/>
  <c r="A909" i="18"/>
  <c r="A910" i="18"/>
  <c r="A911" i="18"/>
  <c r="A912" i="18"/>
  <c r="A913" i="18"/>
  <c r="A914" i="18"/>
  <c r="A915" i="18"/>
  <c r="A916" i="18"/>
  <c r="A917" i="18"/>
  <c r="A918" i="18"/>
  <c r="A919" i="18"/>
  <c r="A920" i="18"/>
  <c r="A921" i="18"/>
  <c r="A922" i="18"/>
  <c r="A923" i="18"/>
  <c r="A924" i="18"/>
  <c r="A925" i="18"/>
  <c r="A926" i="18"/>
  <c r="A927" i="18"/>
  <c r="A928" i="18"/>
  <c r="A929" i="18"/>
  <c r="A930" i="18"/>
  <c r="A931" i="18"/>
  <c r="A932" i="18"/>
  <c r="A933" i="18"/>
  <c r="A934" i="18"/>
  <c r="A935" i="18"/>
  <c r="A936" i="18"/>
  <c r="A937" i="18"/>
  <c r="A938" i="18"/>
  <c r="A939" i="18"/>
  <c r="A940" i="18"/>
  <c r="A941" i="18"/>
  <c r="A942" i="18"/>
  <c r="A943" i="18"/>
  <c r="A944" i="18"/>
  <c r="A945" i="18"/>
  <c r="A946" i="18"/>
  <c r="A947" i="18"/>
  <c r="A948" i="18"/>
  <c r="A949" i="18"/>
  <c r="A950" i="18"/>
  <c r="A951" i="18"/>
  <c r="A952" i="18"/>
  <c r="A953" i="18"/>
  <c r="A954" i="18"/>
  <c r="A955" i="18"/>
  <c r="A956" i="18"/>
  <c r="A957" i="18"/>
  <c r="A958" i="18"/>
  <c r="A959" i="18"/>
  <c r="A960" i="18"/>
  <c r="A961" i="18"/>
  <c r="A962" i="18"/>
  <c r="A963" i="18"/>
  <c r="A964" i="18"/>
  <c r="A965" i="18"/>
  <c r="A966" i="18"/>
  <c r="A967" i="18"/>
  <c r="A968" i="18"/>
  <c r="A969" i="18"/>
  <c r="A970" i="18"/>
  <c r="A971" i="18"/>
  <c r="A972" i="18"/>
  <c r="A973" i="18"/>
  <c r="A974" i="18"/>
  <c r="A975" i="18"/>
  <c r="A976" i="18"/>
  <c r="A977" i="18"/>
  <c r="A978" i="18"/>
  <c r="A979" i="18"/>
  <c r="A980" i="18"/>
  <c r="A981" i="18"/>
  <c r="A982" i="18"/>
  <c r="A983" i="18"/>
  <c r="A984" i="18"/>
  <c r="A985" i="18"/>
  <c r="A986" i="18"/>
  <c r="A987" i="18"/>
  <c r="A988" i="18"/>
  <c r="A989" i="18"/>
  <c r="A990" i="18"/>
  <c r="A991" i="18"/>
  <c r="A992" i="18"/>
  <c r="A993" i="18"/>
  <c r="A994" i="18"/>
  <c r="A995" i="18"/>
  <c r="A996" i="18"/>
  <c r="A997" i="18"/>
  <c r="A998" i="18"/>
  <c r="A999" i="18"/>
  <c r="A1000" i="18"/>
  <c r="A1001" i="18"/>
  <c r="A1002" i="18"/>
  <c r="A1003" i="18"/>
  <c r="A1004" i="18"/>
  <c r="A1005" i="18"/>
  <c r="A1006" i="18"/>
  <c r="A1007" i="18"/>
  <c r="A1008" i="18"/>
  <c r="A1009" i="18"/>
  <c r="A1010" i="18"/>
  <c r="A1011" i="18"/>
  <c r="A1012" i="18"/>
  <c r="A1013" i="18"/>
  <c r="A1014" i="18"/>
  <c r="A1015" i="18"/>
  <c r="A1016" i="18"/>
  <c r="A1017" i="18"/>
  <c r="A1018" i="18"/>
  <c r="A1019" i="18"/>
  <c r="A1020" i="18"/>
  <c r="A1021" i="18"/>
  <c r="A1022" i="18"/>
  <c r="A1023" i="18"/>
  <c r="A1024" i="18"/>
  <c r="A1025" i="18"/>
  <c r="A1026" i="18"/>
  <c r="A1027" i="18"/>
  <c r="A1028" i="18"/>
  <c r="A1029" i="18"/>
  <c r="A1030" i="18"/>
  <c r="A1031" i="18"/>
  <c r="A1032" i="18"/>
  <c r="A1033" i="18"/>
  <c r="A1034" i="18"/>
  <c r="A1035" i="18"/>
  <c r="A1036" i="18"/>
  <c r="A1037" i="18"/>
  <c r="A1038" i="18"/>
  <c r="A1039" i="18"/>
  <c r="A1040" i="18"/>
  <c r="A1041" i="18"/>
  <c r="A1042" i="18"/>
  <c r="A1043" i="18"/>
  <c r="A1044" i="18"/>
  <c r="A1045" i="18"/>
  <c r="A1046" i="18"/>
  <c r="A1047" i="18"/>
  <c r="A1048" i="18"/>
  <c r="A1049" i="18"/>
  <c r="A1050" i="18"/>
  <c r="A1051" i="18"/>
  <c r="A1052" i="18"/>
  <c r="A1053" i="18"/>
  <c r="A1054" i="18"/>
  <c r="A1055" i="18"/>
  <c r="A1056" i="18"/>
  <c r="A1057" i="18"/>
  <c r="A1058" i="18"/>
  <c r="A1059" i="18"/>
  <c r="A1060" i="18"/>
  <c r="A1061" i="18"/>
  <c r="A1062" i="18"/>
  <c r="A1063" i="18"/>
  <c r="A1064" i="18"/>
  <c r="A1065" i="18"/>
  <c r="A1066" i="18"/>
  <c r="A1067" i="18"/>
  <c r="A1068" i="18"/>
  <c r="A1069" i="18"/>
  <c r="A1070" i="18"/>
  <c r="A1071" i="18"/>
  <c r="A1072" i="18"/>
  <c r="A1073" i="18"/>
  <c r="A1074" i="18"/>
  <c r="A1075" i="18"/>
  <c r="A1076" i="18"/>
  <c r="A1077" i="18"/>
  <c r="A1078" i="18"/>
  <c r="A1079" i="18"/>
  <c r="A1080" i="18"/>
  <c r="A1081" i="18"/>
  <c r="A1082" i="18"/>
  <c r="A1083" i="18"/>
  <c r="A1084" i="18"/>
  <c r="A1085" i="18"/>
  <c r="A1086" i="18"/>
  <c r="A1087" i="18"/>
  <c r="A1088" i="18"/>
  <c r="A1089" i="18"/>
  <c r="A1090" i="18"/>
  <c r="A1091" i="18"/>
  <c r="A1092" i="18"/>
  <c r="A1093" i="18"/>
  <c r="A1094" i="18"/>
  <c r="A1095" i="18"/>
  <c r="A1096" i="18"/>
  <c r="A1097" i="18"/>
  <c r="A1098" i="18"/>
  <c r="A1099" i="18"/>
  <c r="A1100" i="18"/>
  <c r="A1101" i="18"/>
  <c r="A1102" i="18"/>
  <c r="A1103" i="18"/>
  <c r="A1104" i="18"/>
  <c r="A1105" i="18"/>
  <c r="A1106" i="18"/>
  <c r="A1107" i="18"/>
  <c r="A1108" i="18"/>
  <c r="A1109" i="18"/>
  <c r="A1110" i="18"/>
  <c r="A1111" i="18"/>
  <c r="A1112" i="18"/>
  <c r="A1113" i="18"/>
  <c r="A1114" i="18"/>
  <c r="A1115" i="18"/>
  <c r="A1116" i="18"/>
  <c r="A1117" i="18"/>
  <c r="A1118" i="18"/>
  <c r="A1119" i="18"/>
  <c r="A1120" i="18"/>
  <c r="A1121" i="18"/>
  <c r="A1122" i="18"/>
  <c r="A1123" i="18"/>
  <c r="A1124" i="18"/>
  <c r="A1125" i="18"/>
  <c r="A1126" i="18"/>
  <c r="A1127" i="18"/>
  <c r="A1128" i="18"/>
  <c r="A1129" i="18"/>
  <c r="A1130" i="18"/>
  <c r="A1131" i="18"/>
  <c r="A1132" i="18"/>
  <c r="A1133" i="18"/>
  <c r="A1134" i="18"/>
  <c r="A1135" i="18"/>
  <c r="A1136" i="18"/>
  <c r="A1137" i="18"/>
  <c r="A1138" i="18"/>
  <c r="A1139" i="18"/>
  <c r="A1140" i="18"/>
  <c r="A1141" i="18"/>
  <c r="A1142" i="18"/>
  <c r="A1143" i="18"/>
  <c r="A1144" i="18"/>
  <c r="A1145" i="18"/>
  <c r="A1146" i="18"/>
  <c r="A1147" i="18"/>
  <c r="A1148" i="18"/>
  <c r="A1149" i="18"/>
  <c r="A1150" i="18"/>
  <c r="A1151" i="18"/>
  <c r="A1152" i="18"/>
  <c r="A1153" i="18"/>
  <c r="A1154" i="18"/>
  <c r="A1155" i="18"/>
  <c r="A1156" i="18"/>
  <c r="A1157" i="18"/>
  <c r="A1158" i="18"/>
  <c r="A1159" i="18"/>
  <c r="A1160" i="18"/>
  <c r="A1161" i="18"/>
  <c r="A1162" i="18"/>
  <c r="A1163" i="18"/>
  <c r="A1164" i="18"/>
  <c r="A1165" i="18"/>
  <c r="A1166" i="18"/>
  <c r="A1167" i="18"/>
  <c r="A1168" i="18"/>
  <c r="A1169" i="18"/>
  <c r="A1170" i="18"/>
  <c r="A1171" i="18"/>
  <c r="A1172" i="18"/>
  <c r="A1173" i="18"/>
  <c r="A1174" i="18"/>
  <c r="A1175" i="18"/>
  <c r="A1176" i="18"/>
  <c r="A1177" i="18"/>
  <c r="A1178" i="18"/>
  <c r="A1179" i="18"/>
  <c r="A1180" i="18"/>
  <c r="A1181" i="18"/>
  <c r="A1182" i="18"/>
  <c r="A1183" i="18"/>
  <c r="A1184" i="18"/>
  <c r="A1185" i="18"/>
  <c r="A1186" i="18"/>
  <c r="A1187" i="18"/>
  <c r="A1188" i="18"/>
  <c r="A1189" i="18"/>
  <c r="A1190" i="18"/>
  <c r="A1191" i="18"/>
  <c r="A1192" i="18"/>
  <c r="A1193" i="18"/>
  <c r="A1194" i="18"/>
  <c r="A1195" i="18"/>
  <c r="A1196" i="18"/>
  <c r="A1197" i="18"/>
  <c r="A1198" i="18"/>
  <c r="A1199" i="18"/>
  <c r="A1200" i="18"/>
  <c r="A1201" i="18"/>
  <c r="A1202" i="18"/>
  <c r="A1203" i="18"/>
  <c r="A1204" i="18"/>
  <c r="A1205" i="18"/>
  <c r="A1206" i="18"/>
  <c r="A1207" i="18"/>
  <c r="A1208" i="18"/>
  <c r="A1209" i="18"/>
  <c r="A1210" i="18"/>
  <c r="A1211" i="18"/>
  <c r="A1212" i="18"/>
  <c r="A1213" i="18"/>
  <c r="A1214" i="18"/>
  <c r="A1215" i="18"/>
  <c r="A1216" i="18"/>
  <c r="A1217" i="18"/>
  <c r="A1218" i="18"/>
  <c r="A1219" i="18"/>
  <c r="A1220" i="18"/>
  <c r="A1221" i="18"/>
  <c r="A1222" i="18"/>
  <c r="A1223" i="18"/>
  <c r="A1224" i="18"/>
  <c r="A1225" i="18"/>
  <c r="A1226" i="18"/>
  <c r="A1227" i="18"/>
  <c r="A1228" i="18"/>
  <c r="A1229" i="18"/>
  <c r="A1230" i="18"/>
  <c r="A1231" i="18"/>
  <c r="A1232" i="18"/>
  <c r="A1233" i="18"/>
  <c r="A1234" i="18"/>
  <c r="A1235" i="18"/>
  <c r="A1236" i="18"/>
  <c r="A1237" i="18"/>
  <c r="A1238" i="18"/>
  <c r="A1239" i="18"/>
  <c r="A1240" i="18"/>
  <c r="A1241" i="18"/>
  <c r="A1242" i="18"/>
  <c r="A1243" i="18"/>
  <c r="A1244" i="18"/>
  <c r="A1245" i="18"/>
  <c r="A1246" i="18"/>
  <c r="A1247" i="18"/>
  <c r="A1248" i="18"/>
  <c r="A1249" i="18"/>
  <c r="A1250" i="18"/>
  <c r="A1251" i="18"/>
  <c r="A1252" i="18"/>
  <c r="A1253" i="18"/>
  <c r="A1254" i="18"/>
  <c r="A1255" i="18"/>
  <c r="A1256" i="18"/>
  <c r="A1257" i="18"/>
  <c r="A1258" i="18"/>
  <c r="A1259" i="18"/>
  <c r="A1260" i="18"/>
  <c r="A1261" i="18"/>
  <c r="A1262" i="18"/>
  <c r="A1263" i="18"/>
  <c r="A1264" i="18"/>
  <c r="A1265" i="18"/>
  <c r="A1266" i="18"/>
  <c r="A1267" i="18"/>
  <c r="A1268" i="18"/>
  <c r="A1269" i="18"/>
  <c r="A1270" i="18"/>
  <c r="A1271" i="18"/>
  <c r="A1272" i="18"/>
  <c r="A1273" i="18"/>
  <c r="A1274" i="18"/>
  <c r="A1275" i="18"/>
  <c r="A1276" i="18"/>
  <c r="A1277" i="18"/>
  <c r="A1278" i="18"/>
  <c r="A1279" i="18"/>
  <c r="A1280" i="18"/>
  <c r="A1281" i="18"/>
  <c r="A1282" i="18"/>
  <c r="A1283" i="18"/>
  <c r="A1284" i="18"/>
  <c r="A1285" i="18"/>
  <c r="A1286" i="18"/>
  <c r="A1287" i="18"/>
  <c r="A1288" i="18"/>
  <c r="A1289" i="18"/>
  <c r="A1290" i="18"/>
  <c r="A1291" i="18"/>
  <c r="A1292" i="18"/>
  <c r="A1293" i="18"/>
  <c r="A1294" i="18"/>
  <c r="A1295" i="18"/>
  <c r="A1296" i="18"/>
  <c r="A1297" i="18"/>
  <c r="A1298" i="18"/>
  <c r="A1299" i="18"/>
  <c r="A1300" i="18"/>
  <c r="A1301" i="18"/>
  <c r="A1302" i="18"/>
  <c r="A1303" i="18"/>
  <c r="A1304" i="18"/>
  <c r="A1305" i="18"/>
  <c r="A1306" i="18"/>
  <c r="A1307" i="18"/>
  <c r="A1308" i="18"/>
  <c r="A1309" i="18"/>
  <c r="A1310" i="18"/>
  <c r="A1311" i="18"/>
  <c r="A1312" i="18"/>
  <c r="A1313" i="18"/>
  <c r="A1314" i="18"/>
  <c r="A1315" i="18"/>
  <c r="A1316" i="18"/>
  <c r="A1317" i="18"/>
  <c r="A1318" i="18"/>
  <c r="A1319" i="18"/>
  <c r="A1320" i="18"/>
  <c r="A1321" i="18"/>
  <c r="A1322" i="18"/>
  <c r="A1323" i="18"/>
  <c r="A1324" i="18"/>
  <c r="A1325" i="18"/>
  <c r="A1326" i="18"/>
  <c r="A1327" i="18"/>
  <c r="A1328" i="18"/>
  <c r="A1329" i="18"/>
  <c r="A1330" i="18"/>
  <c r="A1331" i="18"/>
  <c r="A1332" i="18"/>
  <c r="A1333" i="18"/>
  <c r="A1334" i="18"/>
  <c r="A1335" i="18"/>
  <c r="A1336" i="18"/>
  <c r="A1337" i="18"/>
  <c r="A1338" i="18"/>
  <c r="A1339" i="18"/>
  <c r="A1340" i="18"/>
  <c r="A1341" i="18"/>
  <c r="A1342" i="18"/>
  <c r="A1343" i="18"/>
  <c r="A1344" i="18"/>
  <c r="A1345" i="18"/>
  <c r="A1346" i="18"/>
  <c r="A1347" i="18"/>
  <c r="A1348" i="18"/>
  <c r="A1349" i="18"/>
  <c r="A1350" i="18"/>
  <c r="A1351" i="18"/>
  <c r="A1352" i="18"/>
  <c r="A1353" i="18"/>
  <c r="A1354" i="18"/>
  <c r="A1355" i="18"/>
  <c r="A1356" i="18"/>
  <c r="A1357" i="18"/>
  <c r="A1358" i="18"/>
  <c r="A1359" i="18"/>
  <c r="A1360" i="18"/>
  <c r="A1361" i="18"/>
  <c r="A1362" i="18"/>
  <c r="A1363" i="18"/>
  <c r="A1364" i="18"/>
  <c r="A1365" i="18"/>
  <c r="A1366" i="18"/>
  <c r="A1367" i="18"/>
  <c r="A1368" i="18"/>
  <c r="A1369" i="18"/>
  <c r="A1370" i="18"/>
  <c r="A1371" i="18"/>
  <c r="A1372" i="18"/>
  <c r="A1373" i="18"/>
  <c r="A1374" i="18"/>
  <c r="A1375" i="18"/>
  <c r="A1376" i="18"/>
  <c r="A1377" i="18"/>
  <c r="A1378" i="18"/>
  <c r="A1379" i="18"/>
  <c r="A1380" i="18"/>
  <c r="A1381" i="18"/>
  <c r="A1382" i="18"/>
  <c r="A1383" i="18"/>
  <c r="A1384" i="18"/>
  <c r="A1385" i="18"/>
  <c r="A1386" i="18"/>
  <c r="A1387" i="18"/>
  <c r="A1388" i="18"/>
  <c r="A1389" i="18"/>
  <c r="A1390" i="18"/>
  <c r="A1391" i="18"/>
  <c r="A1392" i="18"/>
  <c r="A1393" i="18"/>
  <c r="A1394" i="18"/>
  <c r="A1395" i="18"/>
  <c r="A1396" i="18"/>
  <c r="A1397" i="18"/>
  <c r="A1398" i="18"/>
  <c r="A1399" i="18"/>
  <c r="A1400" i="18"/>
  <c r="A1401" i="18"/>
  <c r="A1402" i="18"/>
  <c r="A1403" i="18"/>
  <c r="A1404" i="18"/>
  <c r="A1405" i="18"/>
  <c r="A1406" i="18"/>
  <c r="A1407" i="18"/>
  <c r="A1408" i="18"/>
  <c r="A1409" i="18"/>
  <c r="A1410" i="18"/>
  <c r="A1411" i="18"/>
  <c r="A1412" i="18"/>
  <c r="A1413" i="18"/>
  <c r="A1414" i="18"/>
  <c r="A1415" i="18"/>
  <c r="A1416" i="18"/>
  <c r="A1417" i="18"/>
  <c r="A1418" i="18"/>
  <c r="A1419" i="18"/>
  <c r="A1420" i="18"/>
  <c r="A1421" i="18"/>
  <c r="A1422" i="18"/>
  <c r="A1423" i="18"/>
  <c r="A1424" i="18"/>
  <c r="A1425" i="18"/>
  <c r="A1426" i="18"/>
  <c r="A1427" i="18"/>
  <c r="A1428" i="18"/>
  <c r="A1429" i="18"/>
  <c r="A1430" i="18"/>
  <c r="A1431" i="18"/>
  <c r="A1432" i="18"/>
  <c r="A1433" i="18"/>
  <c r="A1434" i="18"/>
  <c r="A1435" i="18"/>
  <c r="A1436" i="18"/>
  <c r="A1437" i="18"/>
  <c r="A1438" i="18"/>
  <c r="A1439" i="18"/>
  <c r="A1440" i="18"/>
  <c r="A1441" i="18"/>
  <c r="A1442" i="18"/>
  <c r="A1443" i="18"/>
  <c r="A1444" i="18"/>
  <c r="A1445" i="18"/>
  <c r="A1446" i="18"/>
  <c r="A1447" i="18"/>
  <c r="A1448" i="18"/>
  <c r="A1449" i="18"/>
  <c r="A1450" i="18"/>
  <c r="A1451" i="18"/>
  <c r="A1452" i="18"/>
  <c r="A1453" i="18"/>
  <c r="A1454" i="18"/>
  <c r="A1455" i="18"/>
  <c r="A1456" i="18"/>
  <c r="A1457" i="18"/>
  <c r="A1458" i="18"/>
  <c r="A1459" i="18"/>
  <c r="A1460" i="18"/>
  <c r="A1461" i="18"/>
  <c r="A1462" i="18"/>
  <c r="A1463" i="18"/>
  <c r="A1464" i="18"/>
  <c r="A1465" i="18"/>
  <c r="A1466" i="18"/>
  <c r="A1467" i="18"/>
  <c r="A1468" i="18"/>
  <c r="A1469" i="18"/>
  <c r="A1470" i="18"/>
  <c r="A1471" i="18"/>
  <c r="A1472" i="18"/>
  <c r="A1473" i="18"/>
  <c r="A1474" i="18"/>
  <c r="A1475" i="18"/>
  <c r="A1476" i="18"/>
  <c r="A1477" i="18"/>
  <c r="A1478" i="18"/>
  <c r="A1479" i="18"/>
  <c r="A1480" i="18"/>
  <c r="A1481" i="18"/>
  <c r="A1482" i="18"/>
  <c r="A1483" i="18"/>
  <c r="A1484" i="18"/>
  <c r="A1485" i="18"/>
  <c r="A1486" i="18"/>
  <c r="A1487" i="18"/>
  <c r="A1488" i="18"/>
  <c r="A1489" i="18"/>
  <c r="A1490" i="18"/>
  <c r="A1491" i="18"/>
  <c r="A1492" i="18"/>
  <c r="A1493" i="18"/>
  <c r="A1494" i="18"/>
  <c r="A1495" i="18"/>
  <c r="A1496" i="18"/>
  <c r="A1497" i="18"/>
  <c r="A1498" i="18"/>
  <c r="A1499" i="18"/>
  <c r="A1500" i="18"/>
  <c r="A1501" i="18"/>
  <c r="A1502" i="18"/>
  <c r="A1503" i="18"/>
  <c r="A1504" i="18"/>
  <c r="A1505" i="18"/>
  <c r="A1506" i="18"/>
  <c r="A1507" i="18"/>
  <c r="A1508" i="18"/>
  <c r="A1509" i="18"/>
  <c r="A1510" i="18"/>
  <c r="A1511" i="18"/>
  <c r="A1512" i="18"/>
  <c r="A1513" i="18"/>
  <c r="A1514" i="18"/>
  <c r="A1515" i="18"/>
  <c r="A1516" i="18"/>
  <c r="A1517" i="18"/>
  <c r="A1518" i="18"/>
  <c r="A1519" i="18"/>
  <c r="A1520" i="18"/>
  <c r="A1521" i="18"/>
  <c r="A1522" i="18"/>
  <c r="A1523" i="18"/>
  <c r="A1524" i="18"/>
  <c r="A1525" i="18"/>
  <c r="A1526" i="18"/>
  <c r="A1527" i="18"/>
  <c r="A1528" i="18"/>
  <c r="A1529" i="18"/>
  <c r="A1530" i="18"/>
  <c r="A1531" i="18"/>
  <c r="A1532" i="18"/>
  <c r="A1533" i="18"/>
  <c r="A1534" i="18"/>
  <c r="A1535" i="18"/>
  <c r="A1536" i="18"/>
  <c r="A1537" i="18"/>
  <c r="A1538" i="18"/>
  <c r="A1539" i="18"/>
  <c r="A1540" i="18"/>
  <c r="A1541" i="18"/>
  <c r="A1542" i="18"/>
  <c r="A1543" i="18"/>
  <c r="A1544" i="18"/>
  <c r="A1545" i="18"/>
  <c r="A1546" i="18"/>
  <c r="A1547" i="18"/>
  <c r="A1548" i="18"/>
  <c r="A1549" i="18"/>
  <c r="A1550" i="18"/>
  <c r="A1551" i="18"/>
  <c r="A1552" i="18"/>
  <c r="A1553" i="18"/>
  <c r="A1554" i="18"/>
  <c r="A1555" i="18"/>
  <c r="A1556" i="18"/>
  <c r="A1557" i="18"/>
  <c r="A1558" i="18"/>
  <c r="A1559" i="18"/>
  <c r="A1560" i="18"/>
  <c r="A1561" i="18"/>
  <c r="A1562" i="18"/>
  <c r="A1563" i="18"/>
  <c r="A1564" i="18"/>
  <c r="A1565" i="18"/>
  <c r="A1566" i="18"/>
  <c r="A1567" i="18"/>
  <c r="A1568" i="18"/>
  <c r="A1569" i="18"/>
  <c r="A1570" i="18"/>
  <c r="A1571" i="18"/>
  <c r="A1572" i="18"/>
  <c r="A1573" i="18"/>
  <c r="A1574" i="18"/>
  <c r="A1575" i="18"/>
  <c r="A1576" i="18"/>
  <c r="A1577" i="18"/>
  <c r="A1578" i="18"/>
  <c r="A1579" i="18"/>
  <c r="A1580" i="18"/>
  <c r="A1581" i="18"/>
  <c r="A1582" i="18"/>
  <c r="A1583" i="18"/>
  <c r="A1584" i="18"/>
  <c r="A1585" i="18"/>
  <c r="A1586" i="18"/>
  <c r="A1587" i="18"/>
  <c r="A1588" i="18"/>
  <c r="A1589" i="18"/>
  <c r="A1590" i="18"/>
  <c r="A1591" i="18"/>
  <c r="A1592" i="18"/>
  <c r="A1593" i="18"/>
  <c r="A1594" i="18"/>
  <c r="A1595" i="18"/>
  <c r="A1596" i="18"/>
  <c r="A1597" i="18"/>
  <c r="A1598" i="18"/>
  <c r="A1599" i="18"/>
  <c r="A1600" i="18"/>
  <c r="A1601" i="18"/>
  <c r="A1602" i="18"/>
  <c r="A1603" i="18"/>
  <c r="A1604" i="18"/>
  <c r="A1605" i="18"/>
  <c r="A1606" i="18"/>
  <c r="A1607" i="18"/>
  <c r="A1608" i="18"/>
  <c r="A1609" i="18"/>
  <c r="A1610" i="18"/>
  <c r="A1611" i="18"/>
  <c r="A1612" i="18"/>
  <c r="A1613" i="18"/>
  <c r="A1614" i="18"/>
  <c r="A1615" i="18"/>
  <c r="A1616" i="18"/>
  <c r="A1617" i="18"/>
  <c r="A1618" i="18"/>
  <c r="A1619" i="18"/>
  <c r="A1620" i="18"/>
  <c r="A1621" i="18"/>
  <c r="A1622" i="18"/>
  <c r="A1623" i="18"/>
  <c r="A1624" i="18"/>
  <c r="A1625" i="18"/>
  <c r="A1626" i="18"/>
  <c r="A1627" i="18"/>
  <c r="A1628" i="18"/>
  <c r="A1629" i="18"/>
  <c r="A1630" i="18"/>
  <c r="A1631" i="18"/>
  <c r="A1632" i="18"/>
  <c r="A1633" i="18"/>
  <c r="A1634" i="18"/>
  <c r="A1635" i="18"/>
  <c r="A1636" i="18"/>
  <c r="A1637" i="18"/>
  <c r="A1638" i="18"/>
  <c r="A1639" i="18"/>
  <c r="A1640" i="18"/>
  <c r="A1641" i="18"/>
  <c r="A1642" i="18"/>
  <c r="A1643" i="18"/>
  <c r="A1644" i="18"/>
  <c r="A1645" i="18"/>
  <c r="A1646" i="18"/>
  <c r="A1647" i="18"/>
  <c r="A1648" i="18"/>
  <c r="A1649" i="18"/>
  <c r="A1650" i="18"/>
  <c r="A1651" i="18"/>
  <c r="A1652" i="18"/>
  <c r="A1653" i="18"/>
  <c r="A1654" i="18"/>
  <c r="A1655" i="18"/>
  <c r="A1656" i="18"/>
  <c r="A1657" i="18"/>
  <c r="A1658" i="18"/>
  <c r="A1659" i="18"/>
  <c r="A1660" i="18"/>
  <c r="A1661" i="18"/>
  <c r="A1662" i="18"/>
  <c r="A1663" i="18"/>
  <c r="A1664" i="18"/>
  <c r="A1665" i="18"/>
  <c r="A1666" i="18"/>
  <c r="A1667" i="18"/>
  <c r="A1668" i="18"/>
  <c r="A1669" i="18"/>
  <c r="A1670" i="18"/>
  <c r="A1671" i="18"/>
  <c r="A1672" i="18"/>
  <c r="A1673" i="18"/>
  <c r="A1674" i="18"/>
  <c r="A1675" i="18"/>
  <c r="A1676" i="18"/>
  <c r="A1677" i="18"/>
  <c r="A1678" i="18"/>
  <c r="A1679" i="18"/>
  <c r="A1680" i="18"/>
  <c r="A1681" i="18"/>
  <c r="A1682" i="18"/>
  <c r="A1683" i="18"/>
  <c r="A1684" i="18"/>
  <c r="A1685" i="18"/>
  <c r="A1686" i="18"/>
  <c r="A1687" i="18"/>
  <c r="A1688" i="18"/>
  <c r="A1689" i="18"/>
  <c r="A1690" i="18"/>
  <c r="A1691" i="18"/>
  <c r="A1692" i="18"/>
  <c r="A1693" i="18"/>
  <c r="A1694" i="18"/>
  <c r="A1695" i="18"/>
  <c r="A1696" i="18"/>
  <c r="A1697" i="18"/>
  <c r="A1698" i="18"/>
  <c r="A1699" i="18"/>
  <c r="A1700" i="18"/>
  <c r="A1701" i="18"/>
  <c r="A1702" i="18"/>
  <c r="A1703" i="18"/>
  <c r="A1704" i="18"/>
  <c r="A1705" i="18"/>
  <c r="A1706" i="18"/>
  <c r="A1707" i="18"/>
  <c r="A1708" i="18"/>
  <c r="A1709" i="18"/>
  <c r="A1710" i="18"/>
  <c r="A1711" i="18"/>
  <c r="A1712" i="18"/>
  <c r="A1713" i="18"/>
  <c r="A1714" i="18"/>
  <c r="A1715" i="18"/>
  <c r="A1716" i="18"/>
  <c r="A1717" i="18"/>
  <c r="A1718" i="18"/>
  <c r="A1719" i="18"/>
  <c r="A1720" i="18"/>
  <c r="A1721" i="18"/>
  <c r="A1722" i="18"/>
  <c r="A1723" i="18"/>
  <c r="A1724" i="18"/>
  <c r="A1725" i="18"/>
  <c r="A1726" i="18"/>
  <c r="A1727" i="18"/>
  <c r="A1728" i="18"/>
  <c r="A1729" i="18"/>
  <c r="A1730" i="18"/>
  <c r="A1731" i="18"/>
  <c r="A1732" i="18"/>
  <c r="A1733" i="18"/>
  <c r="A1734" i="18"/>
  <c r="A1735" i="18"/>
  <c r="A1736" i="18"/>
  <c r="A1737" i="18"/>
  <c r="A1738" i="18"/>
  <c r="A1739" i="18"/>
  <c r="A1740" i="18"/>
  <c r="A1741" i="18"/>
  <c r="A1742" i="18"/>
  <c r="A1743" i="18"/>
  <c r="A1744" i="18"/>
  <c r="A1745" i="18"/>
  <c r="A1746" i="18"/>
  <c r="A1747" i="18"/>
  <c r="A1748" i="18"/>
  <c r="A1749" i="18"/>
  <c r="A1750" i="18"/>
  <c r="A1751" i="18"/>
  <c r="A1752" i="18"/>
  <c r="A1753" i="18"/>
  <c r="A1754" i="18"/>
  <c r="A1755" i="18"/>
  <c r="A1756" i="18"/>
  <c r="A1757" i="18"/>
  <c r="A1758" i="18"/>
  <c r="A1759" i="18"/>
  <c r="A1760" i="18"/>
  <c r="A1761" i="18"/>
  <c r="A1762" i="18"/>
  <c r="A1763" i="18"/>
  <c r="A1764" i="18"/>
  <c r="A1765" i="18"/>
  <c r="A1766" i="18"/>
  <c r="A1767" i="18"/>
  <c r="A1768" i="18"/>
  <c r="A1769" i="18"/>
  <c r="A1770" i="18"/>
  <c r="A1771" i="18"/>
  <c r="A1772" i="18"/>
  <c r="A1773" i="18"/>
  <c r="A1774" i="18"/>
  <c r="A1775" i="18"/>
  <c r="A1776" i="18"/>
  <c r="A1777" i="18"/>
  <c r="A1778" i="18"/>
  <c r="A1779" i="18"/>
  <c r="A1780" i="18"/>
  <c r="A1781" i="18"/>
  <c r="A1782" i="18"/>
  <c r="A1783" i="18"/>
  <c r="A1784" i="18"/>
  <c r="A1785" i="18"/>
  <c r="A1786" i="18"/>
  <c r="A1787" i="18"/>
  <c r="A1788" i="18"/>
  <c r="A1789" i="18"/>
  <c r="A1790" i="18"/>
  <c r="A1791" i="18"/>
  <c r="A1792" i="18"/>
  <c r="A1793" i="18"/>
  <c r="A1794" i="18"/>
  <c r="A1795" i="18"/>
  <c r="A1796" i="18"/>
  <c r="A1797" i="18"/>
  <c r="A1798" i="18"/>
  <c r="A1799" i="18"/>
  <c r="A1800" i="18"/>
  <c r="A1801" i="18"/>
  <c r="A1802" i="18"/>
  <c r="A1803" i="18"/>
  <c r="A1804" i="18"/>
  <c r="A1805" i="18"/>
  <c r="A1806" i="18"/>
  <c r="A1807" i="18"/>
  <c r="A1808" i="18"/>
  <c r="A1809" i="18"/>
  <c r="A1810" i="18"/>
  <c r="A1811" i="18"/>
  <c r="A1812" i="18"/>
  <c r="A1813" i="18"/>
  <c r="A1814" i="18"/>
  <c r="A1815" i="18"/>
  <c r="A1816" i="18"/>
  <c r="A1817" i="18"/>
  <c r="A1818" i="18"/>
  <c r="A1819" i="18"/>
  <c r="A1820" i="18"/>
  <c r="A1821" i="18"/>
  <c r="A1822" i="18"/>
  <c r="A1823" i="18"/>
  <c r="A1824" i="18"/>
  <c r="A1825" i="18"/>
  <c r="A1826" i="18"/>
  <c r="A1827" i="18"/>
  <c r="A1828" i="18"/>
  <c r="A1829" i="18"/>
  <c r="A1830" i="18"/>
  <c r="A1831" i="18"/>
  <c r="A1832" i="18"/>
  <c r="A1833" i="18"/>
  <c r="A1834" i="18"/>
  <c r="A1835" i="18"/>
  <c r="A1836" i="18"/>
  <c r="A1837" i="18"/>
  <c r="A1838" i="18"/>
  <c r="A1839" i="18"/>
  <c r="A1840" i="18"/>
  <c r="A1841" i="18"/>
  <c r="A1842" i="18"/>
  <c r="A1843" i="18"/>
  <c r="A1844" i="18"/>
  <c r="A1845" i="18"/>
  <c r="A1846" i="18"/>
  <c r="A1847" i="18"/>
  <c r="A1848" i="18"/>
  <c r="A1849" i="18"/>
  <c r="A1850" i="18"/>
  <c r="A1851" i="18"/>
  <c r="A1852" i="18"/>
  <c r="A1853" i="18"/>
  <c r="A1854" i="18"/>
  <c r="A1855" i="18"/>
  <c r="A1856" i="18"/>
  <c r="A1857" i="18"/>
  <c r="A1858" i="18"/>
  <c r="A1859" i="18"/>
  <c r="A1860" i="18"/>
  <c r="A1861" i="18"/>
  <c r="A1862" i="18"/>
  <c r="A1863" i="18"/>
  <c r="A1864" i="18"/>
  <c r="A1865" i="18"/>
  <c r="A1866" i="18"/>
  <c r="A1867" i="18"/>
  <c r="A1868" i="18"/>
  <c r="A1869" i="18"/>
  <c r="A1870" i="18"/>
  <c r="A1871" i="18"/>
  <c r="A1872" i="18"/>
  <c r="A1873" i="18"/>
  <c r="A1874" i="18"/>
  <c r="A1875" i="18"/>
  <c r="A1876" i="18"/>
  <c r="A1877" i="18"/>
  <c r="A1878" i="18"/>
  <c r="A1879" i="18"/>
  <c r="A1880" i="18"/>
  <c r="A1881" i="18"/>
  <c r="A1882" i="18"/>
  <c r="A1883" i="18"/>
  <c r="A1884" i="18"/>
  <c r="A1885" i="18"/>
  <c r="A1886" i="18"/>
  <c r="A1887" i="18"/>
  <c r="A1888" i="18"/>
  <c r="A1889" i="18"/>
  <c r="A1890" i="18"/>
  <c r="A1891" i="18"/>
  <c r="A1892" i="18"/>
  <c r="A1893" i="18"/>
  <c r="A1894" i="18"/>
  <c r="A1895" i="18"/>
  <c r="A1896" i="18"/>
  <c r="A1897" i="18"/>
  <c r="A1898" i="18"/>
  <c r="A1899" i="18"/>
  <c r="A1900" i="18"/>
  <c r="A1901" i="18"/>
  <c r="A1902" i="18"/>
  <c r="A1903" i="18"/>
  <c r="A1904" i="18"/>
  <c r="A1905" i="18"/>
  <c r="A1906" i="18"/>
  <c r="A1907" i="18"/>
  <c r="A1908" i="18"/>
  <c r="A1909" i="18"/>
  <c r="A1910" i="18"/>
  <c r="A1911" i="18"/>
  <c r="A1912" i="18"/>
  <c r="A1913" i="18"/>
  <c r="A1914" i="18"/>
  <c r="A1915" i="18"/>
  <c r="A1916" i="18"/>
  <c r="A1917" i="18"/>
  <c r="A1918" i="18"/>
  <c r="A1919" i="18"/>
  <c r="A1920" i="18"/>
  <c r="A1921" i="18"/>
  <c r="A1922" i="18"/>
  <c r="A1923" i="18"/>
  <c r="A1924" i="18"/>
  <c r="A1925" i="18"/>
  <c r="A1926" i="18"/>
  <c r="A1927" i="18"/>
  <c r="A1928" i="18"/>
  <c r="A1929" i="18"/>
  <c r="A1930" i="18"/>
  <c r="A1931" i="18"/>
  <c r="A1932" i="18"/>
  <c r="A1933" i="18"/>
  <c r="A1934" i="18"/>
  <c r="A1935" i="18"/>
  <c r="A1936" i="18"/>
  <c r="A1937" i="18"/>
  <c r="A1938" i="18"/>
  <c r="A1939" i="18"/>
  <c r="A1940" i="18"/>
  <c r="A1941" i="18"/>
  <c r="A1942" i="18"/>
  <c r="A1943" i="18"/>
  <c r="A1944" i="18"/>
  <c r="A1945" i="18"/>
  <c r="A1946" i="18"/>
  <c r="A1947" i="18"/>
  <c r="A1948" i="18"/>
  <c r="A1949" i="18"/>
  <c r="A1950" i="18"/>
  <c r="A1951" i="18"/>
  <c r="A1952" i="18"/>
  <c r="A1953" i="18"/>
  <c r="A1954" i="18"/>
  <c r="A1955" i="18"/>
  <c r="A1956" i="18"/>
  <c r="A1957" i="18"/>
  <c r="A1958" i="18"/>
  <c r="A1959" i="18"/>
  <c r="A1960" i="18"/>
  <c r="A1961" i="18"/>
  <c r="A1962" i="18"/>
  <c r="A1963" i="18"/>
  <c r="A1964" i="18"/>
  <c r="A1965" i="18"/>
  <c r="A1966" i="18"/>
  <c r="A1967" i="18"/>
  <c r="A1968" i="18"/>
  <c r="A1969" i="18"/>
  <c r="A1970" i="18"/>
  <c r="A1971" i="18"/>
  <c r="A1972" i="18"/>
  <c r="A1973" i="18"/>
  <c r="A1974" i="18"/>
  <c r="A1975" i="18"/>
  <c r="A1976" i="18"/>
  <c r="A1977" i="18"/>
  <c r="A1978" i="18"/>
  <c r="A1979" i="18"/>
  <c r="A1980" i="18"/>
  <c r="A1981" i="18"/>
  <c r="A1982" i="18"/>
  <c r="A1983" i="18"/>
  <c r="A1984" i="18"/>
  <c r="A1985" i="18"/>
  <c r="A1986" i="18"/>
  <c r="A1987" i="18"/>
  <c r="A1988" i="18"/>
  <c r="A1989" i="18"/>
  <c r="A1990" i="18"/>
  <c r="A1991" i="18"/>
  <c r="A1992" i="18"/>
  <c r="A1993" i="18"/>
  <c r="A1994" i="18"/>
  <c r="A1995" i="18"/>
  <c r="A1996" i="18"/>
  <c r="A1997" i="18"/>
  <c r="A1998" i="18"/>
  <c r="A1999" i="18"/>
  <c r="A2000" i="18"/>
  <c r="A2001" i="18"/>
  <c r="A2002" i="18"/>
  <c r="A2003" i="18"/>
  <c r="A2004" i="18"/>
  <c r="A2005" i="18"/>
  <c r="A2006" i="18"/>
  <c r="A2007" i="18"/>
  <c r="A2008" i="18"/>
  <c r="A2009" i="18"/>
  <c r="A2010" i="18"/>
  <c r="A2011" i="18"/>
  <c r="A2012" i="18"/>
  <c r="A2013" i="18"/>
  <c r="A2014" i="18"/>
  <c r="A2015" i="18"/>
  <c r="A2016" i="18"/>
  <c r="A2017" i="18"/>
  <c r="A2018" i="18"/>
  <c r="A2019" i="18"/>
  <c r="A2020" i="18"/>
  <c r="A2021" i="18"/>
  <c r="A2022" i="18"/>
  <c r="A2023" i="18"/>
  <c r="A2024" i="18"/>
  <c r="A2025" i="18"/>
  <c r="A2026" i="18"/>
  <c r="A2027" i="18"/>
  <c r="A2028" i="18"/>
  <c r="A2029" i="18"/>
  <c r="A2030" i="18"/>
  <c r="A2031" i="18"/>
  <c r="A2032" i="18"/>
  <c r="A2033" i="18"/>
  <c r="A2034" i="18"/>
  <c r="A2035" i="18"/>
  <c r="A2036" i="18"/>
  <c r="A2037" i="18"/>
  <c r="A2038" i="18"/>
  <c r="A2039" i="18"/>
  <c r="A2040" i="18"/>
  <c r="A2041" i="18"/>
  <c r="A2042" i="18"/>
  <c r="A2043" i="18"/>
  <c r="A2044" i="18"/>
  <c r="A2045" i="18"/>
  <c r="A2046" i="18"/>
  <c r="A2047" i="18"/>
  <c r="A2048" i="18"/>
  <c r="A2049" i="18"/>
  <c r="A2050" i="18"/>
  <c r="A2051" i="18"/>
  <c r="A2052" i="18"/>
  <c r="A2053" i="18"/>
  <c r="A2054" i="18"/>
  <c r="A2055" i="18"/>
  <c r="A2056" i="18"/>
  <c r="A2057" i="18"/>
  <c r="A2058" i="18"/>
  <c r="A2059" i="18"/>
  <c r="A2060" i="18"/>
  <c r="A2061" i="18"/>
  <c r="A2062" i="18"/>
  <c r="A2063" i="18"/>
  <c r="A2064" i="18"/>
  <c r="A2065" i="18"/>
  <c r="A2066" i="18"/>
  <c r="A2067" i="18"/>
  <c r="A2068" i="18"/>
  <c r="A2069" i="18"/>
  <c r="A2070" i="18"/>
  <c r="A2071" i="18"/>
  <c r="A2072" i="18"/>
  <c r="A2073" i="18"/>
  <c r="A2074" i="18"/>
  <c r="A2075" i="18"/>
  <c r="A2076" i="18"/>
  <c r="A2077" i="18"/>
  <c r="A2078" i="18"/>
  <c r="A2079" i="18"/>
  <c r="A2080" i="18"/>
  <c r="A2081" i="18"/>
  <c r="A2082" i="18"/>
  <c r="A2083" i="18"/>
  <c r="A2084" i="18"/>
  <c r="A2085" i="18"/>
  <c r="A2086" i="18"/>
  <c r="A2087" i="18"/>
  <c r="A2088" i="18"/>
  <c r="A2089" i="18"/>
  <c r="A2" i="18"/>
  <c r="G45" i="24" l="1"/>
  <c r="G46" i="24"/>
  <c r="G44" i="24"/>
  <c r="C39" i="24"/>
  <c r="B39" i="24"/>
  <c r="C34" i="24"/>
  <c r="B34" i="24"/>
  <c r="G28" i="24" l="1"/>
  <c r="F29" i="24" s="1"/>
  <c r="K28" i="24"/>
  <c r="J28" i="24"/>
  <c r="E28" i="24"/>
  <c r="D25" i="24"/>
  <c r="K25" i="24" s="1"/>
  <c r="F28" i="24" l="1"/>
  <c r="H7" i="24"/>
  <c r="E7" i="24"/>
  <c r="D7" i="24"/>
  <c r="F17" i="24"/>
  <c r="L3" i="19" l="1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L52" i="19"/>
  <c r="L53" i="19"/>
  <c r="L54" i="19"/>
  <c r="L55" i="19"/>
  <c r="L56" i="19"/>
  <c r="L57" i="19"/>
  <c r="L58" i="19"/>
  <c r="L59" i="19"/>
  <c r="L60" i="19"/>
  <c r="L61" i="19"/>
  <c r="L62" i="19"/>
  <c r="L63" i="19"/>
  <c r="L64" i="19"/>
  <c r="L65" i="19"/>
  <c r="L66" i="19"/>
  <c r="L67" i="19"/>
  <c r="L68" i="19"/>
  <c r="L69" i="19"/>
  <c r="L70" i="19"/>
  <c r="L71" i="19"/>
  <c r="L72" i="19"/>
  <c r="L73" i="19"/>
  <c r="L74" i="19"/>
  <c r="L75" i="19"/>
  <c r="L76" i="19"/>
  <c r="L77" i="19"/>
  <c r="L78" i="19"/>
  <c r="L79" i="19"/>
  <c r="L80" i="19"/>
  <c r="L81" i="19"/>
  <c r="L82" i="19"/>
  <c r="L83" i="19"/>
  <c r="L84" i="19"/>
  <c r="L85" i="19"/>
  <c r="L86" i="19"/>
  <c r="L87" i="19"/>
  <c r="L88" i="19"/>
  <c r="L89" i="19"/>
  <c r="L90" i="19"/>
  <c r="L91" i="19"/>
  <c r="L92" i="19"/>
  <c r="L93" i="19"/>
  <c r="L94" i="19"/>
  <c r="L95" i="19"/>
  <c r="L96" i="19"/>
  <c r="L97" i="19"/>
  <c r="L98" i="19"/>
  <c r="L99" i="19"/>
  <c r="L100" i="19"/>
  <c r="L101" i="19"/>
  <c r="L102" i="19"/>
  <c r="L103" i="19"/>
  <c r="L104" i="19"/>
  <c r="L105" i="19"/>
  <c r="L106" i="19"/>
  <c r="L107" i="19"/>
  <c r="L108" i="19"/>
  <c r="L109" i="19"/>
  <c r="L110" i="19"/>
  <c r="L111" i="19"/>
  <c r="L112" i="19"/>
  <c r="L113" i="19"/>
  <c r="L114" i="19"/>
  <c r="L115" i="19"/>
  <c r="L116" i="19"/>
  <c r="L117" i="19"/>
  <c r="L118" i="19"/>
  <c r="L119" i="19"/>
  <c r="L120" i="19"/>
  <c r="L121" i="19"/>
  <c r="L122" i="19"/>
  <c r="L123" i="19"/>
  <c r="L124" i="19"/>
  <c r="L125" i="19"/>
  <c r="L126" i="19"/>
  <c r="L127" i="19"/>
  <c r="L128" i="19"/>
  <c r="L129" i="19"/>
  <c r="L130" i="19"/>
  <c r="L131" i="19"/>
  <c r="L132" i="19"/>
  <c r="L133" i="19"/>
  <c r="L134" i="19"/>
  <c r="L135" i="19"/>
  <c r="L136" i="19"/>
  <c r="L137" i="19"/>
  <c r="L138" i="19"/>
  <c r="L139" i="19"/>
  <c r="L140" i="19"/>
  <c r="L141" i="19"/>
  <c r="L142" i="19"/>
  <c r="L143" i="19"/>
  <c r="L144" i="19"/>
  <c r="L145" i="19"/>
  <c r="L146" i="19"/>
  <c r="L147" i="19"/>
  <c r="L148" i="19"/>
  <c r="L149" i="19"/>
  <c r="L150" i="19"/>
  <c r="L151" i="19"/>
  <c r="L152" i="19"/>
  <c r="L153" i="19"/>
  <c r="L154" i="19"/>
  <c r="L155" i="19"/>
  <c r="L156" i="19"/>
  <c r="L157" i="19"/>
  <c r="L158" i="19"/>
  <c r="L159" i="19"/>
  <c r="L160" i="19"/>
  <c r="L161" i="19"/>
  <c r="L162" i="19"/>
  <c r="L163" i="19"/>
  <c r="L164" i="19"/>
  <c r="L165" i="19"/>
  <c r="L166" i="19"/>
  <c r="L167" i="19"/>
  <c r="L168" i="19"/>
  <c r="L169" i="19"/>
  <c r="L170" i="19"/>
  <c r="L171" i="19"/>
  <c r="L172" i="19"/>
  <c r="L173" i="19"/>
  <c r="L174" i="19"/>
  <c r="L175" i="19"/>
  <c r="L176" i="19"/>
  <c r="L177" i="19"/>
  <c r="L178" i="19"/>
  <c r="L179" i="19"/>
  <c r="L180" i="19"/>
  <c r="L181" i="19"/>
  <c r="L182" i="19"/>
  <c r="L183" i="19"/>
  <c r="L184" i="19"/>
  <c r="L185" i="19"/>
  <c r="L186" i="19"/>
  <c r="L187" i="19"/>
  <c r="L188" i="19"/>
  <c r="L189" i="19"/>
  <c r="L190" i="19"/>
  <c r="L191" i="19"/>
  <c r="L192" i="19"/>
  <c r="L2" i="19"/>
  <c r="J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2" i="2"/>
  <c r="B3" i="19"/>
  <c r="D3" i="19" s="1"/>
  <c r="B4" i="19"/>
  <c r="D4" i="19" s="1"/>
  <c r="B5" i="19"/>
  <c r="D5" i="19" s="1"/>
  <c r="B6" i="19"/>
  <c r="D6" i="19" s="1"/>
  <c r="B7" i="19"/>
  <c r="D7" i="19" s="1"/>
  <c r="B8" i="19"/>
  <c r="D8" i="19" s="1"/>
  <c r="B9" i="19"/>
  <c r="D9" i="19" s="1"/>
  <c r="B10" i="19"/>
  <c r="D10" i="19" s="1"/>
  <c r="B11" i="19"/>
  <c r="D11" i="19" s="1"/>
  <c r="B12" i="19"/>
  <c r="D12" i="19" s="1"/>
  <c r="B13" i="19"/>
  <c r="D13" i="19" s="1"/>
  <c r="B14" i="19"/>
  <c r="D14" i="19" s="1"/>
  <c r="B15" i="19"/>
  <c r="D15" i="19" s="1"/>
  <c r="B16" i="19"/>
  <c r="D16" i="19" s="1"/>
  <c r="B17" i="19"/>
  <c r="D17" i="19" s="1"/>
  <c r="B18" i="19"/>
  <c r="D18" i="19" s="1"/>
  <c r="B19" i="19"/>
  <c r="D19" i="19" s="1"/>
  <c r="B20" i="19"/>
  <c r="D20" i="19" s="1"/>
  <c r="B21" i="19"/>
  <c r="D21" i="19" s="1"/>
  <c r="B22" i="19"/>
  <c r="D22" i="19" s="1"/>
  <c r="B23" i="19"/>
  <c r="D23" i="19" s="1"/>
  <c r="B24" i="19"/>
  <c r="D24" i="19" s="1"/>
  <c r="B25" i="19"/>
  <c r="D25" i="19" s="1"/>
  <c r="B26" i="19"/>
  <c r="D26" i="19" s="1"/>
  <c r="B27" i="19"/>
  <c r="D27" i="19" s="1"/>
  <c r="B28" i="19"/>
  <c r="D28" i="19" s="1"/>
  <c r="B29" i="19"/>
  <c r="D29" i="19" s="1"/>
  <c r="B30" i="19"/>
  <c r="D30" i="19" s="1"/>
  <c r="B31" i="19"/>
  <c r="D31" i="19" s="1"/>
  <c r="B32" i="19"/>
  <c r="D32" i="19" s="1"/>
  <c r="B33" i="19"/>
  <c r="D33" i="19" s="1"/>
  <c r="B34" i="19"/>
  <c r="D34" i="19" s="1"/>
  <c r="B35" i="19"/>
  <c r="D35" i="19" s="1"/>
  <c r="B36" i="19"/>
  <c r="D36" i="19" s="1"/>
  <c r="B37" i="19"/>
  <c r="D37" i="19" s="1"/>
  <c r="B38" i="19"/>
  <c r="D38" i="19" s="1"/>
  <c r="B39" i="19"/>
  <c r="D39" i="19" s="1"/>
  <c r="B40" i="19"/>
  <c r="D40" i="19" s="1"/>
  <c r="B41" i="19"/>
  <c r="D41" i="19" s="1"/>
  <c r="B42" i="19"/>
  <c r="D42" i="19" s="1"/>
  <c r="B43" i="19"/>
  <c r="D43" i="19" s="1"/>
  <c r="B44" i="19"/>
  <c r="D44" i="19" s="1"/>
  <c r="B45" i="19"/>
  <c r="D45" i="19" s="1"/>
  <c r="B46" i="19"/>
  <c r="D46" i="19" s="1"/>
  <c r="B47" i="19"/>
  <c r="D47" i="19" s="1"/>
  <c r="B48" i="19"/>
  <c r="D48" i="19" s="1"/>
  <c r="B49" i="19"/>
  <c r="D49" i="19" s="1"/>
  <c r="B50" i="19"/>
  <c r="D50" i="19" s="1"/>
  <c r="B51" i="19"/>
  <c r="D51" i="19" s="1"/>
  <c r="B52" i="19"/>
  <c r="D52" i="19" s="1"/>
  <c r="B53" i="19"/>
  <c r="D53" i="19" s="1"/>
  <c r="B54" i="19"/>
  <c r="D54" i="19" s="1"/>
  <c r="B55" i="19"/>
  <c r="D55" i="19" s="1"/>
  <c r="B56" i="19"/>
  <c r="D56" i="19" s="1"/>
  <c r="B57" i="19"/>
  <c r="D57" i="19" s="1"/>
  <c r="B58" i="19"/>
  <c r="D58" i="19" s="1"/>
  <c r="B59" i="19"/>
  <c r="D59" i="19" s="1"/>
  <c r="B60" i="19"/>
  <c r="D60" i="19" s="1"/>
  <c r="B61" i="19"/>
  <c r="D61" i="19" s="1"/>
  <c r="B62" i="19"/>
  <c r="D62" i="19" s="1"/>
  <c r="B63" i="19"/>
  <c r="D63" i="19" s="1"/>
  <c r="B64" i="19"/>
  <c r="D64" i="19" s="1"/>
  <c r="B65" i="19"/>
  <c r="D65" i="19" s="1"/>
  <c r="B66" i="19"/>
  <c r="D66" i="19" s="1"/>
  <c r="B67" i="19"/>
  <c r="D67" i="19" s="1"/>
  <c r="B68" i="19"/>
  <c r="D68" i="19" s="1"/>
  <c r="B69" i="19"/>
  <c r="D69" i="19" s="1"/>
  <c r="B70" i="19"/>
  <c r="D70" i="19" s="1"/>
  <c r="B71" i="19"/>
  <c r="D71" i="19" s="1"/>
  <c r="B72" i="19"/>
  <c r="D72" i="19" s="1"/>
  <c r="B73" i="19"/>
  <c r="D73" i="19" s="1"/>
  <c r="B74" i="19"/>
  <c r="D74" i="19" s="1"/>
  <c r="B75" i="19"/>
  <c r="D75" i="19" s="1"/>
  <c r="B76" i="19"/>
  <c r="D76" i="19" s="1"/>
  <c r="B77" i="19"/>
  <c r="D77" i="19" s="1"/>
  <c r="B78" i="19"/>
  <c r="D78" i="19" s="1"/>
  <c r="B79" i="19"/>
  <c r="D79" i="19" s="1"/>
  <c r="B80" i="19"/>
  <c r="D80" i="19" s="1"/>
  <c r="B81" i="19"/>
  <c r="D81" i="19" s="1"/>
  <c r="B82" i="19"/>
  <c r="D82" i="19" s="1"/>
  <c r="B83" i="19"/>
  <c r="D83" i="19" s="1"/>
  <c r="B84" i="19"/>
  <c r="D84" i="19" s="1"/>
  <c r="B85" i="19"/>
  <c r="D85" i="19" s="1"/>
  <c r="B86" i="19"/>
  <c r="D86" i="19" s="1"/>
  <c r="B87" i="19"/>
  <c r="D87" i="19" s="1"/>
  <c r="B88" i="19"/>
  <c r="D88" i="19" s="1"/>
  <c r="B89" i="19"/>
  <c r="D89" i="19" s="1"/>
  <c r="B90" i="19"/>
  <c r="D90" i="19" s="1"/>
  <c r="B91" i="19"/>
  <c r="D91" i="19" s="1"/>
  <c r="B92" i="19"/>
  <c r="D92" i="19" s="1"/>
  <c r="B93" i="19"/>
  <c r="D93" i="19" s="1"/>
  <c r="B94" i="19"/>
  <c r="D94" i="19" s="1"/>
  <c r="B95" i="19"/>
  <c r="D95" i="19" s="1"/>
  <c r="B96" i="19"/>
  <c r="D96" i="19" s="1"/>
  <c r="B97" i="19"/>
  <c r="D97" i="19" s="1"/>
  <c r="B98" i="19"/>
  <c r="D98" i="19" s="1"/>
  <c r="B99" i="19"/>
  <c r="D99" i="19" s="1"/>
  <c r="B100" i="19"/>
  <c r="D100" i="19" s="1"/>
  <c r="B101" i="19"/>
  <c r="D101" i="19" s="1"/>
  <c r="B102" i="19"/>
  <c r="D102" i="19" s="1"/>
  <c r="B103" i="19"/>
  <c r="D103" i="19" s="1"/>
  <c r="B104" i="19"/>
  <c r="D104" i="19" s="1"/>
  <c r="B105" i="19"/>
  <c r="D105" i="19" s="1"/>
  <c r="B106" i="19"/>
  <c r="D106" i="19" s="1"/>
  <c r="B107" i="19"/>
  <c r="D107" i="19" s="1"/>
  <c r="B108" i="19"/>
  <c r="D108" i="19" s="1"/>
  <c r="B109" i="19"/>
  <c r="D109" i="19" s="1"/>
  <c r="B110" i="19"/>
  <c r="D110" i="19" s="1"/>
  <c r="B111" i="19"/>
  <c r="D111" i="19" s="1"/>
  <c r="B112" i="19"/>
  <c r="D112" i="19" s="1"/>
  <c r="B113" i="19"/>
  <c r="D113" i="19" s="1"/>
  <c r="B114" i="19"/>
  <c r="D114" i="19" s="1"/>
  <c r="B115" i="19"/>
  <c r="D115" i="19" s="1"/>
  <c r="B116" i="19"/>
  <c r="D116" i="19" s="1"/>
  <c r="B117" i="19"/>
  <c r="D117" i="19" s="1"/>
  <c r="B118" i="19"/>
  <c r="D118" i="19" s="1"/>
  <c r="B119" i="19"/>
  <c r="D119" i="19" s="1"/>
  <c r="B120" i="19"/>
  <c r="D120" i="19" s="1"/>
  <c r="B121" i="19"/>
  <c r="D121" i="19" s="1"/>
  <c r="B122" i="19"/>
  <c r="D122" i="19" s="1"/>
  <c r="B123" i="19"/>
  <c r="D123" i="19" s="1"/>
  <c r="B124" i="19"/>
  <c r="D124" i="19" s="1"/>
  <c r="B125" i="19"/>
  <c r="D125" i="19" s="1"/>
  <c r="B126" i="19"/>
  <c r="D126" i="19" s="1"/>
  <c r="B127" i="19"/>
  <c r="D127" i="19" s="1"/>
  <c r="B128" i="19"/>
  <c r="D128" i="19" s="1"/>
  <c r="B129" i="19"/>
  <c r="D129" i="19" s="1"/>
  <c r="B130" i="19"/>
  <c r="D130" i="19" s="1"/>
  <c r="B131" i="19"/>
  <c r="D131" i="19" s="1"/>
  <c r="B132" i="19"/>
  <c r="D132" i="19" s="1"/>
  <c r="B133" i="19"/>
  <c r="D133" i="19" s="1"/>
  <c r="B134" i="19"/>
  <c r="D134" i="19" s="1"/>
  <c r="B135" i="19"/>
  <c r="D135" i="19" s="1"/>
  <c r="B136" i="19"/>
  <c r="D136" i="19" s="1"/>
  <c r="B137" i="19"/>
  <c r="D137" i="19" s="1"/>
  <c r="B138" i="19"/>
  <c r="D138" i="19" s="1"/>
  <c r="B139" i="19"/>
  <c r="D139" i="19" s="1"/>
  <c r="B140" i="19"/>
  <c r="D140" i="19" s="1"/>
  <c r="B141" i="19"/>
  <c r="D141" i="19" s="1"/>
  <c r="B142" i="19"/>
  <c r="D142" i="19" s="1"/>
  <c r="B143" i="19"/>
  <c r="D143" i="19" s="1"/>
  <c r="B144" i="19"/>
  <c r="D144" i="19" s="1"/>
  <c r="B145" i="19"/>
  <c r="D145" i="19" s="1"/>
  <c r="B146" i="19"/>
  <c r="D146" i="19" s="1"/>
  <c r="B147" i="19"/>
  <c r="D147" i="19" s="1"/>
  <c r="B148" i="19"/>
  <c r="D148" i="19" s="1"/>
  <c r="B149" i="19"/>
  <c r="D149" i="19" s="1"/>
  <c r="B150" i="19"/>
  <c r="D150" i="19" s="1"/>
  <c r="B151" i="19"/>
  <c r="D151" i="19" s="1"/>
  <c r="B152" i="19"/>
  <c r="D152" i="19" s="1"/>
  <c r="B153" i="19"/>
  <c r="D153" i="19" s="1"/>
  <c r="B154" i="19"/>
  <c r="D154" i="19" s="1"/>
  <c r="B155" i="19"/>
  <c r="D155" i="19" s="1"/>
  <c r="B156" i="19"/>
  <c r="D156" i="19" s="1"/>
  <c r="B157" i="19"/>
  <c r="D157" i="19" s="1"/>
  <c r="B158" i="19"/>
  <c r="D158" i="19" s="1"/>
  <c r="B159" i="19"/>
  <c r="D159" i="19" s="1"/>
  <c r="B160" i="19"/>
  <c r="D160" i="19" s="1"/>
  <c r="B161" i="19"/>
  <c r="D161" i="19" s="1"/>
  <c r="B162" i="19"/>
  <c r="D162" i="19" s="1"/>
  <c r="B163" i="19"/>
  <c r="D163" i="19" s="1"/>
  <c r="B164" i="19"/>
  <c r="D164" i="19" s="1"/>
  <c r="B165" i="19"/>
  <c r="D165" i="19" s="1"/>
  <c r="B166" i="19"/>
  <c r="D166" i="19" s="1"/>
  <c r="B167" i="19"/>
  <c r="D167" i="19" s="1"/>
  <c r="B168" i="19"/>
  <c r="D168" i="19" s="1"/>
  <c r="B169" i="19"/>
  <c r="D169" i="19" s="1"/>
  <c r="B170" i="19"/>
  <c r="D170" i="19" s="1"/>
  <c r="B171" i="19"/>
  <c r="D171" i="19" s="1"/>
  <c r="B172" i="19"/>
  <c r="D172" i="19" s="1"/>
  <c r="B173" i="19"/>
  <c r="D173" i="19" s="1"/>
  <c r="B174" i="19"/>
  <c r="D174" i="19" s="1"/>
  <c r="B175" i="19"/>
  <c r="D175" i="19" s="1"/>
  <c r="B176" i="19"/>
  <c r="D176" i="19" s="1"/>
  <c r="B177" i="19"/>
  <c r="D177" i="19" s="1"/>
  <c r="B178" i="19"/>
  <c r="D178" i="19" s="1"/>
  <c r="B179" i="19"/>
  <c r="D179" i="19" s="1"/>
  <c r="B180" i="19"/>
  <c r="D180" i="19" s="1"/>
  <c r="B181" i="19"/>
  <c r="D181" i="19" s="1"/>
  <c r="B182" i="19"/>
  <c r="D182" i="19" s="1"/>
  <c r="B183" i="19"/>
  <c r="D183" i="19" s="1"/>
  <c r="B184" i="19"/>
  <c r="D184" i="19" s="1"/>
  <c r="B185" i="19"/>
  <c r="D185" i="19" s="1"/>
  <c r="B186" i="19"/>
  <c r="D186" i="19" s="1"/>
  <c r="B187" i="19"/>
  <c r="D187" i="19" s="1"/>
  <c r="B188" i="19"/>
  <c r="D188" i="19" s="1"/>
  <c r="B189" i="19"/>
  <c r="D189" i="19" s="1"/>
  <c r="B190" i="19"/>
  <c r="D190" i="19" s="1"/>
  <c r="B191" i="19"/>
  <c r="D191" i="19" s="1"/>
  <c r="B192" i="19"/>
  <c r="D192" i="19" s="1"/>
  <c r="B2" i="19"/>
  <c r="D2" i="19" s="1"/>
  <c r="A2" i="16"/>
  <c r="G2" i="16"/>
  <c r="A3" i="16"/>
  <c r="G3" i="16"/>
  <c r="A4" i="16"/>
  <c r="G4" i="16"/>
  <c r="A5" i="16"/>
  <c r="G5" i="16"/>
  <c r="A6" i="16"/>
  <c r="G6" i="16"/>
  <c r="A7" i="16"/>
  <c r="G7" i="16"/>
  <c r="A8" i="16"/>
  <c r="G8" i="16"/>
  <c r="A9" i="16"/>
  <c r="G9" i="16"/>
  <c r="A10" i="16"/>
  <c r="G10" i="16"/>
  <c r="A11" i="16"/>
  <c r="G11" i="16"/>
  <c r="A12" i="16"/>
  <c r="G12" i="16"/>
  <c r="A13" i="16"/>
  <c r="G13" i="16"/>
  <c r="A14" i="16"/>
  <c r="G14" i="16"/>
  <c r="A15" i="16"/>
  <c r="G15" i="16"/>
  <c r="A16" i="16"/>
  <c r="G16" i="16"/>
  <c r="A17" i="16"/>
  <c r="G17" i="16"/>
  <c r="A18" i="16"/>
  <c r="G18" i="16"/>
  <c r="A19" i="16"/>
  <c r="G19" i="16"/>
  <c r="A20" i="16"/>
  <c r="G20" i="16"/>
  <c r="A21" i="16"/>
  <c r="G21" i="16"/>
  <c r="A22" i="16"/>
  <c r="G22" i="16"/>
  <c r="A23" i="16"/>
  <c r="G23" i="16"/>
  <c r="A24" i="16"/>
  <c r="G24" i="16"/>
  <c r="A25" i="16"/>
  <c r="G25" i="16"/>
  <c r="A26" i="16"/>
  <c r="G26" i="16"/>
  <c r="A27" i="16"/>
  <c r="G27" i="16"/>
  <c r="A28" i="16"/>
  <c r="G28" i="16"/>
  <c r="A29" i="16"/>
  <c r="G29" i="16"/>
  <c r="A30" i="16"/>
  <c r="G30" i="16"/>
  <c r="A31" i="16"/>
  <c r="G31" i="16"/>
  <c r="A32" i="16"/>
  <c r="G32" i="16"/>
  <c r="A33" i="16"/>
  <c r="G33" i="16"/>
  <c r="A34" i="16"/>
  <c r="G34" i="16"/>
  <c r="A35" i="16"/>
  <c r="G35" i="16"/>
  <c r="A36" i="16"/>
  <c r="G36" i="16"/>
  <c r="A37" i="16"/>
  <c r="G37" i="16"/>
  <c r="A38" i="16"/>
  <c r="G38" i="16"/>
  <c r="A39" i="16"/>
  <c r="G39" i="16"/>
  <c r="A40" i="16"/>
  <c r="G40" i="16"/>
  <c r="A41" i="16"/>
  <c r="G41" i="16"/>
  <c r="A42" i="16"/>
  <c r="G42" i="16"/>
  <c r="A43" i="16"/>
  <c r="G43" i="16"/>
  <c r="A44" i="16"/>
  <c r="G44" i="16"/>
  <c r="A45" i="16"/>
  <c r="G45" i="16"/>
  <c r="A46" i="16"/>
  <c r="G46" i="16"/>
  <c r="A47" i="16"/>
  <c r="G47" i="16"/>
  <c r="A48" i="16"/>
  <c r="G48" i="16"/>
  <c r="A49" i="16"/>
  <c r="G49" i="16"/>
  <c r="A50" i="16"/>
  <c r="G50" i="16"/>
  <c r="A51" i="16"/>
  <c r="G51" i="16"/>
  <c r="A52" i="16"/>
  <c r="G52" i="16"/>
  <c r="A53" i="16"/>
  <c r="G53" i="16"/>
  <c r="A54" i="16"/>
  <c r="G54" i="16"/>
  <c r="A55" i="16"/>
  <c r="G55" i="16"/>
  <c r="A56" i="16"/>
  <c r="G56" i="16"/>
  <c r="A57" i="16"/>
  <c r="G57" i="16"/>
  <c r="A58" i="16"/>
  <c r="G58" i="16"/>
  <c r="A59" i="16"/>
  <c r="G59" i="16"/>
  <c r="A60" i="16"/>
  <c r="G60" i="16"/>
  <c r="A61" i="16"/>
  <c r="G61" i="16"/>
  <c r="A62" i="16"/>
  <c r="G62" i="16"/>
  <c r="A63" i="16"/>
  <c r="G63" i="16"/>
  <c r="A64" i="16"/>
  <c r="G64" i="16"/>
  <c r="A65" i="16"/>
  <c r="G65" i="16"/>
  <c r="A66" i="16"/>
  <c r="G66" i="16"/>
  <c r="A67" i="16"/>
  <c r="G67" i="16"/>
  <c r="A68" i="16"/>
  <c r="G68" i="16"/>
  <c r="A69" i="16"/>
  <c r="G69" i="16"/>
  <c r="A70" i="16"/>
  <c r="G70" i="16"/>
  <c r="A71" i="16"/>
  <c r="G71" i="16"/>
  <c r="A72" i="16"/>
  <c r="G72" i="16"/>
  <c r="A73" i="16"/>
  <c r="G73" i="16"/>
  <c r="A74" i="16"/>
  <c r="G74" i="16"/>
  <c r="A75" i="16"/>
  <c r="G75" i="16"/>
  <c r="A76" i="16"/>
  <c r="G76" i="16"/>
  <c r="A77" i="16"/>
  <c r="G77" i="16"/>
  <c r="A78" i="16"/>
  <c r="G78" i="16"/>
  <c r="A79" i="16"/>
  <c r="G79" i="16"/>
  <c r="A80" i="16"/>
  <c r="G80" i="16"/>
  <c r="A81" i="16"/>
  <c r="G81" i="16"/>
  <c r="A82" i="16"/>
  <c r="G82" i="16"/>
  <c r="A83" i="16"/>
  <c r="G83" i="16"/>
  <c r="A84" i="16"/>
  <c r="G84" i="16"/>
  <c r="A85" i="16"/>
  <c r="G85" i="16"/>
  <c r="A86" i="16"/>
  <c r="G86" i="16"/>
  <c r="A87" i="16"/>
  <c r="G87" i="16"/>
  <c r="A88" i="16"/>
  <c r="G88" i="16"/>
  <c r="A89" i="16"/>
  <c r="G89" i="16"/>
  <c r="A90" i="16"/>
  <c r="G90" i="16"/>
  <c r="A91" i="16"/>
  <c r="G91" i="16"/>
  <c r="A92" i="16"/>
  <c r="G92" i="16"/>
  <c r="A93" i="16"/>
  <c r="G93" i="16"/>
  <c r="A94" i="16"/>
  <c r="G94" i="16"/>
  <c r="A95" i="16"/>
  <c r="G95" i="16"/>
  <c r="A96" i="16"/>
  <c r="G96" i="16"/>
  <c r="A97" i="16"/>
  <c r="G97" i="16"/>
  <c r="A98" i="16"/>
  <c r="G98" i="16"/>
  <c r="A99" i="16"/>
  <c r="G99" i="16"/>
  <c r="A100" i="16"/>
  <c r="G100" i="16"/>
  <c r="A101" i="16"/>
  <c r="G101" i="16"/>
  <c r="A102" i="16"/>
  <c r="G102" i="16"/>
  <c r="A103" i="16"/>
  <c r="G103" i="16"/>
  <c r="A104" i="16"/>
  <c r="G104" i="16"/>
  <c r="A105" i="16"/>
  <c r="G105" i="16"/>
  <c r="A106" i="16"/>
  <c r="G106" i="16"/>
  <c r="A107" i="16"/>
  <c r="G107" i="16"/>
  <c r="A108" i="16"/>
  <c r="G108" i="16"/>
  <c r="A109" i="16"/>
  <c r="G109" i="16"/>
  <c r="A110" i="16"/>
  <c r="G110" i="16"/>
  <c r="A111" i="16"/>
  <c r="G111" i="16"/>
  <c r="A112" i="16"/>
  <c r="G112" i="16"/>
  <c r="A113" i="16"/>
  <c r="G113" i="16"/>
  <c r="A114" i="16"/>
  <c r="G114" i="16"/>
  <c r="A115" i="16"/>
  <c r="G115" i="16"/>
  <c r="A116" i="16"/>
  <c r="G116" i="16"/>
  <c r="A117" i="16"/>
  <c r="G117" i="16"/>
  <c r="A118" i="16"/>
  <c r="G118" i="16"/>
  <c r="A119" i="16"/>
  <c r="G119" i="16"/>
  <c r="A120" i="16"/>
  <c r="G120" i="16"/>
  <c r="A121" i="16"/>
  <c r="G121" i="16"/>
  <c r="A122" i="16"/>
  <c r="G122" i="16"/>
  <c r="A123" i="16"/>
  <c r="G123" i="16"/>
  <c r="A124" i="16"/>
  <c r="G124" i="16"/>
  <c r="A125" i="16"/>
  <c r="G125" i="16"/>
  <c r="A126" i="16"/>
  <c r="G126" i="16"/>
  <c r="A127" i="16"/>
  <c r="G127" i="16"/>
  <c r="A128" i="16"/>
  <c r="G128" i="16"/>
  <c r="A129" i="16"/>
  <c r="G129" i="16"/>
  <c r="A130" i="16"/>
  <c r="G130" i="16"/>
  <c r="A131" i="16"/>
  <c r="G131" i="16"/>
  <c r="A132" i="16"/>
  <c r="G132" i="16"/>
  <c r="A133" i="16"/>
  <c r="G133" i="16"/>
  <c r="A134" i="16"/>
  <c r="G134" i="16"/>
  <c r="A135" i="16"/>
  <c r="G135" i="16"/>
  <c r="A136" i="16"/>
  <c r="G136" i="16"/>
  <c r="A137" i="16"/>
  <c r="G137" i="16"/>
  <c r="A138" i="16"/>
  <c r="G138" i="16"/>
  <c r="A139" i="16"/>
  <c r="G139" i="16"/>
  <c r="A140" i="16"/>
  <c r="G140" i="16"/>
  <c r="A141" i="16"/>
  <c r="G141" i="16"/>
  <c r="A142" i="16"/>
  <c r="G142" i="16"/>
  <c r="A143" i="16"/>
  <c r="G143" i="16"/>
  <c r="A144" i="16"/>
  <c r="G144" i="16"/>
  <c r="A145" i="16"/>
  <c r="G145" i="16"/>
  <c r="A146" i="16"/>
  <c r="G146" i="16"/>
  <c r="A147" i="16"/>
  <c r="G147" i="16"/>
  <c r="A148" i="16"/>
  <c r="G148" i="16"/>
  <c r="A149" i="16"/>
  <c r="G149" i="16"/>
  <c r="A150" i="16"/>
  <c r="G150" i="16"/>
  <c r="A151" i="16"/>
  <c r="G151" i="16"/>
  <c r="A152" i="16"/>
  <c r="G152" i="16"/>
  <c r="A153" i="16"/>
  <c r="G153" i="16"/>
  <c r="A154" i="16"/>
  <c r="G154" i="16"/>
  <c r="A155" i="16"/>
  <c r="G155" i="16"/>
  <c r="A156" i="16"/>
  <c r="G156" i="16"/>
  <c r="A157" i="16"/>
  <c r="G157" i="16"/>
  <c r="A158" i="16"/>
  <c r="G158" i="16"/>
  <c r="A159" i="16"/>
  <c r="G159" i="16"/>
  <c r="A160" i="16"/>
  <c r="G160" i="16"/>
  <c r="A161" i="16"/>
  <c r="G161" i="16"/>
  <c r="A162" i="16"/>
  <c r="G162" i="16"/>
  <c r="A163" i="16"/>
  <c r="G163" i="16"/>
  <c r="A164" i="16"/>
  <c r="G164" i="16"/>
  <c r="A165" i="16"/>
  <c r="G165" i="16"/>
  <c r="A166" i="16"/>
  <c r="G166" i="16"/>
  <c r="A167" i="16"/>
  <c r="G167" i="16"/>
  <c r="A168" i="16"/>
  <c r="G168" i="16"/>
  <c r="A169" i="16"/>
  <c r="G169" i="16"/>
  <c r="A170" i="16"/>
  <c r="G170" i="16"/>
  <c r="A171" i="16"/>
  <c r="G171" i="16"/>
  <c r="A172" i="16"/>
  <c r="G172" i="16"/>
  <c r="A173" i="16"/>
  <c r="G173" i="16"/>
  <c r="A174" i="16"/>
  <c r="G174" i="16"/>
  <c r="A175" i="16"/>
  <c r="G175" i="16"/>
  <c r="A176" i="16"/>
  <c r="G176" i="16"/>
  <c r="A177" i="16"/>
  <c r="G177" i="16"/>
  <c r="A178" i="16"/>
  <c r="G178" i="16"/>
  <c r="A179" i="16"/>
  <c r="G179" i="16"/>
  <c r="A180" i="16"/>
  <c r="G180" i="16"/>
  <c r="A181" i="16"/>
  <c r="G181" i="16"/>
  <c r="A182" i="16"/>
  <c r="G182" i="16"/>
  <c r="A183" i="16"/>
  <c r="G183" i="16"/>
  <c r="A184" i="16"/>
  <c r="G184" i="16"/>
  <c r="A185" i="16"/>
  <c r="G185" i="16"/>
  <c r="A186" i="16"/>
  <c r="G186" i="16"/>
  <c r="A187" i="16"/>
  <c r="G187" i="16"/>
  <c r="A188" i="16"/>
  <c r="G188" i="16"/>
  <c r="A189" i="16"/>
  <c r="G189" i="16"/>
  <c r="A190" i="16"/>
  <c r="G190" i="16"/>
  <c r="A191" i="16"/>
  <c r="G191" i="16"/>
  <c r="A192" i="16"/>
  <c r="G192" i="16"/>
  <c r="A193" i="16"/>
  <c r="G193" i="16"/>
  <c r="A194" i="16"/>
  <c r="G194" i="16"/>
  <c r="A195" i="16"/>
  <c r="G195" i="16"/>
  <c r="A196" i="16"/>
  <c r="G196" i="16"/>
  <c r="A197" i="16"/>
  <c r="G197" i="16"/>
  <c r="A198" i="16"/>
  <c r="G198" i="16"/>
  <c r="A199" i="16"/>
  <c r="G199" i="16"/>
  <c r="A200" i="16"/>
  <c r="G200" i="16"/>
  <c r="A201" i="16"/>
  <c r="G201" i="16"/>
  <c r="A202" i="16"/>
  <c r="G202" i="16"/>
  <c r="A203" i="16"/>
  <c r="G203" i="16"/>
  <c r="A204" i="16"/>
  <c r="G204" i="16"/>
  <c r="A205" i="16"/>
  <c r="G205" i="16"/>
  <c r="A206" i="16"/>
  <c r="G206" i="16"/>
  <c r="A207" i="16"/>
  <c r="G207" i="16"/>
  <c r="A208" i="16"/>
  <c r="G208" i="16"/>
  <c r="A209" i="16"/>
  <c r="G209" i="16"/>
  <c r="A210" i="16"/>
  <c r="G210" i="16"/>
  <c r="A211" i="16"/>
  <c r="G211" i="16"/>
  <c r="A212" i="16"/>
  <c r="G212" i="16"/>
  <c r="A213" i="16"/>
  <c r="G213" i="16"/>
  <c r="A214" i="16"/>
  <c r="G214" i="16"/>
  <c r="A215" i="16"/>
  <c r="G215" i="16"/>
  <c r="A216" i="16"/>
  <c r="G216" i="16"/>
  <c r="A217" i="16"/>
  <c r="G217" i="16"/>
  <c r="A218" i="16"/>
  <c r="G218" i="16"/>
  <c r="A219" i="16"/>
  <c r="G219" i="16"/>
  <c r="A220" i="16"/>
  <c r="G220" i="16"/>
  <c r="A221" i="16"/>
  <c r="G221" i="16"/>
  <c r="A222" i="16"/>
  <c r="G222" i="16"/>
  <c r="A223" i="16"/>
  <c r="G223" i="16"/>
  <c r="A224" i="16"/>
  <c r="G224" i="16"/>
  <c r="A225" i="16"/>
  <c r="G225" i="16"/>
  <c r="A226" i="16"/>
  <c r="G226" i="16"/>
  <c r="A227" i="16"/>
  <c r="G227" i="16"/>
  <c r="A228" i="16"/>
  <c r="G228" i="16"/>
  <c r="A229" i="16"/>
  <c r="G229" i="16"/>
  <c r="A230" i="16"/>
  <c r="G230" i="16"/>
  <c r="A231" i="16"/>
  <c r="G231" i="16"/>
  <c r="A232" i="16"/>
  <c r="G232" i="16"/>
  <c r="A233" i="16"/>
  <c r="G233" i="16"/>
  <c r="A234" i="16"/>
  <c r="G234" i="16"/>
  <c r="A235" i="16"/>
  <c r="G235" i="16"/>
  <c r="A236" i="16"/>
  <c r="G236" i="16"/>
  <c r="A237" i="16"/>
  <c r="G237" i="16"/>
  <c r="A238" i="16"/>
  <c r="G238" i="16"/>
  <c r="A239" i="16"/>
  <c r="G239" i="16"/>
  <c r="A240" i="16"/>
  <c r="G240" i="16"/>
  <c r="A241" i="16"/>
  <c r="G241" i="16"/>
  <c r="A242" i="16"/>
  <c r="G242" i="16"/>
  <c r="A243" i="16"/>
  <c r="G243" i="16"/>
  <c r="A244" i="16"/>
  <c r="G244" i="16"/>
  <c r="A245" i="16"/>
  <c r="G245" i="16"/>
  <c r="A246" i="16"/>
  <c r="G246" i="16"/>
  <c r="A247" i="16"/>
  <c r="G247" i="16"/>
  <c r="A248" i="16"/>
  <c r="G248" i="16"/>
  <c r="A249" i="16"/>
  <c r="G249" i="16"/>
  <c r="A250" i="16"/>
  <c r="G250" i="16"/>
  <c r="A251" i="16"/>
  <c r="G251" i="16"/>
  <c r="A252" i="16"/>
  <c r="G252" i="16"/>
  <c r="A253" i="16"/>
  <c r="G253" i="16"/>
  <c r="A254" i="16"/>
  <c r="G254" i="16"/>
  <c r="A255" i="16"/>
  <c r="G255" i="16"/>
  <c r="A256" i="16"/>
  <c r="G256" i="16"/>
  <c r="A257" i="16"/>
  <c r="G257" i="16"/>
  <c r="A258" i="16"/>
  <c r="G258" i="16"/>
  <c r="A259" i="16"/>
  <c r="G259" i="16"/>
  <c r="A260" i="16"/>
  <c r="G260" i="16"/>
  <c r="A261" i="16"/>
  <c r="G261" i="16"/>
  <c r="A262" i="16"/>
  <c r="G262" i="16"/>
  <c r="A263" i="16"/>
  <c r="G263" i="16"/>
  <c r="A264" i="16"/>
  <c r="G264" i="16"/>
  <c r="A265" i="16"/>
  <c r="G265" i="16"/>
  <c r="A266" i="16"/>
  <c r="G266" i="16"/>
  <c r="A267" i="16"/>
  <c r="G267" i="16"/>
  <c r="A268" i="16"/>
  <c r="G268" i="16"/>
  <c r="A269" i="16"/>
  <c r="G269" i="16"/>
  <c r="A270" i="16"/>
  <c r="G270" i="16"/>
  <c r="A271" i="16"/>
  <c r="G271" i="16"/>
  <c r="A272" i="16"/>
  <c r="G272" i="16"/>
  <c r="A273" i="16"/>
  <c r="G273" i="16"/>
  <c r="A274" i="16"/>
  <c r="G274" i="16"/>
  <c r="A275" i="16"/>
  <c r="G275" i="16"/>
  <c r="A276" i="16"/>
  <c r="G276" i="16"/>
  <c r="A277" i="16"/>
  <c r="G277" i="16"/>
  <c r="A278" i="16"/>
  <c r="G278" i="16"/>
  <c r="A279" i="16"/>
  <c r="G279" i="16"/>
  <c r="A280" i="16"/>
  <c r="G280" i="16"/>
  <c r="A281" i="16"/>
  <c r="G281" i="16"/>
  <c r="A282" i="16"/>
  <c r="G282" i="16"/>
  <c r="A283" i="16"/>
  <c r="G283" i="16"/>
  <c r="A284" i="16"/>
  <c r="G284" i="16"/>
  <c r="A285" i="16"/>
  <c r="G285" i="16"/>
  <c r="A286" i="16"/>
  <c r="G286" i="16"/>
  <c r="A287" i="16"/>
  <c r="G287" i="16"/>
  <c r="A288" i="16"/>
  <c r="G288" i="16"/>
  <c r="A289" i="16"/>
  <c r="G289" i="16"/>
  <c r="A290" i="16"/>
  <c r="G290" i="16"/>
  <c r="A291" i="16"/>
  <c r="G291" i="16"/>
  <c r="A292" i="16"/>
  <c r="G292" i="16"/>
  <c r="A293" i="16"/>
  <c r="G293" i="16"/>
  <c r="A294" i="16"/>
  <c r="G294" i="16"/>
  <c r="A295" i="16"/>
  <c r="G295" i="16"/>
  <c r="A296" i="16"/>
  <c r="G296" i="16"/>
  <c r="A297" i="16"/>
  <c r="G297" i="16"/>
  <c r="A298" i="16"/>
  <c r="G298" i="16"/>
  <c r="A299" i="16"/>
  <c r="G299" i="16"/>
  <c r="A300" i="16"/>
  <c r="G300" i="16"/>
  <c r="A301" i="16"/>
  <c r="G301" i="16"/>
  <c r="A302" i="16"/>
  <c r="G302" i="16"/>
  <c r="A303" i="16"/>
  <c r="G303" i="16"/>
  <c r="A304" i="16"/>
  <c r="G304" i="16"/>
  <c r="A305" i="16"/>
  <c r="G305" i="16"/>
  <c r="A306" i="16"/>
  <c r="G306" i="16"/>
  <c r="A307" i="16"/>
  <c r="G307" i="16"/>
  <c r="A308" i="16"/>
  <c r="G308" i="16"/>
  <c r="A309" i="16"/>
  <c r="G309" i="16"/>
  <c r="A310" i="16"/>
  <c r="G310" i="16"/>
  <c r="A311" i="16"/>
  <c r="G311" i="16"/>
  <c r="A312" i="16"/>
  <c r="G312" i="16"/>
  <c r="A313" i="16"/>
  <c r="G313" i="16"/>
  <c r="A314" i="16"/>
  <c r="G314" i="16"/>
  <c r="A315" i="16"/>
  <c r="G315" i="16"/>
  <c r="A316" i="16"/>
  <c r="G316" i="16"/>
  <c r="A317" i="16"/>
  <c r="G317" i="16"/>
  <c r="A318" i="16"/>
  <c r="G318" i="16"/>
  <c r="A319" i="16"/>
  <c r="G319" i="16"/>
  <c r="A320" i="16"/>
  <c r="G320" i="16"/>
  <c r="A321" i="16"/>
  <c r="G321" i="16"/>
  <c r="A322" i="16"/>
  <c r="G322" i="16"/>
  <c r="A323" i="16"/>
  <c r="G323" i="16"/>
  <c r="A324" i="16"/>
  <c r="G324" i="16"/>
  <c r="A325" i="16"/>
  <c r="G325" i="16"/>
  <c r="A326" i="16"/>
  <c r="G326" i="16"/>
  <c r="A327" i="16"/>
  <c r="G327" i="16"/>
  <c r="A328" i="16"/>
  <c r="G328" i="16"/>
  <c r="A329" i="16"/>
  <c r="G329" i="16"/>
  <c r="A330" i="16"/>
  <c r="G330" i="16"/>
  <c r="A331" i="16"/>
  <c r="G331" i="16"/>
  <c r="A332" i="16"/>
  <c r="G332" i="16"/>
  <c r="A333" i="16"/>
  <c r="G333" i="16"/>
  <c r="A334" i="16"/>
  <c r="G334" i="16"/>
  <c r="A335" i="16"/>
  <c r="G335" i="16"/>
  <c r="A336" i="16"/>
  <c r="G336" i="16"/>
  <c r="A337" i="16"/>
  <c r="G337" i="16"/>
  <c r="A338" i="16"/>
  <c r="G338" i="16"/>
  <c r="A339" i="16"/>
  <c r="G339" i="16"/>
  <c r="A340" i="16"/>
  <c r="G340" i="16"/>
  <c r="A341" i="16"/>
  <c r="G341" i="16"/>
  <c r="A342" i="16"/>
  <c r="G342" i="16"/>
  <c r="A343" i="16"/>
  <c r="G343" i="16"/>
  <c r="A344" i="16"/>
  <c r="G344" i="16"/>
  <c r="A345" i="16"/>
  <c r="G345" i="16"/>
  <c r="A346" i="16"/>
  <c r="G346" i="16"/>
  <c r="A347" i="16"/>
  <c r="G347" i="16"/>
  <c r="A348" i="16"/>
  <c r="G348" i="16"/>
  <c r="A349" i="16"/>
  <c r="G349" i="16"/>
  <c r="A350" i="16"/>
  <c r="G350" i="16"/>
  <c r="A351" i="16"/>
  <c r="G351" i="16"/>
  <c r="A352" i="16"/>
  <c r="G352" i="16"/>
  <c r="A353" i="16"/>
  <c r="G353" i="16"/>
  <c r="A354" i="16"/>
  <c r="G354" i="16"/>
  <c r="A355" i="16"/>
  <c r="G355" i="16"/>
  <c r="A356" i="16"/>
  <c r="G356" i="16"/>
  <c r="A357" i="16"/>
  <c r="G357" i="16"/>
  <c r="A358" i="16"/>
  <c r="G358" i="16"/>
  <c r="A359" i="16"/>
  <c r="G359" i="16"/>
  <c r="A360" i="16"/>
  <c r="G360" i="16"/>
  <c r="A361" i="16"/>
  <c r="G361" i="16"/>
  <c r="A362" i="16"/>
  <c r="G362" i="16"/>
  <c r="A363" i="16"/>
  <c r="G363" i="16"/>
  <c r="A364" i="16"/>
  <c r="G364" i="16"/>
  <c r="A365" i="16"/>
  <c r="G365" i="16"/>
  <c r="A366" i="16"/>
  <c r="G366" i="16"/>
  <c r="A367" i="16"/>
  <c r="G367" i="16"/>
  <c r="A368" i="16"/>
  <c r="G368" i="16"/>
  <c r="A369" i="16"/>
  <c r="G369" i="16"/>
  <c r="A370" i="16"/>
  <c r="G370" i="16"/>
  <c r="A371" i="16"/>
  <c r="G371" i="16"/>
  <c r="A372" i="16"/>
  <c r="G372" i="16"/>
  <c r="A373" i="16"/>
  <c r="G373" i="16"/>
  <c r="A374" i="16"/>
  <c r="G374" i="16"/>
  <c r="A375" i="16"/>
  <c r="G375" i="16"/>
  <c r="A376" i="16"/>
  <c r="G376" i="16"/>
  <c r="A377" i="16"/>
  <c r="G377" i="16"/>
  <c r="A378" i="16"/>
  <c r="G378" i="16"/>
  <c r="A379" i="16"/>
  <c r="G379" i="16"/>
  <c r="A380" i="16"/>
  <c r="G380" i="16"/>
  <c r="A381" i="16"/>
  <c r="G381" i="16"/>
  <c r="A382" i="16"/>
  <c r="G382" i="16"/>
  <c r="A383" i="16"/>
  <c r="G383" i="16"/>
  <c r="A384" i="16"/>
  <c r="G384" i="16"/>
  <c r="A385" i="16"/>
  <c r="G385" i="16"/>
  <c r="A386" i="16"/>
  <c r="G386" i="16"/>
  <c r="A387" i="16"/>
  <c r="G387" i="16"/>
  <c r="A388" i="16"/>
  <c r="G388" i="16"/>
  <c r="A389" i="16"/>
  <c r="G389" i="16"/>
  <c r="A390" i="16"/>
  <c r="G390" i="16"/>
  <c r="A391" i="16"/>
  <c r="G391" i="16"/>
  <c r="A392" i="16"/>
  <c r="G392" i="16"/>
  <c r="A393" i="16"/>
  <c r="G393" i="16"/>
  <c r="A394" i="16"/>
  <c r="G394" i="16"/>
  <c r="A395" i="16"/>
  <c r="G395" i="16"/>
  <c r="A396" i="16"/>
  <c r="G396" i="16"/>
  <c r="A397" i="16"/>
  <c r="G397" i="16"/>
  <c r="A398" i="16"/>
  <c r="G398" i="16"/>
  <c r="A399" i="16"/>
  <c r="G399" i="16"/>
  <c r="A400" i="16"/>
  <c r="G400" i="16"/>
  <c r="A401" i="16"/>
  <c r="G401" i="16"/>
  <c r="A402" i="16"/>
  <c r="G402" i="16"/>
  <c r="A403" i="16"/>
  <c r="G403" i="16"/>
  <c r="A404" i="16"/>
  <c r="G404" i="16"/>
  <c r="A405" i="16"/>
  <c r="G405" i="16"/>
  <c r="A406" i="16"/>
  <c r="G406" i="16"/>
  <c r="A407" i="16"/>
  <c r="G407" i="16"/>
  <c r="A408" i="16"/>
  <c r="G408" i="16"/>
  <c r="A409" i="16"/>
  <c r="G409" i="16"/>
  <c r="A410" i="16"/>
  <c r="G410" i="16"/>
  <c r="A411" i="16"/>
  <c r="G411" i="16"/>
  <c r="A412" i="16"/>
  <c r="G412" i="16"/>
  <c r="A413" i="16"/>
  <c r="G413" i="16"/>
  <c r="A414" i="16"/>
  <c r="G414" i="16"/>
  <c r="A415" i="16"/>
  <c r="G415" i="16"/>
  <c r="A416" i="16"/>
  <c r="G416" i="16"/>
  <c r="A417" i="16"/>
  <c r="G417" i="16"/>
  <c r="A418" i="16"/>
  <c r="G418" i="16"/>
  <c r="A419" i="16"/>
  <c r="G419" i="16"/>
  <c r="A420" i="16"/>
  <c r="G420" i="16"/>
  <c r="A421" i="16"/>
  <c r="G421" i="16"/>
  <c r="A422" i="16"/>
  <c r="G422" i="16"/>
  <c r="A423" i="16"/>
  <c r="G423" i="16"/>
  <c r="A424" i="16"/>
  <c r="G424" i="16"/>
  <c r="A425" i="16"/>
  <c r="G425" i="16"/>
  <c r="A426" i="16"/>
  <c r="G426" i="16"/>
  <c r="A427" i="16"/>
  <c r="G427" i="16"/>
  <c r="A428" i="16"/>
  <c r="G428" i="16"/>
  <c r="A429" i="16"/>
  <c r="G429" i="16"/>
  <c r="A430" i="16"/>
  <c r="G430" i="16"/>
  <c r="A431" i="16"/>
  <c r="G431" i="16"/>
  <c r="A432" i="16"/>
  <c r="G432" i="16"/>
  <c r="A433" i="16"/>
  <c r="G433" i="16"/>
  <c r="A434" i="16"/>
  <c r="G434" i="16"/>
  <c r="A435" i="16"/>
  <c r="G435" i="16"/>
  <c r="A436" i="16"/>
  <c r="G436" i="16"/>
  <c r="A437" i="16"/>
  <c r="G437" i="16"/>
  <c r="A438" i="16"/>
  <c r="G438" i="16"/>
  <c r="A439" i="16"/>
  <c r="G439" i="16"/>
  <c r="A440" i="16"/>
  <c r="G440" i="16"/>
  <c r="A441" i="16"/>
  <c r="G441" i="16"/>
  <c r="A442" i="16"/>
  <c r="G442" i="16"/>
  <c r="A443" i="16"/>
  <c r="G443" i="16"/>
  <c r="A444" i="16"/>
  <c r="G444" i="16"/>
  <c r="A445" i="16"/>
  <c r="G445" i="16"/>
  <c r="A446" i="16"/>
  <c r="G446" i="16"/>
  <c r="A447" i="16"/>
  <c r="G447" i="16"/>
  <c r="A448" i="16"/>
  <c r="G448" i="16"/>
  <c r="A449" i="16"/>
  <c r="G449" i="16"/>
  <c r="A450" i="16"/>
  <c r="G450" i="16"/>
  <c r="A451" i="16"/>
  <c r="G451" i="16"/>
  <c r="A452" i="16"/>
  <c r="G452" i="16"/>
  <c r="A453" i="16"/>
  <c r="G453" i="16"/>
  <c r="A454" i="16"/>
  <c r="G454" i="16"/>
  <c r="A455" i="16"/>
  <c r="G455" i="16"/>
  <c r="A456" i="16"/>
  <c r="G456" i="16"/>
  <c r="A457" i="16"/>
  <c r="G457" i="16"/>
  <c r="A458" i="16"/>
  <c r="G458" i="16"/>
  <c r="A459" i="16"/>
  <c r="G459" i="16"/>
  <c r="A460" i="16"/>
  <c r="G460" i="16"/>
  <c r="A461" i="16"/>
  <c r="G461" i="16"/>
  <c r="A462" i="16"/>
  <c r="G462" i="16"/>
  <c r="A463" i="16"/>
  <c r="G463" i="16"/>
  <c r="A464" i="16"/>
  <c r="G464" i="16"/>
  <c r="A465" i="16"/>
  <c r="G465" i="16"/>
  <c r="A466" i="16"/>
  <c r="G466" i="16"/>
  <c r="A467" i="16"/>
  <c r="G467" i="16"/>
  <c r="A468" i="16"/>
  <c r="G468" i="16"/>
  <c r="A469" i="16"/>
  <c r="G469" i="16"/>
  <c r="A470" i="16"/>
  <c r="G470" i="16"/>
  <c r="A471" i="16"/>
  <c r="G471" i="16"/>
  <c r="A472" i="16"/>
  <c r="G472" i="16"/>
  <c r="A473" i="16"/>
  <c r="G473" i="16"/>
  <c r="A474" i="16"/>
  <c r="G474" i="16"/>
  <c r="A475" i="16"/>
  <c r="G475" i="16"/>
  <c r="A476" i="16"/>
  <c r="G476" i="16"/>
  <c r="A477" i="16"/>
  <c r="G477" i="16"/>
  <c r="A478" i="16"/>
  <c r="G478" i="16"/>
  <c r="A479" i="16"/>
  <c r="G479" i="16"/>
  <c r="A480" i="16"/>
  <c r="G480" i="16"/>
  <c r="A481" i="16"/>
  <c r="G481" i="16"/>
  <c r="A482" i="16"/>
  <c r="G482" i="16"/>
  <c r="A483" i="16"/>
  <c r="G483" i="16"/>
  <c r="A484" i="16"/>
  <c r="G484" i="16"/>
  <c r="A485" i="16"/>
  <c r="G485" i="16"/>
  <c r="A486" i="16"/>
  <c r="G486" i="16"/>
  <c r="A487" i="16"/>
  <c r="G487" i="16"/>
  <c r="A488" i="16"/>
  <c r="G488" i="16"/>
  <c r="A489" i="16"/>
  <c r="G489" i="16"/>
  <c r="A490" i="16"/>
  <c r="G490" i="16"/>
  <c r="A491" i="16"/>
  <c r="G491" i="16"/>
  <c r="A492" i="16"/>
  <c r="G492" i="16"/>
  <c r="A493" i="16"/>
  <c r="G493" i="16"/>
  <c r="A494" i="16"/>
  <c r="G494" i="16"/>
  <c r="A495" i="16"/>
  <c r="G495" i="16"/>
  <c r="A496" i="16"/>
  <c r="G496" i="16"/>
  <c r="A497" i="16"/>
  <c r="G497" i="16"/>
  <c r="A498" i="16"/>
  <c r="G498" i="16"/>
  <c r="A499" i="16"/>
  <c r="G499" i="16"/>
  <c r="A500" i="16"/>
  <c r="G500" i="16"/>
  <c r="A501" i="16"/>
  <c r="G501" i="16"/>
  <c r="A502" i="16"/>
  <c r="G502" i="16"/>
  <c r="A503" i="16"/>
  <c r="G503" i="16"/>
  <c r="A504" i="16"/>
  <c r="G504" i="16"/>
  <c r="A505" i="16"/>
  <c r="G505" i="16"/>
  <c r="A506" i="16"/>
  <c r="G506" i="16"/>
  <c r="A507" i="16"/>
  <c r="G507" i="16"/>
  <c r="A508" i="16"/>
  <c r="G508" i="16"/>
  <c r="A509" i="16"/>
  <c r="G509" i="16"/>
  <c r="A510" i="16"/>
  <c r="G510" i="16"/>
  <c r="A511" i="16"/>
  <c r="G511" i="16"/>
  <c r="A512" i="16"/>
  <c r="G512" i="16"/>
  <c r="A513" i="16"/>
  <c r="G513" i="16"/>
  <c r="A514" i="16"/>
  <c r="G514" i="16"/>
  <c r="A515" i="16"/>
  <c r="G515" i="16"/>
  <c r="A516" i="16"/>
  <c r="G516" i="16"/>
  <c r="A517" i="16"/>
  <c r="G517" i="16"/>
  <c r="A518" i="16"/>
  <c r="G518" i="16"/>
  <c r="A519" i="16"/>
  <c r="G519" i="16"/>
  <c r="A520" i="16"/>
  <c r="G520" i="16"/>
  <c r="A521" i="16"/>
  <c r="G521" i="16"/>
  <c r="A522" i="16"/>
  <c r="G522" i="16"/>
  <c r="A523" i="16"/>
  <c r="G523" i="16"/>
  <c r="A524" i="16"/>
  <c r="G524" i="16"/>
  <c r="A525" i="16"/>
  <c r="G525" i="16"/>
  <c r="A526" i="16"/>
  <c r="G526" i="16"/>
  <c r="A527" i="16"/>
  <c r="G527" i="16"/>
  <c r="A528" i="16"/>
  <c r="G528" i="16"/>
  <c r="A529" i="16"/>
  <c r="G529" i="16"/>
  <c r="A530" i="16"/>
  <c r="G530" i="16"/>
  <c r="A531" i="16"/>
  <c r="G531" i="16"/>
  <c r="A532" i="16"/>
  <c r="G532" i="16"/>
  <c r="A533" i="16"/>
  <c r="G533" i="16"/>
  <c r="A534" i="16"/>
  <c r="G534" i="16"/>
  <c r="A535" i="16"/>
  <c r="G535" i="16"/>
  <c r="A536" i="16"/>
  <c r="G536" i="16"/>
  <c r="A537" i="16"/>
  <c r="G537" i="16"/>
  <c r="A538" i="16"/>
  <c r="G538" i="16"/>
  <c r="A539" i="16"/>
  <c r="G539" i="16"/>
  <c r="A540" i="16"/>
  <c r="G540" i="16"/>
  <c r="A541" i="16"/>
  <c r="G541" i="16"/>
  <c r="A542" i="16"/>
  <c r="G542" i="16"/>
  <c r="A543" i="16"/>
  <c r="G543" i="16"/>
  <c r="A544" i="16"/>
  <c r="G544" i="16"/>
  <c r="A545" i="16"/>
  <c r="G545" i="16"/>
  <c r="A546" i="16"/>
  <c r="G546" i="16"/>
  <c r="A547" i="16"/>
  <c r="G547" i="16"/>
  <c r="A548" i="16"/>
  <c r="G548" i="16"/>
  <c r="A549" i="16"/>
  <c r="G549" i="16"/>
  <c r="A550" i="16"/>
  <c r="G550" i="16"/>
  <c r="A551" i="16"/>
  <c r="G551" i="16"/>
  <c r="A552" i="16"/>
  <c r="G552" i="16"/>
  <c r="A553" i="16"/>
  <c r="G553" i="16"/>
  <c r="A554" i="16"/>
  <c r="G554" i="16"/>
  <c r="A555" i="16"/>
  <c r="G555" i="16"/>
  <c r="A556" i="16"/>
  <c r="G556" i="16"/>
  <c r="A557" i="16"/>
  <c r="G557" i="16"/>
  <c r="A558" i="16"/>
  <c r="G558" i="16"/>
  <c r="A559" i="16"/>
  <c r="G559" i="16"/>
  <c r="A560" i="16"/>
  <c r="G560" i="16"/>
  <c r="A561" i="16"/>
  <c r="G561" i="16"/>
  <c r="A562" i="16"/>
  <c r="G562" i="16"/>
  <c r="A563" i="16"/>
  <c r="G563" i="16"/>
  <c r="A564" i="16"/>
  <c r="G564" i="16"/>
  <c r="A565" i="16"/>
  <c r="G565" i="16"/>
  <c r="A566" i="16"/>
  <c r="G566" i="16"/>
  <c r="A567" i="16"/>
  <c r="G567" i="16"/>
  <c r="A568" i="16"/>
  <c r="G568" i="16"/>
  <c r="A569" i="16"/>
  <c r="G569" i="16"/>
  <c r="A570" i="16"/>
  <c r="G570" i="16"/>
  <c r="A571" i="16"/>
  <c r="G571" i="16"/>
  <c r="A572" i="16"/>
  <c r="G572" i="16"/>
  <c r="A573" i="16"/>
  <c r="G573" i="16"/>
  <c r="A574" i="16"/>
  <c r="G574" i="16"/>
  <c r="A575" i="16"/>
  <c r="G575" i="16"/>
  <c r="A576" i="16"/>
  <c r="G576" i="16"/>
  <c r="A577" i="16"/>
  <c r="G577" i="16"/>
  <c r="A578" i="16"/>
  <c r="G578" i="16"/>
  <c r="A579" i="16"/>
  <c r="G579" i="16"/>
  <c r="A580" i="16"/>
  <c r="G580" i="16"/>
  <c r="A581" i="16"/>
  <c r="G581" i="16"/>
  <c r="A582" i="16"/>
  <c r="G582" i="16"/>
  <c r="A583" i="16"/>
  <c r="G583" i="16"/>
  <c r="A584" i="16"/>
  <c r="G584" i="16"/>
  <c r="A585" i="16"/>
  <c r="G585" i="16"/>
  <c r="A586" i="16"/>
  <c r="G586" i="16"/>
  <c r="A587" i="16"/>
  <c r="G587" i="16"/>
  <c r="A588" i="16"/>
  <c r="G588" i="16"/>
  <c r="A589" i="16"/>
  <c r="G589" i="16"/>
  <c r="A590" i="16"/>
  <c r="G590" i="16"/>
  <c r="A591" i="16"/>
  <c r="G591" i="16"/>
  <c r="A592" i="16"/>
  <c r="G592" i="16"/>
  <c r="A593" i="16"/>
  <c r="G593" i="16"/>
  <c r="A594" i="16"/>
  <c r="G594" i="16"/>
  <c r="A595" i="16"/>
  <c r="G595" i="16"/>
  <c r="A596" i="16"/>
  <c r="G596" i="16"/>
  <c r="A597" i="16"/>
  <c r="G597" i="16"/>
  <c r="A598" i="16"/>
  <c r="G598" i="16"/>
  <c r="A599" i="16"/>
  <c r="G599" i="16"/>
  <c r="A600" i="16"/>
  <c r="G600" i="16"/>
  <c r="A601" i="16"/>
  <c r="G601" i="16"/>
  <c r="A602" i="16"/>
  <c r="G602" i="16"/>
  <c r="A603" i="16"/>
  <c r="G603" i="16"/>
  <c r="A604" i="16"/>
  <c r="G604" i="16"/>
  <c r="A605" i="16"/>
  <c r="G605" i="16"/>
  <c r="A606" i="16"/>
  <c r="G606" i="16"/>
  <c r="A607" i="16"/>
  <c r="G607" i="16"/>
  <c r="A608" i="16"/>
  <c r="G608" i="16"/>
  <c r="A609" i="16"/>
  <c r="G609" i="16"/>
  <c r="A610" i="16"/>
  <c r="G610" i="16"/>
  <c r="A611" i="16"/>
  <c r="G611" i="16"/>
  <c r="A612" i="16"/>
  <c r="G612" i="16"/>
  <c r="A613" i="16"/>
  <c r="G613" i="16"/>
  <c r="A614" i="16"/>
  <c r="G614" i="16"/>
  <c r="A615" i="16"/>
  <c r="G615" i="16"/>
  <c r="A616" i="16"/>
  <c r="G616" i="16"/>
  <c r="A617" i="16"/>
  <c r="G617" i="16"/>
  <c r="A618" i="16"/>
  <c r="G618" i="16"/>
  <c r="A619" i="16"/>
  <c r="G619" i="16"/>
  <c r="A620" i="16"/>
  <c r="G620" i="16"/>
  <c r="A621" i="16"/>
  <c r="G621" i="16"/>
  <c r="A622" i="16"/>
  <c r="G622" i="16"/>
  <c r="A623" i="16"/>
  <c r="G623" i="16"/>
  <c r="A624" i="16"/>
  <c r="G624" i="16"/>
  <c r="A625" i="16"/>
  <c r="G625" i="16"/>
  <c r="A626" i="16"/>
  <c r="G626" i="16"/>
  <c r="A627" i="16"/>
  <c r="G627" i="16"/>
  <c r="A628" i="16"/>
  <c r="G628" i="16"/>
  <c r="A629" i="16"/>
  <c r="G629" i="16"/>
  <c r="A630" i="16"/>
  <c r="G630" i="16"/>
  <c r="A631" i="16"/>
  <c r="G631" i="16"/>
  <c r="A632" i="16"/>
  <c r="G632" i="16"/>
  <c r="A633" i="16"/>
  <c r="G633" i="16"/>
  <c r="A634" i="16"/>
  <c r="G634" i="16"/>
  <c r="A635" i="16"/>
  <c r="G635" i="16"/>
  <c r="A636" i="16"/>
  <c r="G636" i="16"/>
  <c r="A637" i="16"/>
  <c r="G637" i="16"/>
  <c r="A638" i="16"/>
  <c r="G638" i="16"/>
  <c r="A639" i="16"/>
  <c r="G639" i="16"/>
  <c r="A640" i="16"/>
  <c r="G640" i="16"/>
  <c r="A641" i="16"/>
  <c r="G641" i="16"/>
  <c r="A642" i="16"/>
  <c r="G642" i="16"/>
  <c r="A643" i="16"/>
  <c r="G643" i="16"/>
  <c r="A644" i="16"/>
  <c r="G644" i="16"/>
  <c r="A645" i="16"/>
  <c r="G645" i="16"/>
  <c r="A646" i="16"/>
  <c r="G646" i="16"/>
  <c r="A647" i="16"/>
  <c r="G647" i="16"/>
  <c r="A648" i="16"/>
  <c r="G648" i="16"/>
  <c r="A649" i="16"/>
  <c r="G649" i="16"/>
  <c r="A650" i="16"/>
  <c r="G650" i="16"/>
  <c r="A651" i="16"/>
  <c r="G651" i="16"/>
  <c r="A652" i="16"/>
  <c r="G652" i="16"/>
  <c r="A653" i="16"/>
  <c r="G653" i="16"/>
  <c r="A654" i="16"/>
  <c r="G654" i="16"/>
  <c r="A655" i="16"/>
  <c r="G655" i="16"/>
  <c r="A656" i="16"/>
  <c r="G656" i="16"/>
  <c r="A657" i="16"/>
  <c r="G657" i="16"/>
  <c r="A658" i="16"/>
  <c r="G658" i="16"/>
  <c r="A659" i="16"/>
  <c r="G659" i="16"/>
  <c r="A660" i="16"/>
  <c r="G660" i="16"/>
  <c r="A661" i="16"/>
  <c r="G661" i="16"/>
  <c r="A662" i="16"/>
  <c r="G662" i="16"/>
  <c r="A663" i="16"/>
  <c r="G663" i="16"/>
  <c r="A664" i="16"/>
  <c r="G664" i="16"/>
  <c r="A665" i="16"/>
  <c r="G665" i="16"/>
  <c r="A666" i="16"/>
  <c r="G666" i="16"/>
  <c r="A667" i="16"/>
  <c r="G667" i="16"/>
  <c r="A668" i="16"/>
  <c r="G668" i="16"/>
  <c r="A669" i="16"/>
  <c r="G669" i="16"/>
  <c r="A670" i="16"/>
  <c r="G670" i="16"/>
  <c r="A671" i="16"/>
  <c r="G671" i="16"/>
  <c r="A672" i="16"/>
  <c r="G672" i="16"/>
  <c r="A673" i="16"/>
  <c r="G673" i="16"/>
  <c r="A674" i="16"/>
  <c r="G674" i="16"/>
  <c r="A675" i="16"/>
  <c r="G675" i="16"/>
  <c r="A676" i="16"/>
  <c r="G676" i="16"/>
  <c r="A677" i="16"/>
  <c r="G677" i="16"/>
  <c r="A678" i="16"/>
  <c r="G678" i="16"/>
  <c r="A679" i="16"/>
  <c r="G679" i="16"/>
  <c r="A680" i="16"/>
  <c r="G680" i="16"/>
  <c r="A681" i="16"/>
  <c r="G681" i="16"/>
  <c r="A682" i="16"/>
  <c r="G682" i="16"/>
  <c r="A683" i="16"/>
  <c r="G683" i="16"/>
  <c r="A684" i="16"/>
  <c r="G684" i="16"/>
  <c r="A685" i="16"/>
  <c r="G685" i="16"/>
  <c r="A686" i="16"/>
  <c r="G686" i="16"/>
  <c r="A687" i="16"/>
  <c r="G687" i="16"/>
  <c r="A688" i="16"/>
  <c r="G688" i="16"/>
  <c r="A689" i="16"/>
  <c r="G689" i="16"/>
  <c r="A690" i="16"/>
  <c r="G690" i="16"/>
  <c r="A691" i="16"/>
  <c r="G691" i="16"/>
  <c r="A692" i="16"/>
  <c r="G692" i="16"/>
  <c r="A693" i="16"/>
  <c r="G693" i="16"/>
  <c r="A694" i="16"/>
  <c r="G694" i="16"/>
  <c r="A695" i="16"/>
  <c r="G695" i="16"/>
  <c r="A696" i="16"/>
  <c r="G696" i="16"/>
  <c r="A697" i="16"/>
  <c r="G697" i="16"/>
  <c r="A698" i="16"/>
  <c r="G698" i="16"/>
  <c r="A699" i="16"/>
  <c r="G699" i="16"/>
  <c r="A700" i="16"/>
  <c r="G700" i="16"/>
  <c r="A701" i="16"/>
  <c r="G701" i="16"/>
  <c r="A702" i="16"/>
  <c r="G702" i="16"/>
  <c r="A703" i="16"/>
  <c r="G703" i="16"/>
  <c r="A704" i="16"/>
  <c r="G704" i="16"/>
  <c r="A705" i="16"/>
  <c r="G705" i="16"/>
  <c r="A706" i="16"/>
  <c r="G706" i="16"/>
  <c r="A707" i="16"/>
  <c r="G707" i="16"/>
  <c r="A708" i="16"/>
  <c r="G708" i="16"/>
  <c r="A709" i="16"/>
  <c r="G709" i="16"/>
  <c r="A710" i="16"/>
  <c r="G710" i="16"/>
  <c r="A711" i="16"/>
  <c r="G711" i="16"/>
  <c r="A712" i="16"/>
  <c r="G712" i="16"/>
  <c r="A713" i="16"/>
  <c r="G713" i="16"/>
  <c r="A714" i="16"/>
  <c r="G714" i="16"/>
  <c r="A715" i="16"/>
  <c r="G715" i="16"/>
  <c r="A716" i="16"/>
  <c r="G716" i="16"/>
  <c r="A717" i="16"/>
  <c r="G717" i="16"/>
  <c r="A718" i="16"/>
  <c r="G718" i="16"/>
  <c r="A719" i="16"/>
  <c r="G719" i="16"/>
  <c r="A720" i="16"/>
  <c r="G720" i="16"/>
  <c r="A721" i="16"/>
  <c r="G721" i="16"/>
  <c r="A722" i="16"/>
  <c r="G722" i="16"/>
  <c r="A723" i="16"/>
  <c r="G723" i="16"/>
  <c r="A724" i="16"/>
  <c r="G724" i="16"/>
  <c r="A725" i="16"/>
  <c r="G725" i="16"/>
  <c r="A726" i="16"/>
  <c r="G726" i="16"/>
  <c r="A727" i="16"/>
  <c r="G727" i="16"/>
  <c r="A728" i="16"/>
  <c r="G728" i="16"/>
  <c r="A729" i="16"/>
  <c r="G729" i="16"/>
  <c r="A730" i="16"/>
  <c r="G730" i="16"/>
  <c r="A731" i="16"/>
  <c r="G731" i="16"/>
  <c r="A732" i="16"/>
  <c r="G732" i="16"/>
  <c r="A733" i="16"/>
  <c r="G733" i="16"/>
  <c r="A734" i="16"/>
  <c r="G734" i="16"/>
  <c r="A735" i="16"/>
  <c r="G735" i="16"/>
  <c r="A736" i="16"/>
  <c r="G736" i="16"/>
  <c r="A737" i="16"/>
  <c r="G737" i="16"/>
  <c r="A738" i="16"/>
  <c r="G738" i="16"/>
  <c r="A739" i="16"/>
  <c r="G739" i="16"/>
  <c r="A740" i="16"/>
  <c r="G740" i="16"/>
  <c r="A741" i="16"/>
  <c r="G741" i="16"/>
  <c r="A742" i="16"/>
  <c r="G742" i="16"/>
  <c r="A743" i="16"/>
  <c r="G743" i="16"/>
  <c r="A744" i="16"/>
  <c r="G744" i="16"/>
  <c r="A745" i="16"/>
  <c r="G745" i="16"/>
  <c r="A746" i="16"/>
  <c r="G746" i="16"/>
  <c r="A747" i="16"/>
  <c r="G747" i="16"/>
  <c r="A748" i="16"/>
  <c r="G748" i="16"/>
  <c r="A749" i="16"/>
  <c r="G749" i="16"/>
  <c r="A750" i="16"/>
  <c r="G750" i="16"/>
  <c r="A751" i="16"/>
  <c r="G751" i="16"/>
  <c r="A752" i="16"/>
  <c r="G752" i="16"/>
  <c r="A753" i="16"/>
  <c r="G753" i="16"/>
  <c r="A754" i="16"/>
  <c r="G754" i="16"/>
  <c r="A755" i="16"/>
  <c r="G755" i="16"/>
  <c r="A756" i="16"/>
  <c r="G756" i="16"/>
  <c r="A757" i="16"/>
  <c r="G757" i="16"/>
  <c r="A758" i="16"/>
  <c r="G758" i="16"/>
  <c r="A759" i="16"/>
  <c r="G759" i="16"/>
  <c r="A760" i="16"/>
  <c r="G760" i="16"/>
  <c r="A761" i="16"/>
  <c r="G761" i="16"/>
  <c r="A762" i="16"/>
  <c r="G762" i="16"/>
  <c r="A763" i="16"/>
  <c r="G763" i="16"/>
  <c r="A764" i="16"/>
  <c r="G764" i="16"/>
  <c r="A765" i="16"/>
  <c r="G765" i="16"/>
  <c r="A766" i="16"/>
  <c r="G766" i="16"/>
  <c r="A767" i="16"/>
  <c r="G767" i="16"/>
  <c r="A768" i="16"/>
  <c r="G768" i="16"/>
  <c r="A769" i="16"/>
  <c r="G769" i="16"/>
  <c r="A770" i="16"/>
  <c r="G770" i="16"/>
  <c r="A771" i="16"/>
  <c r="G771" i="16"/>
  <c r="A772" i="16"/>
  <c r="G772" i="16"/>
  <c r="A773" i="16"/>
  <c r="G773" i="16"/>
  <c r="A774" i="16"/>
  <c r="G774" i="16"/>
  <c r="A775" i="16"/>
  <c r="G775" i="16"/>
  <c r="A776" i="16"/>
  <c r="G776" i="16"/>
  <c r="A777" i="16"/>
  <c r="G777" i="16"/>
  <c r="A778" i="16"/>
  <c r="G778" i="16"/>
  <c r="A779" i="16"/>
  <c r="G779" i="16"/>
  <c r="A780" i="16"/>
  <c r="G780" i="16"/>
  <c r="A781" i="16"/>
  <c r="G781" i="16"/>
  <c r="A782" i="16"/>
  <c r="G782" i="16"/>
  <c r="A783" i="16"/>
  <c r="G783" i="16"/>
  <c r="A784" i="16"/>
  <c r="G784" i="16"/>
  <c r="A785" i="16"/>
  <c r="G785" i="16"/>
  <c r="A786" i="16"/>
  <c r="G786" i="16"/>
  <c r="A787" i="16"/>
  <c r="G787" i="16"/>
  <c r="A788" i="16"/>
  <c r="G788" i="16"/>
  <c r="A789" i="16"/>
  <c r="G789" i="16"/>
  <c r="A790" i="16"/>
  <c r="G790" i="16"/>
  <c r="A791" i="16"/>
  <c r="G791" i="16"/>
  <c r="A792" i="16"/>
  <c r="G792" i="16"/>
  <c r="A793" i="16"/>
  <c r="G793" i="16"/>
  <c r="A794" i="16"/>
  <c r="G794" i="16"/>
  <c r="A795" i="16"/>
  <c r="G795" i="16"/>
  <c r="A796" i="16"/>
  <c r="G796" i="16"/>
  <c r="A797" i="16"/>
  <c r="G797" i="16"/>
  <c r="A798" i="16"/>
  <c r="G798" i="16"/>
  <c r="A799" i="16"/>
  <c r="G799" i="16"/>
  <c r="A800" i="16"/>
  <c r="G800" i="16"/>
  <c r="A801" i="16"/>
  <c r="G801" i="16"/>
  <c r="A802" i="16"/>
  <c r="G802" i="16"/>
  <c r="A803" i="16"/>
  <c r="G803" i="16"/>
  <c r="A804" i="16"/>
  <c r="G804" i="16"/>
  <c r="A805" i="16"/>
  <c r="G805" i="16"/>
  <c r="A806" i="16"/>
  <c r="G806" i="16"/>
  <c r="A807" i="16"/>
  <c r="G807" i="16"/>
  <c r="A808" i="16"/>
  <c r="G808" i="16"/>
  <c r="A809" i="16"/>
  <c r="G809" i="16"/>
  <c r="A810" i="16"/>
  <c r="G810" i="16"/>
  <c r="A811" i="16"/>
  <c r="G811" i="16"/>
  <c r="A812" i="16"/>
  <c r="G812" i="16"/>
  <c r="A813" i="16"/>
  <c r="G813" i="16"/>
  <c r="A814" i="16"/>
  <c r="G814" i="16"/>
  <c r="A815" i="16"/>
  <c r="G815" i="16"/>
  <c r="A816" i="16"/>
  <c r="G816" i="16"/>
  <c r="A817" i="16"/>
  <c r="G817" i="16"/>
  <c r="A818" i="16"/>
  <c r="G818" i="16"/>
  <c r="A819" i="16"/>
  <c r="G819" i="16"/>
  <c r="A820" i="16"/>
  <c r="G820" i="16"/>
  <c r="A821" i="16"/>
  <c r="G821" i="16"/>
  <c r="A822" i="16"/>
  <c r="G822" i="16"/>
  <c r="A823" i="16"/>
  <c r="G823" i="16"/>
  <c r="A824" i="16"/>
  <c r="G824" i="16"/>
  <c r="A825" i="16"/>
  <c r="G825" i="16"/>
  <c r="A826" i="16"/>
  <c r="G826" i="16"/>
  <c r="A827" i="16"/>
  <c r="G827" i="16"/>
  <c r="A828" i="16"/>
  <c r="G828" i="16"/>
  <c r="A829" i="16"/>
  <c r="G829" i="16"/>
  <c r="A830" i="16"/>
  <c r="G830" i="16"/>
  <c r="A831" i="16"/>
  <c r="G831" i="16"/>
  <c r="A832" i="16"/>
  <c r="G832" i="16"/>
  <c r="A833" i="16"/>
  <c r="G833" i="16"/>
  <c r="A834" i="16"/>
  <c r="G834" i="16"/>
  <c r="A835" i="16"/>
  <c r="G835" i="16"/>
  <c r="A836" i="16"/>
  <c r="G836" i="16"/>
  <c r="A837" i="16"/>
  <c r="G837" i="16"/>
  <c r="A838" i="16"/>
  <c r="G838" i="16"/>
  <c r="A839" i="16"/>
  <c r="G839" i="16"/>
  <c r="A840" i="16"/>
  <c r="G840" i="16"/>
  <c r="A841" i="16"/>
  <c r="G841" i="16"/>
  <c r="A842" i="16"/>
  <c r="G842" i="16"/>
  <c r="A843" i="16"/>
  <c r="G843" i="16"/>
  <c r="A844" i="16"/>
  <c r="G844" i="16"/>
  <c r="A845" i="16"/>
  <c r="G845" i="16"/>
  <c r="A846" i="16"/>
  <c r="G846" i="16"/>
  <c r="A847" i="16"/>
  <c r="G847" i="16"/>
  <c r="A848" i="16"/>
  <c r="G848" i="16"/>
  <c r="A849" i="16"/>
  <c r="G849" i="16"/>
  <c r="A850" i="16"/>
  <c r="G850" i="16"/>
  <c r="A851" i="16"/>
  <c r="G851" i="16"/>
  <c r="A852" i="16"/>
  <c r="G852" i="16"/>
  <c r="A853" i="16"/>
  <c r="G853" i="16"/>
  <c r="A854" i="16"/>
  <c r="G854" i="16"/>
  <c r="A855" i="16"/>
  <c r="G855" i="16"/>
  <c r="A856" i="16"/>
  <c r="G856" i="16"/>
  <c r="A857" i="16"/>
  <c r="G857" i="16"/>
  <c r="A858" i="16"/>
  <c r="G858" i="16"/>
  <c r="A859" i="16"/>
  <c r="G859" i="16"/>
  <c r="A860" i="16"/>
  <c r="G860" i="16"/>
  <c r="A861" i="16"/>
  <c r="G861" i="16"/>
  <c r="A862" i="16"/>
  <c r="G862" i="16"/>
  <c r="A863" i="16"/>
  <c r="G863" i="16"/>
  <c r="A864" i="16"/>
  <c r="G864" i="16"/>
  <c r="A865" i="16"/>
  <c r="G865" i="16"/>
  <c r="A866" i="16"/>
  <c r="G866" i="16"/>
  <c r="A867" i="16"/>
  <c r="G867" i="16"/>
  <c r="A868" i="16"/>
  <c r="G868" i="16"/>
  <c r="A869" i="16"/>
  <c r="G869" i="16"/>
  <c r="A870" i="16"/>
  <c r="G870" i="16"/>
  <c r="A871" i="16"/>
  <c r="G871" i="16"/>
  <c r="A872" i="16"/>
  <c r="G872" i="16"/>
  <c r="A873" i="16"/>
  <c r="G873" i="16"/>
  <c r="A874" i="16"/>
  <c r="G874" i="16"/>
  <c r="A875" i="16"/>
  <c r="G875" i="16"/>
  <c r="A876" i="16"/>
  <c r="G876" i="16"/>
  <c r="A877" i="16"/>
  <c r="G877" i="16"/>
  <c r="A878" i="16"/>
  <c r="G878" i="16"/>
  <c r="A879" i="16"/>
  <c r="G879" i="16"/>
  <c r="A880" i="16"/>
  <c r="G880" i="16"/>
  <c r="A881" i="16"/>
  <c r="G881" i="16"/>
  <c r="A882" i="16"/>
  <c r="G882" i="16"/>
  <c r="A883" i="16"/>
  <c r="G883" i="16"/>
  <c r="A884" i="16"/>
  <c r="G884" i="16"/>
  <c r="A885" i="16"/>
  <c r="G885" i="16"/>
  <c r="A886" i="16"/>
  <c r="G886" i="16"/>
  <c r="A887" i="16"/>
  <c r="G887" i="16"/>
  <c r="A888" i="16"/>
  <c r="G888" i="16"/>
  <c r="A889" i="16"/>
  <c r="G889" i="16"/>
  <c r="A890" i="16"/>
  <c r="G890" i="16"/>
  <c r="A891" i="16"/>
  <c r="G891" i="16"/>
  <c r="A892" i="16"/>
  <c r="G892" i="16"/>
  <c r="A893" i="16"/>
  <c r="G893" i="16"/>
  <c r="A894" i="16"/>
  <c r="G894" i="16"/>
  <c r="A895" i="16"/>
  <c r="G895" i="16"/>
  <c r="A896" i="16"/>
  <c r="G896" i="16"/>
  <c r="A897" i="16"/>
  <c r="G897" i="16"/>
  <c r="A898" i="16"/>
  <c r="G898" i="16"/>
  <c r="A899" i="16"/>
  <c r="G899" i="16"/>
  <c r="A900" i="16"/>
  <c r="G900" i="16"/>
  <c r="A901" i="16"/>
  <c r="G901" i="16"/>
  <c r="A902" i="16"/>
  <c r="G902" i="16"/>
  <c r="A903" i="16"/>
  <c r="G903" i="16"/>
  <c r="A904" i="16"/>
  <c r="G904" i="16"/>
  <c r="A905" i="16"/>
  <c r="G905" i="16"/>
  <c r="A906" i="16"/>
  <c r="G906" i="16"/>
  <c r="A907" i="16"/>
  <c r="G907" i="16"/>
  <c r="A908" i="16"/>
  <c r="G908" i="16"/>
  <c r="A909" i="16"/>
  <c r="G909" i="16"/>
  <c r="A910" i="16"/>
  <c r="G910" i="16"/>
  <c r="A911" i="16"/>
  <c r="G911" i="16"/>
  <c r="A912" i="16"/>
  <c r="G912" i="16"/>
  <c r="A913" i="16"/>
  <c r="G913" i="16"/>
  <c r="A914" i="16"/>
  <c r="G914" i="16"/>
  <c r="A915" i="16"/>
  <c r="G915" i="16"/>
  <c r="A916" i="16"/>
  <c r="G916" i="16"/>
  <c r="A917" i="16"/>
  <c r="G917" i="16"/>
  <c r="A918" i="16"/>
  <c r="G918" i="16"/>
  <c r="A919" i="16"/>
  <c r="G919" i="16"/>
  <c r="A920" i="16"/>
  <c r="G920" i="16"/>
  <c r="A921" i="16"/>
  <c r="G921" i="16"/>
  <c r="A922" i="16"/>
  <c r="G922" i="16"/>
  <c r="A923" i="16"/>
  <c r="G923" i="16"/>
  <c r="A924" i="16"/>
  <c r="G924" i="16"/>
  <c r="A925" i="16"/>
  <c r="G925" i="16"/>
  <c r="A926" i="16"/>
  <c r="G926" i="16"/>
  <c r="A927" i="16"/>
  <c r="G927" i="16"/>
  <c r="A928" i="16"/>
  <c r="G928" i="16"/>
  <c r="A929" i="16"/>
  <c r="G929" i="16"/>
  <c r="A930" i="16"/>
  <c r="G930" i="16"/>
  <c r="A931" i="16"/>
  <c r="G931" i="16"/>
  <c r="A932" i="16"/>
  <c r="G932" i="16"/>
  <c r="A933" i="16"/>
  <c r="G933" i="16"/>
  <c r="A934" i="16"/>
  <c r="G934" i="16"/>
  <c r="A935" i="16"/>
  <c r="G935" i="16"/>
  <c r="A936" i="16"/>
  <c r="G936" i="16"/>
  <c r="A937" i="16"/>
  <c r="G937" i="16"/>
  <c r="A938" i="16"/>
  <c r="G938" i="16"/>
  <c r="A939" i="16"/>
  <c r="G939" i="16"/>
  <c r="A940" i="16"/>
  <c r="G940" i="16"/>
  <c r="A941" i="16"/>
  <c r="G941" i="16"/>
  <c r="A942" i="16"/>
  <c r="G942" i="16"/>
  <c r="A943" i="16"/>
  <c r="G943" i="16"/>
  <c r="A944" i="16"/>
  <c r="G944" i="16"/>
  <c r="A945" i="16"/>
  <c r="G945" i="16"/>
  <c r="A946" i="16"/>
  <c r="G946" i="16"/>
  <c r="A947" i="16"/>
  <c r="G947" i="16"/>
  <c r="A948" i="16"/>
  <c r="G948" i="16"/>
  <c r="A949" i="16"/>
  <c r="G949" i="16"/>
  <c r="A950" i="16"/>
  <c r="G950" i="16"/>
  <c r="A951" i="16"/>
  <c r="G951" i="16"/>
  <c r="A952" i="16"/>
  <c r="G952" i="16"/>
  <c r="A953" i="16"/>
  <c r="G953" i="16"/>
  <c r="A954" i="16"/>
  <c r="G954" i="16"/>
  <c r="A955" i="16"/>
  <c r="G955" i="16"/>
  <c r="A956" i="16"/>
  <c r="G956" i="16"/>
  <c r="A957" i="16"/>
  <c r="G957" i="16"/>
  <c r="A958" i="16"/>
  <c r="G958" i="16"/>
  <c r="A959" i="16"/>
  <c r="G959" i="16"/>
  <c r="A960" i="16"/>
  <c r="G960" i="16"/>
  <c r="A961" i="16"/>
  <c r="G961" i="16"/>
  <c r="A962" i="16"/>
  <c r="G962" i="16"/>
  <c r="A963" i="16"/>
  <c r="G963" i="16"/>
  <c r="A964" i="16"/>
  <c r="G964" i="16"/>
  <c r="A965" i="16"/>
  <c r="G965" i="16"/>
  <c r="A966" i="16"/>
  <c r="G966" i="16"/>
  <c r="A967" i="16"/>
  <c r="G967" i="16"/>
  <c r="A968" i="16"/>
  <c r="G968" i="16"/>
  <c r="A969" i="16"/>
  <c r="G969" i="16"/>
  <c r="A970" i="16"/>
  <c r="G970" i="16"/>
  <c r="A971" i="16"/>
  <c r="G971" i="16"/>
  <c r="A972" i="16"/>
  <c r="G972" i="16"/>
  <c r="A973" i="16"/>
  <c r="G973" i="16"/>
  <c r="A974" i="16"/>
  <c r="G974" i="16"/>
  <c r="A975" i="16"/>
  <c r="G975" i="16"/>
  <c r="A976" i="16"/>
  <c r="G976" i="16"/>
  <c r="A977" i="16"/>
  <c r="G977" i="16"/>
  <c r="A978" i="16"/>
  <c r="G978" i="16"/>
  <c r="A979" i="16"/>
  <c r="G979" i="16"/>
  <c r="A980" i="16"/>
  <c r="G980" i="16"/>
  <c r="A981" i="16"/>
  <c r="G981" i="16"/>
  <c r="A982" i="16"/>
  <c r="G982" i="16"/>
  <c r="A983" i="16"/>
  <c r="G983" i="16"/>
  <c r="A984" i="16"/>
  <c r="G984" i="16"/>
  <c r="A985" i="16"/>
  <c r="G985" i="16"/>
  <c r="A986" i="16"/>
  <c r="G986" i="16"/>
  <c r="A987" i="16"/>
  <c r="G987" i="16"/>
  <c r="A988" i="16"/>
  <c r="G988" i="16"/>
  <c r="A989" i="16"/>
  <c r="G989" i="16"/>
  <c r="A990" i="16"/>
  <c r="G990" i="16"/>
  <c r="A991" i="16"/>
  <c r="G991" i="16"/>
  <c r="A992" i="16"/>
  <c r="G992" i="16"/>
  <c r="A993" i="16"/>
  <c r="G993" i="16"/>
  <c r="A994" i="16"/>
  <c r="G994" i="16"/>
  <c r="A995" i="16"/>
  <c r="G995" i="16"/>
  <c r="A996" i="16"/>
  <c r="G996" i="16"/>
  <c r="A997" i="16"/>
  <c r="G997" i="16"/>
  <c r="A998" i="16"/>
  <c r="G998" i="16"/>
  <c r="A999" i="16"/>
  <c r="G999" i="16"/>
  <c r="A1000" i="16"/>
  <c r="G1000" i="16"/>
  <c r="A1001" i="16"/>
  <c r="G1001" i="16"/>
  <c r="A1002" i="16"/>
  <c r="G1002" i="16"/>
  <c r="A1003" i="16"/>
  <c r="G1003" i="16"/>
  <c r="A1004" i="16"/>
  <c r="G1004" i="16"/>
  <c r="A1005" i="16"/>
  <c r="G1005" i="16"/>
  <c r="A1006" i="16"/>
  <c r="G1006" i="16"/>
  <c r="A1007" i="16"/>
  <c r="G1007" i="16"/>
  <c r="A1008" i="16"/>
  <c r="G1008" i="16"/>
  <c r="A1009" i="16"/>
  <c r="G1009" i="16"/>
  <c r="A1010" i="16"/>
  <c r="G1010" i="16"/>
  <c r="A1011" i="16"/>
  <c r="G1011" i="16"/>
  <c r="A1012" i="16"/>
  <c r="G1012" i="16"/>
  <c r="A1013" i="16"/>
  <c r="G1013" i="16"/>
  <c r="A1014" i="16"/>
  <c r="G1014" i="16"/>
  <c r="A1015" i="16"/>
  <c r="G1015" i="16"/>
  <c r="A1016" i="16"/>
  <c r="G1016" i="16"/>
  <c r="A1017" i="16"/>
  <c r="G1017" i="16"/>
  <c r="A1018" i="16"/>
  <c r="G1018" i="16"/>
  <c r="A1019" i="16"/>
  <c r="G1019" i="16"/>
  <c r="A1020" i="16"/>
  <c r="G1020" i="16"/>
  <c r="A1021" i="16"/>
  <c r="G1021" i="16"/>
  <c r="A1022" i="16"/>
  <c r="G1022" i="16"/>
  <c r="A1023" i="16"/>
  <c r="G1023" i="16"/>
  <c r="A1024" i="16"/>
  <c r="G1024" i="16"/>
  <c r="A1025" i="16"/>
  <c r="G1025" i="16"/>
  <c r="A1026" i="16"/>
  <c r="G1026" i="16"/>
  <c r="A1027" i="16"/>
  <c r="G1027" i="16"/>
  <c r="A1028" i="16"/>
  <c r="G1028" i="16"/>
  <c r="A1029" i="16"/>
  <c r="G1029" i="16"/>
  <c r="A1030" i="16"/>
  <c r="G1030" i="16"/>
  <c r="A1031" i="16"/>
  <c r="G1031" i="16"/>
  <c r="A1032" i="16"/>
  <c r="G1032" i="16"/>
  <c r="A1033" i="16"/>
  <c r="G1033" i="16"/>
  <c r="A1034" i="16"/>
  <c r="G1034" i="16"/>
  <c r="A1035" i="16"/>
  <c r="G1035" i="16"/>
  <c r="A1036" i="16"/>
  <c r="G1036" i="16"/>
  <c r="A1037" i="16"/>
  <c r="G1037" i="16"/>
  <c r="A1038" i="16"/>
  <c r="G1038" i="16"/>
  <c r="A1039" i="16"/>
  <c r="G1039" i="16"/>
  <c r="A1040" i="16"/>
  <c r="G1040" i="16"/>
  <c r="A1041" i="16"/>
  <c r="G1041" i="16"/>
  <c r="A1042" i="16"/>
  <c r="G1042" i="16"/>
  <c r="A1043" i="16"/>
  <c r="G1043" i="16"/>
  <c r="A1044" i="16"/>
  <c r="G1044" i="16"/>
  <c r="A1045" i="16"/>
  <c r="G1045" i="16"/>
  <c r="A1046" i="16"/>
  <c r="G1046" i="16"/>
  <c r="A1047" i="16"/>
  <c r="G1047" i="16"/>
  <c r="A1048" i="16"/>
  <c r="G1048" i="16"/>
  <c r="A1049" i="16"/>
  <c r="G1049" i="16"/>
  <c r="A1050" i="16"/>
  <c r="G1050" i="16"/>
  <c r="A1051" i="16"/>
  <c r="G1051" i="16"/>
  <c r="A1052" i="16"/>
  <c r="G1052" i="16"/>
  <c r="A1053" i="16"/>
  <c r="G1053" i="16"/>
  <c r="A1054" i="16"/>
  <c r="G1054" i="16"/>
  <c r="A1055" i="16"/>
  <c r="G1055" i="16"/>
  <c r="A1056" i="16"/>
  <c r="G1056" i="16"/>
  <c r="A1057" i="16"/>
  <c r="G1057" i="16"/>
  <c r="A1058" i="16"/>
  <c r="G1058" i="16"/>
  <c r="A1059" i="16"/>
  <c r="G1059" i="16"/>
  <c r="A1060" i="16"/>
  <c r="G1060" i="16"/>
  <c r="A1061" i="16"/>
  <c r="G1061" i="16"/>
  <c r="A1062" i="16"/>
  <c r="G1062" i="16"/>
  <c r="A1063" i="16"/>
  <c r="G1063" i="16"/>
  <c r="A1064" i="16"/>
  <c r="G1064" i="16"/>
  <c r="A1065" i="16"/>
  <c r="G1065" i="16"/>
  <c r="A1066" i="16"/>
  <c r="G1066" i="16"/>
  <c r="A1067" i="16"/>
  <c r="G1067" i="16"/>
  <c r="A1068" i="16"/>
  <c r="G1068" i="16"/>
  <c r="A1069" i="16"/>
  <c r="G1069" i="16"/>
  <c r="A1070" i="16"/>
  <c r="G1070" i="16"/>
  <c r="A1071" i="16"/>
  <c r="G1071" i="16"/>
  <c r="A1072" i="16"/>
  <c r="G1072" i="16"/>
  <c r="A1073" i="16"/>
  <c r="G1073" i="16"/>
  <c r="A1074" i="16"/>
  <c r="G1074" i="16"/>
  <c r="A1075" i="16"/>
  <c r="G1075" i="16"/>
  <c r="A1076" i="16"/>
  <c r="G1076" i="16"/>
  <c r="A1077" i="16"/>
  <c r="G1077" i="16"/>
  <c r="A1078" i="16"/>
  <c r="G1078" i="16"/>
  <c r="A1079" i="16"/>
  <c r="G1079" i="16"/>
  <c r="A1080" i="16"/>
  <c r="G1080" i="16"/>
  <c r="A1081" i="16"/>
  <c r="G1081" i="16"/>
  <c r="A1082" i="16"/>
  <c r="G1082" i="16"/>
  <c r="A1083" i="16"/>
  <c r="G1083" i="16"/>
  <c r="A1084" i="16"/>
  <c r="G1084" i="16"/>
  <c r="A1085" i="16"/>
  <c r="G1085" i="16"/>
  <c r="A1086" i="16"/>
  <c r="G1086" i="16"/>
  <c r="A1087" i="16"/>
  <c r="G1087" i="16"/>
  <c r="A1088" i="16"/>
  <c r="G1088" i="16"/>
  <c r="A1089" i="16"/>
  <c r="G1089" i="16"/>
  <c r="A1090" i="16"/>
  <c r="G1090" i="16"/>
  <c r="A1091" i="16"/>
  <c r="G1091" i="16"/>
  <c r="A1092" i="16"/>
  <c r="G1092" i="16"/>
  <c r="A1093" i="16"/>
  <c r="G1093" i="16"/>
  <c r="A1094" i="16"/>
  <c r="G1094" i="16"/>
  <c r="A1095" i="16"/>
  <c r="G1095" i="16"/>
  <c r="A1096" i="16"/>
  <c r="G1096" i="16"/>
  <c r="A1097" i="16"/>
  <c r="G1097" i="16"/>
  <c r="A1098" i="16"/>
  <c r="G1098" i="16"/>
  <c r="A1099" i="16"/>
  <c r="G1099" i="16"/>
  <c r="A1100" i="16"/>
  <c r="G1100" i="16"/>
  <c r="A1101" i="16"/>
  <c r="G1101" i="16"/>
  <c r="A1102" i="16"/>
  <c r="G1102" i="16"/>
  <c r="A1103" i="16"/>
  <c r="G1103" i="16"/>
  <c r="A1104" i="16"/>
  <c r="G1104" i="16"/>
  <c r="A1105" i="16"/>
  <c r="G1105" i="16"/>
  <c r="A1106" i="16"/>
  <c r="G1106" i="16"/>
  <c r="A1107" i="16"/>
  <c r="G1107" i="16"/>
  <c r="A1108" i="16"/>
  <c r="G1108" i="16"/>
  <c r="A1109" i="16"/>
  <c r="G1109" i="16"/>
  <c r="A1110" i="16"/>
  <c r="G1110" i="16"/>
  <c r="A1111" i="16"/>
  <c r="G1111" i="16"/>
  <c r="A1112" i="16"/>
  <c r="G1112" i="16"/>
  <c r="A1113" i="16"/>
  <c r="G1113" i="16"/>
  <c r="A1114" i="16"/>
  <c r="G1114" i="16"/>
  <c r="A1115" i="16"/>
  <c r="G1115" i="16"/>
  <c r="A1116" i="16"/>
  <c r="G1116" i="16"/>
  <c r="A1117" i="16"/>
  <c r="G1117" i="16"/>
  <c r="A1118" i="16"/>
  <c r="G1118" i="16"/>
  <c r="A1119" i="16"/>
  <c r="G1119" i="16"/>
  <c r="A1120" i="16"/>
  <c r="G1120" i="16"/>
  <c r="A1121" i="16"/>
  <c r="G1121" i="16"/>
  <c r="A1122" i="16"/>
  <c r="G1122" i="16"/>
  <c r="A1123" i="16"/>
  <c r="G1123" i="16"/>
  <c r="A1124" i="16"/>
  <c r="G1124" i="16"/>
  <c r="A1125" i="16"/>
  <c r="G1125" i="16"/>
  <c r="A1126" i="16"/>
  <c r="G1126" i="16"/>
  <c r="A1127" i="16"/>
  <c r="G1127" i="16"/>
  <c r="A1128" i="16"/>
  <c r="G1128" i="16"/>
  <c r="A1129" i="16"/>
  <c r="G1129" i="16"/>
  <c r="A1130" i="16"/>
  <c r="G1130" i="16"/>
  <c r="A1131" i="16"/>
  <c r="G1131" i="16"/>
  <c r="A1132" i="16"/>
  <c r="G1132" i="16"/>
  <c r="A1133" i="16"/>
  <c r="G1133" i="16"/>
  <c r="A1134" i="16"/>
  <c r="G1134" i="16"/>
  <c r="A1135" i="16"/>
  <c r="G1135" i="16"/>
  <c r="A1136" i="16"/>
  <c r="G1136" i="16"/>
  <c r="A1137" i="16"/>
  <c r="G1137" i="16"/>
  <c r="A1138" i="16"/>
  <c r="G1138" i="16"/>
  <c r="A1139" i="16"/>
  <c r="G1139" i="16"/>
  <c r="A1140" i="16"/>
  <c r="G1140" i="16"/>
  <c r="A1141" i="16"/>
  <c r="G1141" i="16"/>
  <c r="A1142" i="16"/>
  <c r="G1142" i="16"/>
  <c r="A1143" i="16"/>
  <c r="G1143" i="16"/>
  <c r="A1144" i="16"/>
  <c r="G1144" i="16"/>
  <c r="A1145" i="16"/>
  <c r="G1145" i="16"/>
  <c r="A1146" i="16"/>
  <c r="G1146" i="16"/>
  <c r="A1147" i="16"/>
  <c r="G1147" i="16"/>
  <c r="A1148" i="16"/>
  <c r="G1148" i="16"/>
  <c r="A1149" i="16"/>
  <c r="G1149" i="16"/>
  <c r="A1150" i="16"/>
  <c r="G1150" i="16"/>
  <c r="A1151" i="16"/>
  <c r="G1151" i="16"/>
  <c r="A1152" i="16"/>
  <c r="G1152" i="16"/>
  <c r="A1153" i="16"/>
  <c r="G1153" i="16"/>
  <c r="A1154" i="16"/>
  <c r="G1154" i="16"/>
  <c r="A1155" i="16"/>
  <c r="G1155" i="16"/>
  <c r="A1156" i="16"/>
  <c r="G1156" i="16"/>
  <c r="A1157" i="16"/>
  <c r="G1157" i="16"/>
  <c r="A1158" i="16"/>
  <c r="G1158" i="16"/>
  <c r="A1159" i="16"/>
  <c r="G1159" i="16"/>
  <c r="A1160" i="16"/>
  <c r="G1160" i="16"/>
  <c r="A1161" i="16"/>
  <c r="G1161" i="16"/>
  <c r="A1162" i="16"/>
  <c r="G1162" i="16"/>
  <c r="A1163" i="16"/>
  <c r="G1163" i="16"/>
  <c r="A1164" i="16"/>
  <c r="G1164" i="16"/>
  <c r="A1165" i="16"/>
  <c r="G1165" i="16"/>
  <c r="A1166" i="16"/>
  <c r="G1166" i="16"/>
  <c r="A1167" i="16"/>
  <c r="G1167" i="16"/>
  <c r="A1168" i="16"/>
  <c r="G1168" i="16"/>
  <c r="A1169" i="16"/>
  <c r="G1169" i="16"/>
  <c r="A1170" i="16"/>
  <c r="G1170" i="16"/>
  <c r="A1171" i="16"/>
  <c r="G1171" i="16"/>
  <c r="A1172" i="16"/>
  <c r="G1172" i="16"/>
  <c r="A1173" i="16"/>
  <c r="G1173" i="16"/>
  <c r="A1174" i="16"/>
  <c r="G1174" i="16"/>
  <c r="A1175" i="16"/>
  <c r="G1175" i="16"/>
  <c r="A1176" i="16"/>
  <c r="G1176" i="16"/>
  <c r="A1177" i="16"/>
  <c r="G1177" i="16"/>
  <c r="A1178" i="16"/>
  <c r="G1178" i="16"/>
  <c r="A1179" i="16"/>
  <c r="G1179" i="16"/>
  <c r="A1180" i="16"/>
  <c r="G1180" i="16"/>
  <c r="A1181" i="16"/>
  <c r="G1181" i="16"/>
  <c r="A1182" i="16"/>
  <c r="G1182" i="16"/>
  <c r="A1183" i="16"/>
  <c r="G1183" i="16"/>
  <c r="A1184" i="16"/>
  <c r="G1184" i="16"/>
  <c r="A1185" i="16"/>
  <c r="G1185" i="16"/>
  <c r="A1186" i="16"/>
  <c r="G1186" i="16"/>
  <c r="A1187" i="16"/>
  <c r="G1187" i="16"/>
  <c r="A1188" i="16"/>
  <c r="G1188" i="16"/>
  <c r="A1189" i="16"/>
  <c r="G1189" i="16"/>
  <c r="A1190" i="16"/>
  <c r="G1190" i="16"/>
  <c r="A1191" i="16"/>
  <c r="G1191" i="16"/>
  <c r="A1192" i="16"/>
  <c r="G1192" i="16"/>
  <c r="A1193" i="16"/>
  <c r="G1193" i="16"/>
  <c r="A1194" i="16"/>
  <c r="G1194" i="16"/>
  <c r="A1195" i="16"/>
  <c r="G1195" i="16"/>
  <c r="A1196" i="16"/>
  <c r="G1196" i="16"/>
  <c r="A1197" i="16"/>
  <c r="G1197" i="16"/>
  <c r="A1198" i="16"/>
  <c r="G1198" i="16"/>
  <c r="A1199" i="16"/>
  <c r="G1199" i="16"/>
  <c r="A1200" i="16"/>
  <c r="G1200" i="16"/>
  <c r="A1201" i="16"/>
  <c r="G1201" i="16"/>
  <c r="A1202" i="16"/>
  <c r="G1202" i="16"/>
  <c r="A1203" i="16"/>
  <c r="G1203" i="16"/>
  <c r="A1204" i="16"/>
  <c r="G1204" i="16"/>
  <c r="A1205" i="16"/>
  <c r="G1205" i="16"/>
  <c r="A1206" i="16"/>
  <c r="G1206" i="16"/>
  <c r="A1207" i="16"/>
  <c r="G1207" i="16"/>
  <c r="A1208" i="16"/>
  <c r="G1208" i="16"/>
  <c r="A1209" i="16"/>
  <c r="G1209" i="16"/>
  <c r="A1210" i="16"/>
  <c r="G1210" i="16"/>
  <c r="A1211" i="16"/>
  <c r="G1211" i="16"/>
  <c r="A1212" i="16"/>
  <c r="G1212" i="16"/>
  <c r="A1213" i="16"/>
  <c r="G1213" i="16"/>
  <c r="A1214" i="16"/>
  <c r="G1214" i="16"/>
  <c r="A1215" i="16"/>
  <c r="G1215" i="16"/>
  <c r="A1216" i="16"/>
  <c r="G1216" i="16"/>
  <c r="A1217" i="16"/>
  <c r="G1217" i="16"/>
  <c r="A1218" i="16"/>
  <c r="G1218" i="16"/>
  <c r="A1219" i="16"/>
  <c r="G1219" i="16"/>
  <c r="A1220" i="16"/>
  <c r="G1220" i="16"/>
  <c r="A1221" i="16"/>
  <c r="G1221" i="16"/>
  <c r="A1222" i="16"/>
  <c r="G1222" i="16"/>
  <c r="A1223" i="16"/>
  <c r="G1223" i="16"/>
  <c r="A1224" i="16"/>
  <c r="G1224" i="16"/>
  <c r="A1225" i="16"/>
  <c r="G1225" i="16"/>
  <c r="A1226" i="16"/>
  <c r="G1226" i="16"/>
  <c r="A1227" i="16"/>
  <c r="G1227" i="16"/>
  <c r="A1228" i="16"/>
  <c r="G1228" i="16"/>
  <c r="A1229" i="16"/>
  <c r="G1229" i="16"/>
  <c r="A1230" i="16"/>
  <c r="G1230" i="16"/>
  <c r="A1231" i="16"/>
  <c r="G1231" i="16"/>
  <c r="A1232" i="16"/>
  <c r="G1232" i="16"/>
  <c r="A1233" i="16"/>
  <c r="G1233" i="16"/>
  <c r="A1234" i="16"/>
  <c r="G1234" i="16"/>
  <c r="A1235" i="16"/>
  <c r="G1235" i="16"/>
  <c r="A1236" i="16"/>
  <c r="G1236" i="16"/>
  <c r="A1237" i="16"/>
  <c r="G1237" i="16"/>
  <c r="A1238" i="16"/>
  <c r="G1238" i="16"/>
  <c r="A1239" i="16"/>
  <c r="G1239" i="16"/>
  <c r="A1240" i="16"/>
  <c r="G1240" i="16"/>
  <c r="A1241" i="16"/>
  <c r="G1241" i="16"/>
  <c r="A1242" i="16"/>
  <c r="G1242" i="16"/>
  <c r="A1243" i="16"/>
  <c r="G1243" i="16"/>
  <c r="A1244" i="16"/>
  <c r="G1244" i="16"/>
  <c r="A1245" i="16"/>
  <c r="G1245" i="16"/>
  <c r="A1246" i="16"/>
  <c r="G1246" i="16"/>
  <c r="A1247" i="16"/>
  <c r="G1247" i="16"/>
  <c r="A1248" i="16"/>
  <c r="G1248" i="16"/>
  <c r="A1249" i="16"/>
  <c r="G1249" i="16"/>
  <c r="A1250" i="16"/>
  <c r="G1250" i="16"/>
  <c r="A1251" i="16"/>
  <c r="G1251" i="16"/>
  <c r="A1252" i="16"/>
  <c r="G1252" i="16"/>
  <c r="A1253" i="16"/>
  <c r="G1253" i="16"/>
  <c r="A1254" i="16"/>
  <c r="G1254" i="16"/>
  <c r="A1255" i="16"/>
  <c r="G1255" i="16"/>
  <c r="A1256" i="16"/>
  <c r="G1256" i="16"/>
  <c r="A1257" i="16"/>
  <c r="G1257" i="16"/>
  <c r="A1258" i="16"/>
  <c r="G1258" i="16"/>
  <c r="A1259" i="16"/>
  <c r="G1259" i="16"/>
  <c r="A1260" i="16"/>
  <c r="G1260" i="16"/>
  <c r="A1261" i="16"/>
  <c r="G1261" i="16"/>
  <c r="A1262" i="16"/>
  <c r="G1262" i="16"/>
  <c r="A1263" i="16"/>
  <c r="G1263" i="16"/>
  <c r="A1264" i="16"/>
  <c r="G1264" i="16"/>
  <c r="A1265" i="16"/>
  <c r="G1265" i="16"/>
  <c r="A1266" i="16"/>
  <c r="G1266" i="16"/>
  <c r="A1267" i="16"/>
  <c r="G1267" i="16"/>
  <c r="A1268" i="16"/>
  <c r="G1268" i="16"/>
  <c r="A1269" i="16"/>
  <c r="G1269" i="16"/>
  <c r="A1270" i="16"/>
  <c r="G1270" i="16"/>
  <c r="A1271" i="16"/>
  <c r="G1271" i="16"/>
  <c r="A1272" i="16"/>
  <c r="G1272" i="16"/>
  <c r="A1273" i="16"/>
  <c r="G1273" i="16"/>
  <c r="A1274" i="16"/>
  <c r="G1274" i="16"/>
  <c r="A1275" i="16"/>
  <c r="G1275" i="16"/>
  <c r="A1276" i="16"/>
  <c r="G1276" i="16"/>
  <c r="A1277" i="16"/>
  <c r="G1277" i="16"/>
  <c r="A1278" i="16"/>
  <c r="G1278" i="16"/>
  <c r="A1279" i="16"/>
  <c r="G1279" i="16"/>
  <c r="A1280" i="16"/>
  <c r="G1280" i="16"/>
  <c r="A1281" i="16"/>
  <c r="G1281" i="16"/>
  <c r="A1282" i="16"/>
  <c r="G1282" i="16"/>
  <c r="A1283" i="16"/>
  <c r="G1283" i="16"/>
  <c r="A1284" i="16"/>
  <c r="G1284" i="16"/>
  <c r="A1285" i="16"/>
  <c r="G1285" i="16"/>
  <c r="A1286" i="16"/>
  <c r="G1286" i="16"/>
  <c r="A1287" i="16"/>
  <c r="G1287" i="16"/>
  <c r="A1288" i="16"/>
  <c r="G1288" i="16"/>
  <c r="A1289" i="16"/>
  <c r="G1289" i="16"/>
  <c r="A1290" i="16"/>
  <c r="G1290" i="16"/>
  <c r="A1291" i="16"/>
  <c r="G1291" i="16"/>
  <c r="A1292" i="16"/>
  <c r="G1292" i="16"/>
  <c r="A1293" i="16"/>
  <c r="G1293" i="16"/>
  <c r="A1294" i="16"/>
  <c r="G1294" i="16"/>
  <c r="A1295" i="16"/>
  <c r="G1295" i="16"/>
  <c r="A1296" i="16"/>
  <c r="G1296" i="16"/>
  <c r="A1297" i="16"/>
  <c r="G1297" i="16"/>
  <c r="A1298" i="16"/>
  <c r="G1298" i="16"/>
  <c r="A1299" i="16"/>
  <c r="G1299" i="16"/>
  <c r="A1300" i="16"/>
  <c r="G1300" i="16"/>
  <c r="A1301" i="16"/>
  <c r="G1301" i="16"/>
  <c r="A1302" i="16"/>
  <c r="G1302" i="16"/>
  <c r="A1303" i="16"/>
  <c r="G1303" i="16"/>
  <c r="A1304" i="16"/>
  <c r="G1304" i="16"/>
  <c r="A1305" i="16"/>
  <c r="G1305" i="16"/>
  <c r="A1306" i="16"/>
  <c r="G1306" i="16"/>
  <c r="A1307" i="16"/>
  <c r="G1307" i="16"/>
  <c r="A1308" i="16"/>
  <c r="G1308" i="16"/>
  <c r="A1309" i="16"/>
  <c r="G1309" i="16"/>
  <c r="A1310" i="16"/>
  <c r="G1310" i="16"/>
  <c r="A1311" i="16"/>
  <c r="G1311" i="16"/>
  <c r="A1312" i="16"/>
  <c r="G1312" i="16"/>
  <c r="A1313" i="16"/>
  <c r="G1313" i="16"/>
  <c r="A1314" i="16"/>
  <c r="G1314" i="16"/>
  <c r="A1315" i="16"/>
  <c r="G1315" i="16"/>
  <c r="A1316" i="16"/>
  <c r="G1316" i="16"/>
  <c r="A1317" i="16"/>
  <c r="G1317" i="16"/>
  <c r="A1318" i="16"/>
  <c r="G1318" i="16"/>
  <c r="A1319" i="16"/>
  <c r="G1319" i="16"/>
  <c r="A1320" i="16"/>
  <c r="G1320" i="16"/>
  <c r="A1321" i="16"/>
  <c r="G1321" i="16"/>
  <c r="A1322" i="16"/>
  <c r="G1322" i="16"/>
  <c r="A1323" i="16"/>
  <c r="G1323" i="16"/>
  <c r="A1324" i="16"/>
  <c r="G1324" i="16"/>
  <c r="A1325" i="16"/>
  <c r="G1325" i="16"/>
  <c r="A1326" i="16"/>
  <c r="G1326" i="16"/>
  <c r="A1327" i="16"/>
  <c r="G1327" i="16"/>
  <c r="A1328" i="16"/>
  <c r="G1328" i="16"/>
  <c r="A1329" i="16"/>
  <c r="G1329" i="16"/>
  <c r="A1330" i="16"/>
  <c r="G1330" i="16"/>
  <c r="A1331" i="16"/>
  <c r="G1331" i="16"/>
  <c r="A1332" i="16"/>
  <c r="G1332" i="16"/>
  <c r="A1333" i="16"/>
  <c r="G1333" i="16"/>
  <c r="A1334" i="16"/>
  <c r="G1334" i="16"/>
  <c r="A1335" i="16"/>
  <c r="G1335" i="16"/>
  <c r="A1336" i="16"/>
  <c r="G1336" i="16"/>
  <c r="A1337" i="16"/>
  <c r="G1337" i="16"/>
  <c r="A1338" i="16"/>
  <c r="G1338" i="16"/>
  <c r="A1339" i="16"/>
  <c r="G1339" i="16"/>
  <c r="A1340" i="16"/>
  <c r="G1340" i="16"/>
  <c r="A1341" i="16"/>
  <c r="G1341" i="16"/>
  <c r="A1342" i="16"/>
  <c r="G1342" i="16"/>
  <c r="A1343" i="16"/>
  <c r="G1343" i="16"/>
  <c r="A1344" i="16"/>
  <c r="G1344" i="16"/>
  <c r="A1345" i="16"/>
  <c r="G1345" i="16"/>
  <c r="A1346" i="16"/>
  <c r="G1346" i="16"/>
  <c r="A1347" i="16"/>
  <c r="G1347" i="16"/>
  <c r="A1348" i="16"/>
  <c r="G1348" i="16"/>
  <c r="A1349" i="16"/>
  <c r="G1349" i="16"/>
  <c r="A1350" i="16"/>
  <c r="G1350" i="16"/>
  <c r="A1351" i="16"/>
  <c r="G1351" i="16"/>
  <c r="A1352" i="16"/>
  <c r="G1352" i="16"/>
  <c r="A1353" i="16"/>
  <c r="G1353" i="16"/>
  <c r="A1354" i="16"/>
  <c r="G1354" i="16"/>
  <c r="A1355" i="16"/>
  <c r="G1355" i="16"/>
  <c r="A1356" i="16"/>
  <c r="G1356" i="16"/>
  <c r="A1357" i="16"/>
  <c r="G1357" i="16"/>
  <c r="A1358" i="16"/>
  <c r="G1358" i="16"/>
  <c r="A1359" i="16"/>
  <c r="G1359" i="16"/>
  <c r="A1360" i="16"/>
  <c r="G1360" i="16"/>
  <c r="A1361" i="16"/>
  <c r="G1361" i="16"/>
  <c r="A1362" i="16"/>
  <c r="G1362" i="16"/>
  <c r="A1363" i="16"/>
  <c r="G1363" i="16"/>
  <c r="A1364" i="16"/>
  <c r="G1364" i="16"/>
  <c r="A1365" i="16"/>
  <c r="G1365" i="16"/>
  <c r="A1366" i="16"/>
  <c r="G1366" i="16"/>
  <c r="A1367" i="16"/>
  <c r="G1367" i="16"/>
  <c r="A1368" i="16"/>
  <c r="G1368" i="16"/>
  <c r="A1369" i="16"/>
  <c r="G1369" i="16"/>
  <c r="A1370" i="16"/>
  <c r="G1370" i="16"/>
  <c r="A1371" i="16"/>
  <c r="G1371" i="16"/>
  <c r="A1372" i="16"/>
  <c r="G1372" i="16"/>
  <c r="A1373" i="16"/>
  <c r="G1373" i="16"/>
  <c r="A1374" i="16"/>
  <c r="G1374" i="16"/>
  <c r="A1375" i="16"/>
  <c r="G1375" i="16"/>
  <c r="A1376" i="16"/>
  <c r="G1376" i="16"/>
  <c r="A1377" i="16"/>
  <c r="G1377" i="16"/>
  <c r="A1378" i="16"/>
  <c r="G1378" i="16"/>
  <c r="A1379" i="16"/>
  <c r="G1379" i="16"/>
  <c r="A1380" i="16"/>
  <c r="G1380" i="16"/>
  <c r="A1381" i="16"/>
  <c r="G1381" i="16"/>
  <c r="A1382" i="16"/>
  <c r="G1382" i="16"/>
  <c r="A1383" i="16"/>
  <c r="G1383" i="16"/>
  <c r="A1384" i="16"/>
  <c r="G1384" i="16"/>
  <c r="A1385" i="16"/>
  <c r="G1385" i="16"/>
  <c r="A1386" i="16"/>
  <c r="G1386" i="16"/>
  <c r="A1387" i="16"/>
  <c r="G1387" i="16"/>
  <c r="A1388" i="16"/>
  <c r="G1388" i="16"/>
  <c r="A1389" i="16"/>
  <c r="G1389" i="16"/>
  <c r="A1390" i="16"/>
  <c r="G1390" i="16"/>
  <c r="A1391" i="16"/>
  <c r="G1391" i="16"/>
  <c r="A1392" i="16"/>
  <c r="G1392" i="16"/>
  <c r="A1393" i="16"/>
  <c r="G1393" i="16"/>
  <c r="A1394" i="16"/>
  <c r="G1394" i="16"/>
  <c r="A1395" i="16"/>
  <c r="G1395" i="16"/>
  <c r="A1396" i="16"/>
  <c r="G1396" i="16"/>
  <c r="A1397" i="16"/>
  <c r="G1397" i="16"/>
  <c r="A1398" i="16"/>
  <c r="G1398" i="16"/>
  <c r="A1399" i="16"/>
  <c r="G1399" i="16"/>
  <c r="A1400" i="16"/>
  <c r="G1400" i="16"/>
  <c r="A1401" i="16"/>
  <c r="G1401" i="16"/>
  <c r="A1402" i="16"/>
  <c r="G1402" i="16"/>
  <c r="A1403" i="16"/>
  <c r="G1403" i="16"/>
  <c r="A1404" i="16"/>
  <c r="G1404" i="16"/>
  <c r="A1405" i="16"/>
  <c r="G1405" i="16"/>
  <c r="A1406" i="16"/>
  <c r="G1406" i="16"/>
  <c r="A1407" i="16"/>
  <c r="G1407" i="16"/>
  <c r="A1408" i="16"/>
  <c r="G1408" i="16"/>
  <c r="A1409" i="16"/>
  <c r="G1409" i="16"/>
  <c r="A1410" i="16"/>
  <c r="G1410" i="16"/>
  <c r="A1411" i="16"/>
  <c r="G1411" i="16"/>
  <c r="A1412" i="16"/>
  <c r="G1412" i="16"/>
  <c r="A1413" i="16"/>
  <c r="G1413" i="16"/>
  <c r="A1414" i="16"/>
  <c r="G1414" i="16"/>
  <c r="A1415" i="16"/>
  <c r="G1415" i="16"/>
  <c r="A1416" i="16"/>
  <c r="G1416" i="16"/>
  <c r="A1417" i="16"/>
  <c r="G1417" i="16"/>
  <c r="A1418" i="16"/>
  <c r="G1418" i="16"/>
  <c r="A1419" i="16"/>
  <c r="G1419" i="16"/>
  <c r="A1420" i="16"/>
  <c r="G1420" i="16"/>
  <c r="A1421" i="16"/>
  <c r="G1421" i="16"/>
  <c r="A1422" i="16"/>
  <c r="G1422" i="16"/>
  <c r="A1423" i="16"/>
  <c r="G1423" i="16"/>
  <c r="A1424" i="16"/>
  <c r="G1424" i="16"/>
  <c r="A1425" i="16"/>
  <c r="G1425" i="16"/>
  <c r="A1426" i="16"/>
  <c r="G1426" i="16"/>
  <c r="A1427" i="16"/>
  <c r="G1427" i="16"/>
  <c r="A1428" i="16"/>
  <c r="G1428" i="16"/>
  <c r="A1429" i="16"/>
  <c r="G1429" i="16"/>
  <c r="A1430" i="16"/>
  <c r="G1430" i="16"/>
  <c r="A1431" i="16"/>
  <c r="G1431" i="16"/>
  <c r="A1432" i="16"/>
  <c r="G1432" i="16"/>
  <c r="A1433" i="16"/>
  <c r="G1433" i="16"/>
  <c r="A1434" i="16"/>
  <c r="G1434" i="16"/>
  <c r="A1435" i="16"/>
  <c r="G1435" i="16"/>
  <c r="A1436" i="16"/>
  <c r="G1436" i="16"/>
  <c r="A1437" i="16"/>
  <c r="G1437" i="16"/>
  <c r="A1438" i="16"/>
  <c r="G1438" i="16"/>
  <c r="A1439" i="16"/>
  <c r="G1439" i="16"/>
  <c r="A1440" i="16"/>
  <c r="G1440" i="16"/>
  <c r="A1441" i="16"/>
  <c r="G1441" i="16"/>
  <c r="A1442" i="16"/>
  <c r="G1442" i="16"/>
  <c r="A1443" i="16"/>
  <c r="G1443" i="16"/>
  <c r="A1444" i="16"/>
  <c r="G1444" i="16"/>
  <c r="A1445" i="16"/>
  <c r="G1445" i="16"/>
  <c r="A1446" i="16"/>
  <c r="G1446" i="16"/>
  <c r="A1447" i="16"/>
  <c r="G1447" i="16"/>
  <c r="A1448" i="16"/>
  <c r="G1448" i="16"/>
  <c r="A1449" i="16"/>
  <c r="G1449" i="16"/>
  <c r="A1450" i="16"/>
  <c r="G1450" i="16"/>
  <c r="A1451" i="16"/>
  <c r="G1451" i="16"/>
  <c r="A1452" i="16"/>
  <c r="G1452" i="16"/>
  <c r="A1453" i="16"/>
  <c r="G1453" i="16"/>
  <c r="A1454" i="16"/>
  <c r="G1454" i="16"/>
  <c r="A1455" i="16"/>
  <c r="G1455" i="16"/>
  <c r="A1456" i="16"/>
  <c r="G1456" i="16"/>
  <c r="A1457" i="16"/>
  <c r="G1457" i="16"/>
  <c r="A1458" i="16"/>
  <c r="G1458" i="16"/>
  <c r="A1459" i="16"/>
  <c r="G1459" i="16"/>
  <c r="A1460" i="16"/>
  <c r="G1460" i="16"/>
  <c r="A1461" i="16"/>
  <c r="G1461" i="16"/>
  <c r="A1462" i="16"/>
  <c r="G1462" i="16"/>
  <c r="A1463" i="16"/>
  <c r="G1463" i="16"/>
  <c r="A1464" i="16"/>
  <c r="G1464" i="16"/>
  <c r="A1465" i="16"/>
  <c r="G1465" i="16"/>
  <c r="A1466" i="16"/>
  <c r="G1466" i="16"/>
  <c r="A1467" i="16"/>
  <c r="G1467" i="16"/>
  <c r="A1468" i="16"/>
  <c r="G1468" i="16"/>
  <c r="A1469" i="16"/>
  <c r="G1469" i="16"/>
  <c r="A1470" i="16"/>
  <c r="G1470" i="16"/>
  <c r="A1471" i="16"/>
  <c r="G1471" i="16"/>
  <c r="A1472" i="16"/>
  <c r="G1472" i="16"/>
  <c r="A1473" i="16"/>
  <c r="G1473" i="16"/>
  <c r="A1474" i="16"/>
  <c r="G1474" i="16"/>
  <c r="A1475" i="16"/>
  <c r="G1475" i="16"/>
  <c r="A1476" i="16"/>
  <c r="G1476" i="16"/>
  <c r="A1477" i="16"/>
  <c r="G1477" i="16"/>
  <c r="A1478" i="16"/>
  <c r="G1478" i="16"/>
  <c r="A1479" i="16"/>
  <c r="G1479" i="16"/>
  <c r="A1480" i="16"/>
  <c r="G1480" i="16"/>
  <c r="A1481" i="16"/>
  <c r="G1481" i="16"/>
  <c r="A1482" i="16"/>
  <c r="G1482" i="16"/>
  <c r="A1483" i="16"/>
  <c r="G1483" i="16"/>
  <c r="A1484" i="16"/>
  <c r="G1484" i="16"/>
  <c r="A1485" i="16"/>
  <c r="G1485" i="16"/>
  <c r="A1486" i="16"/>
  <c r="G1486" i="16"/>
  <c r="A1487" i="16"/>
  <c r="G1487" i="16"/>
  <c r="A1488" i="16"/>
  <c r="G1488" i="16"/>
  <c r="A1489" i="16"/>
  <c r="G1489" i="16"/>
  <c r="A1490" i="16"/>
  <c r="G1490" i="16"/>
  <c r="A1491" i="16"/>
  <c r="G1491" i="16"/>
  <c r="A1492" i="16"/>
  <c r="G1492" i="16"/>
  <c r="A1493" i="16"/>
  <c r="G1493" i="16"/>
  <c r="A1494" i="16"/>
  <c r="G1494" i="16"/>
  <c r="A1495" i="16"/>
  <c r="G1495" i="16"/>
  <c r="A1496" i="16"/>
  <c r="G1496" i="16"/>
  <c r="A1497" i="16"/>
  <c r="G1497" i="16"/>
  <c r="A1498" i="16"/>
  <c r="G1498" i="16"/>
  <c r="A1499" i="16"/>
  <c r="G1499" i="16"/>
  <c r="A1500" i="16"/>
  <c r="G1500" i="16"/>
  <c r="A1501" i="16"/>
  <c r="G1501" i="16"/>
  <c r="A1502" i="16"/>
  <c r="G1502" i="16"/>
  <c r="A1503" i="16"/>
  <c r="G1503" i="16"/>
  <c r="A1504" i="16"/>
  <c r="G1504" i="16"/>
  <c r="A1505" i="16"/>
  <c r="G1505" i="16"/>
  <c r="A1506" i="16"/>
  <c r="G1506" i="16"/>
  <c r="A1507" i="16"/>
  <c r="G1507" i="16"/>
  <c r="A1508" i="16"/>
  <c r="G1508" i="16"/>
  <c r="A1509" i="16"/>
  <c r="G1509" i="16"/>
  <c r="A1510" i="16"/>
  <c r="G1510" i="16"/>
  <c r="A1511" i="16"/>
  <c r="G1511" i="16"/>
  <c r="A1512" i="16"/>
  <c r="G1512" i="16"/>
  <c r="A1513" i="16"/>
  <c r="G1513" i="16"/>
  <c r="A1514" i="16"/>
  <c r="G1514" i="16"/>
  <c r="A1515" i="16"/>
  <c r="G1515" i="16"/>
  <c r="A1516" i="16"/>
  <c r="G1516" i="16"/>
  <c r="A1517" i="16"/>
  <c r="G1517" i="16"/>
  <c r="A1518" i="16"/>
  <c r="G1518" i="16"/>
  <c r="A1519" i="16"/>
  <c r="G1519" i="16"/>
  <c r="A1520" i="16"/>
  <c r="G1520" i="16"/>
  <c r="A1521" i="16"/>
  <c r="G1521" i="16"/>
  <c r="A1522" i="16"/>
  <c r="G1522" i="16"/>
  <c r="A1523" i="16"/>
  <c r="G1523" i="16"/>
  <c r="A1524" i="16"/>
  <c r="G1524" i="16"/>
  <c r="A1525" i="16"/>
  <c r="G1525" i="16"/>
  <c r="A1526" i="16"/>
  <c r="G1526" i="16"/>
  <c r="A1527" i="16"/>
  <c r="G1527" i="16"/>
  <c r="A1528" i="16"/>
  <c r="G1528" i="16"/>
  <c r="A1529" i="16"/>
  <c r="G1529" i="16"/>
  <c r="A1530" i="16"/>
  <c r="G1530" i="16"/>
  <c r="A1531" i="16"/>
  <c r="G1531" i="16"/>
  <c r="A1532" i="16"/>
  <c r="G1532" i="16"/>
  <c r="A1533" i="16"/>
  <c r="G1533" i="16"/>
  <c r="A1534" i="16"/>
  <c r="G1534" i="16"/>
  <c r="A1535" i="16"/>
  <c r="G1535" i="16"/>
  <c r="A1536" i="16"/>
  <c r="G1536" i="16"/>
  <c r="A1537" i="16"/>
  <c r="G1537" i="16"/>
  <c r="A1538" i="16"/>
  <c r="G1538" i="16"/>
  <c r="A1539" i="16"/>
  <c r="G1539" i="16"/>
  <c r="A1540" i="16"/>
  <c r="G1540" i="16"/>
  <c r="A1541" i="16"/>
  <c r="G1541" i="16"/>
  <c r="A1542" i="16"/>
  <c r="G1542" i="16"/>
  <c r="A1543" i="16"/>
  <c r="G1543" i="16"/>
  <c r="A1544" i="16"/>
  <c r="G1544" i="16"/>
  <c r="A1545" i="16"/>
  <c r="G1545" i="16"/>
  <c r="A1546" i="16"/>
  <c r="G1546" i="16"/>
  <c r="A1547" i="16"/>
  <c r="G1547" i="16"/>
  <c r="A1548" i="16"/>
  <c r="G1548" i="16"/>
  <c r="A1549" i="16"/>
  <c r="G1549" i="16"/>
  <c r="A1550" i="16"/>
  <c r="G1550" i="16"/>
  <c r="A1551" i="16"/>
  <c r="G1551" i="16"/>
  <c r="A1552" i="16"/>
  <c r="G1552" i="16"/>
  <c r="A1553" i="16"/>
  <c r="G1553" i="16"/>
  <c r="A1554" i="16"/>
  <c r="G1554" i="16"/>
  <c r="A1555" i="16"/>
  <c r="G1555" i="16"/>
  <c r="A1556" i="16"/>
  <c r="G1556" i="16"/>
  <c r="A1557" i="16"/>
  <c r="G1557" i="16"/>
  <c r="A1558" i="16"/>
  <c r="G1558" i="16"/>
  <c r="A1559" i="16"/>
  <c r="G1559" i="16"/>
  <c r="A1560" i="16"/>
  <c r="G1560" i="16"/>
  <c r="A1561" i="16"/>
  <c r="G1561" i="16"/>
  <c r="A1562" i="16"/>
  <c r="G1562" i="16"/>
  <c r="A1563" i="16"/>
  <c r="G1563" i="16"/>
  <c r="A1564" i="16"/>
  <c r="G1564" i="16"/>
  <c r="A1565" i="16"/>
  <c r="G1565" i="16"/>
  <c r="A1566" i="16"/>
  <c r="G1566" i="16"/>
  <c r="A1567" i="16"/>
  <c r="G1567" i="16"/>
  <c r="A1568" i="16"/>
  <c r="G1568" i="16"/>
  <c r="A1569" i="16"/>
  <c r="G1569" i="16"/>
  <c r="A1570" i="16"/>
  <c r="G1570" i="16"/>
  <c r="A1571" i="16"/>
  <c r="G1571" i="16"/>
  <c r="A1572" i="16"/>
  <c r="G1572" i="16"/>
  <c r="A1573" i="16"/>
  <c r="G1573" i="16"/>
  <c r="A1574" i="16"/>
  <c r="G1574" i="16"/>
  <c r="A1575" i="16"/>
  <c r="G1575" i="16"/>
  <c r="A1576" i="16"/>
  <c r="G1576" i="16"/>
  <c r="A1577" i="16"/>
  <c r="G1577" i="16"/>
  <c r="A1578" i="16"/>
  <c r="G1578" i="16"/>
  <c r="A1579" i="16"/>
  <c r="G1579" i="16"/>
  <c r="A1580" i="16"/>
  <c r="G1580" i="16"/>
  <c r="A1581" i="16"/>
  <c r="G1581" i="16"/>
  <c r="A1582" i="16"/>
  <c r="G1582" i="16"/>
  <c r="A1583" i="16"/>
  <c r="G1583" i="16"/>
  <c r="A1584" i="16"/>
  <c r="G1584" i="16"/>
  <c r="A1585" i="16"/>
  <c r="G1585" i="16"/>
  <c r="A1586" i="16"/>
  <c r="G1586" i="16"/>
  <c r="A1587" i="16"/>
  <c r="G1587" i="16"/>
  <c r="A1588" i="16"/>
  <c r="G1588" i="16"/>
  <c r="A1589" i="16"/>
  <c r="G1589" i="16"/>
  <c r="A1590" i="16"/>
  <c r="G1590" i="16"/>
  <c r="A1591" i="16"/>
  <c r="G1591" i="16"/>
  <c r="A1592" i="16"/>
  <c r="G1592" i="16"/>
  <c r="A1593" i="16"/>
  <c r="G1593" i="16"/>
  <c r="A1594" i="16"/>
  <c r="G1594" i="16"/>
  <c r="A1595" i="16"/>
  <c r="G1595" i="16"/>
  <c r="A1596" i="16"/>
  <c r="G1596" i="16"/>
  <c r="A1597" i="16"/>
  <c r="G1597" i="16"/>
  <c r="A1598" i="16"/>
  <c r="G1598" i="16"/>
  <c r="A1599" i="16"/>
  <c r="G1599" i="16"/>
  <c r="A1600" i="16"/>
  <c r="G1600" i="16"/>
  <c r="A1601" i="16"/>
  <c r="G1601" i="16"/>
  <c r="A1602" i="16"/>
  <c r="G1602" i="16"/>
  <c r="A1603" i="16"/>
  <c r="G1603" i="16"/>
  <c r="A1604" i="16"/>
  <c r="G1604" i="16"/>
  <c r="A1605" i="16"/>
  <c r="G1605" i="16"/>
  <c r="A1606" i="16"/>
  <c r="G1606" i="16"/>
  <c r="A1607" i="16"/>
  <c r="G1607" i="16"/>
  <c r="A1608" i="16"/>
  <c r="G1608" i="16"/>
  <c r="A1609" i="16"/>
  <c r="G1609" i="16"/>
  <c r="A1610" i="16"/>
  <c r="G1610" i="16"/>
  <c r="A1611" i="16"/>
  <c r="G1611" i="16"/>
  <c r="A1612" i="16"/>
  <c r="G1612" i="16"/>
  <c r="A1613" i="16"/>
  <c r="G1613" i="16"/>
  <c r="A1614" i="16"/>
  <c r="G1614" i="16"/>
  <c r="A1615" i="16"/>
  <c r="G1615" i="16"/>
  <c r="A1616" i="16"/>
  <c r="G1616" i="16"/>
  <c r="A1617" i="16"/>
  <c r="G1617" i="16"/>
  <c r="A1618" i="16"/>
  <c r="G1618" i="16"/>
  <c r="A1619" i="16"/>
  <c r="G1619" i="16"/>
  <c r="A1620" i="16"/>
  <c r="G1620" i="16"/>
  <c r="A1621" i="16"/>
  <c r="G1621" i="16"/>
  <c r="A1622" i="16"/>
  <c r="G1622" i="16"/>
  <c r="A1623" i="16"/>
  <c r="G1623" i="16"/>
  <c r="A1624" i="16"/>
  <c r="G1624" i="16"/>
  <c r="A1625" i="16"/>
  <c r="G1625" i="16"/>
  <c r="A1626" i="16"/>
  <c r="G1626" i="16"/>
  <c r="A1627" i="16"/>
  <c r="G1627" i="16"/>
  <c r="A1628" i="16"/>
  <c r="G1628" i="16"/>
  <c r="A1629" i="16"/>
  <c r="G1629" i="16"/>
  <c r="A1630" i="16"/>
  <c r="G1630" i="16"/>
  <c r="A1631" i="16"/>
  <c r="G1631" i="16"/>
  <c r="A1632" i="16"/>
  <c r="G1632" i="16"/>
  <c r="A1633" i="16"/>
  <c r="G1633" i="16"/>
  <c r="A1634" i="16"/>
  <c r="G1634" i="16"/>
  <c r="A1635" i="16"/>
  <c r="G1635" i="16"/>
  <c r="A1636" i="16"/>
  <c r="G1636" i="16"/>
  <c r="A1637" i="16"/>
  <c r="G1637" i="16"/>
  <c r="A1638" i="16"/>
  <c r="G1638" i="16"/>
  <c r="A1639" i="16"/>
  <c r="G1639" i="16"/>
  <c r="A1640" i="16"/>
  <c r="G1640" i="16"/>
  <c r="A1641" i="16"/>
  <c r="G1641" i="16"/>
  <c r="A1642" i="16"/>
  <c r="G1642" i="16"/>
  <c r="A1643" i="16"/>
  <c r="G1643" i="16"/>
  <c r="A1644" i="16"/>
  <c r="G1644" i="16"/>
  <c r="A1645" i="16"/>
  <c r="G1645" i="16"/>
  <c r="A1646" i="16"/>
  <c r="G1646" i="16"/>
  <c r="A1647" i="16"/>
  <c r="G1647" i="16"/>
  <c r="A1648" i="16"/>
  <c r="G1648" i="16"/>
  <c r="A1649" i="16"/>
  <c r="G1649" i="16"/>
  <c r="A1650" i="16"/>
  <c r="G1650" i="16"/>
  <c r="A1651" i="16"/>
  <c r="G1651" i="16"/>
  <c r="A1652" i="16"/>
  <c r="G1652" i="16"/>
  <c r="A1653" i="16"/>
  <c r="G1653" i="16"/>
  <c r="A1654" i="16"/>
  <c r="G1654" i="16"/>
  <c r="A1655" i="16"/>
  <c r="G1655" i="16"/>
  <c r="A1656" i="16"/>
  <c r="G1656" i="16"/>
  <c r="A1657" i="16"/>
  <c r="G1657" i="16"/>
  <c r="A1658" i="16"/>
  <c r="G1658" i="16"/>
  <c r="A1659" i="16"/>
  <c r="G1659" i="16"/>
  <c r="A1660" i="16"/>
  <c r="G1660" i="16"/>
  <c r="A1661" i="16"/>
  <c r="G1661" i="16"/>
  <c r="A1662" i="16"/>
  <c r="G1662" i="16"/>
  <c r="A1663" i="16"/>
  <c r="G1663" i="16"/>
  <c r="A1664" i="16"/>
  <c r="G1664" i="16"/>
  <c r="A1665" i="16"/>
  <c r="G1665" i="16"/>
  <c r="A1666" i="16"/>
  <c r="G1666" i="16"/>
  <c r="A1667" i="16"/>
  <c r="G1667" i="16"/>
  <c r="A1668" i="16"/>
  <c r="G1668" i="16"/>
  <c r="A1669" i="16"/>
  <c r="G1669" i="16"/>
  <c r="A1670" i="16"/>
  <c r="G1670" i="16"/>
  <c r="A1671" i="16"/>
  <c r="G1671" i="16"/>
  <c r="A1672" i="16"/>
  <c r="G1672" i="16"/>
  <c r="A1673" i="16"/>
  <c r="G1673" i="16"/>
  <c r="A1674" i="16"/>
  <c r="G1674" i="16"/>
  <c r="A1675" i="16"/>
  <c r="G1675" i="16"/>
  <c r="A1676" i="16"/>
  <c r="G1676" i="16"/>
  <c r="A1677" i="16"/>
  <c r="G1677" i="16"/>
  <c r="A1678" i="16"/>
  <c r="G1678" i="16"/>
  <c r="A1679" i="16"/>
  <c r="G1679" i="16"/>
  <c r="A1680" i="16"/>
  <c r="G1680" i="16"/>
  <c r="A1681" i="16"/>
  <c r="G1681" i="16"/>
  <c r="A1682" i="16"/>
  <c r="G1682" i="16"/>
  <c r="A1683" i="16"/>
  <c r="G1683" i="16"/>
  <c r="A1684" i="16"/>
  <c r="G1684" i="16"/>
  <c r="A1685" i="16"/>
  <c r="G1685" i="16"/>
  <c r="A1686" i="16"/>
  <c r="G1686" i="16"/>
  <c r="A1687" i="16"/>
  <c r="G1687" i="16"/>
  <c r="A1688" i="16"/>
  <c r="G1688" i="16"/>
  <c r="A1689" i="16"/>
  <c r="G1689" i="16"/>
  <c r="A1690" i="16"/>
  <c r="G1690" i="16"/>
  <c r="A1691" i="16"/>
  <c r="G1691" i="16"/>
  <c r="A1692" i="16"/>
  <c r="G1692" i="16"/>
  <c r="A1693" i="16"/>
  <c r="G1693" i="16"/>
  <c r="A1694" i="16"/>
  <c r="G1694" i="16"/>
  <c r="A1695" i="16"/>
  <c r="G1695" i="16"/>
  <c r="A1696" i="16"/>
  <c r="G1696" i="16"/>
  <c r="A1697" i="16"/>
  <c r="G1697" i="16"/>
  <c r="A1698" i="16"/>
  <c r="G1698" i="16"/>
  <c r="A1699" i="16"/>
  <c r="G1699" i="16"/>
  <c r="A1700" i="16"/>
  <c r="G1700" i="16"/>
  <c r="A1701" i="16"/>
  <c r="G1701" i="16"/>
  <c r="A1702" i="16"/>
  <c r="G1702" i="16"/>
  <c r="A1703" i="16"/>
  <c r="G1703" i="16"/>
  <c r="A1704" i="16"/>
  <c r="G1704" i="16"/>
  <c r="A1705" i="16"/>
  <c r="G1705" i="16"/>
  <c r="A1706" i="16"/>
  <c r="G1706" i="16"/>
  <c r="A1707" i="16"/>
  <c r="G1707" i="16"/>
  <c r="A1708" i="16"/>
  <c r="G1708" i="16"/>
  <c r="A1709" i="16"/>
  <c r="G1709" i="16"/>
  <c r="A1710" i="16"/>
  <c r="G1710" i="16"/>
  <c r="A1711" i="16"/>
  <c r="G1711" i="16"/>
  <c r="A1712" i="16"/>
  <c r="G1712" i="16"/>
  <c r="A1713" i="16"/>
  <c r="G1713" i="16"/>
  <c r="A1714" i="16"/>
  <c r="G1714" i="16"/>
  <c r="A1715" i="16"/>
  <c r="G1715" i="16"/>
  <c r="A1716" i="16"/>
  <c r="G1716" i="16"/>
  <c r="A1717" i="16"/>
  <c r="G1717" i="16"/>
  <c r="A1718" i="16"/>
  <c r="G1718" i="16"/>
  <c r="A1719" i="16"/>
  <c r="G1719" i="16"/>
  <c r="A1720" i="16"/>
  <c r="G1720" i="16"/>
  <c r="A1721" i="16"/>
  <c r="G1721" i="16"/>
  <c r="A1722" i="16"/>
  <c r="G1722" i="16"/>
  <c r="A1723" i="16"/>
  <c r="G1723" i="16"/>
  <c r="A1724" i="16"/>
  <c r="G1724" i="16"/>
  <c r="A1725" i="16"/>
  <c r="G1725" i="16"/>
  <c r="A1726" i="16"/>
  <c r="G1726" i="16"/>
  <c r="A1727" i="16"/>
  <c r="G1727" i="16"/>
  <c r="A1728" i="16"/>
  <c r="G1728" i="16"/>
  <c r="A1729" i="16"/>
  <c r="G1729" i="16"/>
  <c r="A1730" i="16"/>
  <c r="G1730" i="16"/>
  <c r="A1731" i="16"/>
  <c r="G1731" i="16"/>
  <c r="A1732" i="16"/>
  <c r="G1732" i="16"/>
  <c r="A1733" i="16"/>
  <c r="G1733" i="16"/>
  <c r="A1734" i="16"/>
  <c r="G1734" i="16"/>
  <c r="A1735" i="16"/>
  <c r="G1735" i="16"/>
  <c r="A1736" i="16"/>
  <c r="G1736" i="16"/>
  <c r="A1737" i="16"/>
  <c r="G1737" i="16"/>
  <c r="A1738" i="16"/>
  <c r="G1738" i="16"/>
  <c r="A1739" i="16"/>
  <c r="G1739" i="16"/>
  <c r="A1740" i="16"/>
  <c r="G1740" i="16"/>
  <c r="A1741" i="16"/>
  <c r="G1741" i="16"/>
  <c r="A1742" i="16"/>
  <c r="G1742" i="16"/>
  <c r="A1743" i="16"/>
  <c r="G1743" i="16"/>
  <c r="A1744" i="16"/>
  <c r="G1744" i="16"/>
  <c r="A1745" i="16"/>
  <c r="G1745" i="16"/>
  <c r="A1746" i="16"/>
  <c r="G1746" i="16"/>
  <c r="A1747" i="16"/>
  <c r="G1747" i="16"/>
  <c r="A1748" i="16"/>
  <c r="G1748" i="16"/>
  <c r="A1749" i="16"/>
  <c r="G1749" i="16"/>
  <c r="A1750" i="16"/>
  <c r="G1750" i="16"/>
  <c r="A1751" i="16"/>
  <c r="G1751" i="16"/>
  <c r="A1752" i="16"/>
  <c r="G1752" i="16"/>
  <c r="A1753" i="16"/>
  <c r="G1753" i="16"/>
  <c r="A1754" i="16"/>
  <c r="G1754" i="16"/>
  <c r="A1755" i="16"/>
  <c r="G1755" i="16"/>
  <c r="A1756" i="16"/>
  <c r="G1756" i="16"/>
  <c r="A1757" i="16"/>
  <c r="G1757" i="16"/>
  <c r="A1758" i="16"/>
  <c r="G1758" i="16"/>
  <c r="A1759" i="16"/>
  <c r="G1759" i="16"/>
  <c r="A1760" i="16"/>
  <c r="G1760" i="16"/>
  <c r="A1761" i="16"/>
  <c r="G1761" i="16"/>
  <c r="A1762" i="16"/>
  <c r="G1762" i="16"/>
  <c r="A1763" i="16"/>
  <c r="G1763" i="16"/>
  <c r="A1764" i="16"/>
  <c r="G1764" i="16"/>
  <c r="A1765" i="16"/>
  <c r="G1765" i="16"/>
  <c r="A1766" i="16"/>
  <c r="G1766" i="16"/>
  <c r="A1767" i="16"/>
  <c r="G1767" i="16"/>
  <c r="A1768" i="16"/>
  <c r="G1768" i="16"/>
  <c r="A1769" i="16"/>
  <c r="G1769" i="16"/>
  <c r="A1770" i="16"/>
  <c r="G1770" i="16"/>
  <c r="A1771" i="16"/>
  <c r="G1771" i="16"/>
  <c r="A1772" i="16"/>
  <c r="G1772" i="16"/>
  <c r="A1773" i="16"/>
  <c r="G1773" i="16"/>
  <c r="A1774" i="16"/>
  <c r="G1774" i="16"/>
  <c r="A1775" i="16"/>
  <c r="G1775" i="16"/>
  <c r="A1776" i="16"/>
  <c r="G1776" i="16"/>
  <c r="A1777" i="16"/>
  <c r="G1777" i="16"/>
  <c r="A1778" i="16"/>
  <c r="G1778" i="16"/>
  <c r="A1779" i="16"/>
  <c r="G1779" i="16"/>
  <c r="A1780" i="16"/>
  <c r="G1780" i="16"/>
  <c r="A1781" i="16"/>
  <c r="G1781" i="16"/>
  <c r="A1782" i="16"/>
  <c r="G1782" i="16"/>
  <c r="A1783" i="16"/>
  <c r="G1783" i="16"/>
  <c r="A1784" i="16"/>
  <c r="G1784" i="16"/>
  <c r="A1785" i="16"/>
  <c r="G1785" i="16"/>
  <c r="A1786" i="16"/>
  <c r="G1786" i="16"/>
  <c r="A1787" i="16"/>
  <c r="G1787" i="16"/>
  <c r="A1788" i="16"/>
  <c r="G1788" i="16"/>
  <c r="A1789" i="16"/>
  <c r="G1789" i="16"/>
  <c r="A1790" i="16"/>
  <c r="G1790" i="16"/>
  <c r="A1791" i="16"/>
  <c r="G1791" i="16"/>
  <c r="A1792" i="16"/>
  <c r="G1792" i="16"/>
  <c r="A1793" i="16"/>
  <c r="G1793" i="16"/>
  <c r="A1794" i="16"/>
  <c r="G1794" i="16"/>
  <c r="A1795" i="16"/>
  <c r="G1795" i="16"/>
  <c r="A1796" i="16"/>
  <c r="G1796" i="16"/>
  <c r="A1797" i="16"/>
  <c r="G1797" i="16"/>
  <c r="A1798" i="16"/>
  <c r="G1798" i="16"/>
  <c r="A1799" i="16"/>
  <c r="G1799" i="16"/>
  <c r="A1800" i="16"/>
  <c r="G1800" i="16"/>
  <c r="A1801" i="16"/>
  <c r="G1801" i="16"/>
  <c r="A1802" i="16"/>
  <c r="G1802" i="16"/>
  <c r="A1803" i="16"/>
  <c r="G1803" i="16"/>
  <c r="A1804" i="16"/>
  <c r="G1804" i="16"/>
  <c r="A1805" i="16"/>
  <c r="G1805" i="16"/>
  <c r="A1806" i="16"/>
  <c r="G1806" i="16"/>
  <c r="A1807" i="16"/>
  <c r="G1807" i="16"/>
  <c r="A1808" i="16"/>
  <c r="G1808" i="16"/>
  <c r="A1809" i="16"/>
  <c r="G1809" i="16"/>
  <c r="A1810" i="16"/>
  <c r="G1810" i="16"/>
  <c r="A1811" i="16"/>
  <c r="G1811" i="16"/>
  <c r="A1812" i="16"/>
  <c r="G1812" i="16"/>
  <c r="A1813" i="16"/>
  <c r="G1813" i="16"/>
  <c r="A1814" i="16"/>
  <c r="G1814" i="16"/>
  <c r="A1815" i="16"/>
  <c r="G1815" i="16"/>
  <c r="A1816" i="16"/>
  <c r="G1816" i="16"/>
  <c r="A1817" i="16"/>
  <c r="G1817" i="16"/>
  <c r="A1818" i="16"/>
  <c r="G1818" i="16"/>
  <c r="A1819" i="16"/>
  <c r="G1819" i="16"/>
  <c r="A1820" i="16"/>
  <c r="G1820" i="16"/>
  <c r="A1821" i="16"/>
  <c r="G1821" i="16"/>
  <c r="A1822" i="16"/>
  <c r="G1822" i="16"/>
  <c r="A1823" i="16"/>
  <c r="G1823" i="16"/>
  <c r="A1824" i="16"/>
  <c r="G1824" i="16"/>
  <c r="A1825" i="16"/>
  <c r="G1825" i="16"/>
  <c r="A1826" i="16"/>
  <c r="G1826" i="16"/>
  <c r="A1827" i="16"/>
  <c r="G1827" i="16"/>
  <c r="A1828" i="16"/>
  <c r="G1828" i="16"/>
  <c r="A1829" i="16"/>
  <c r="G1829" i="16"/>
  <c r="A1830" i="16"/>
  <c r="G1830" i="16"/>
  <c r="A1831" i="16"/>
  <c r="G1831" i="16"/>
  <c r="A1832" i="16"/>
  <c r="G1832" i="16"/>
  <c r="A1833" i="16"/>
  <c r="G1833" i="16"/>
  <c r="A1834" i="16"/>
  <c r="G1834" i="16"/>
  <c r="A1835" i="16"/>
  <c r="G1835" i="16"/>
  <c r="A1836" i="16"/>
  <c r="G1836" i="16"/>
  <c r="A1837" i="16"/>
  <c r="G1837" i="16"/>
  <c r="A1838" i="16"/>
  <c r="G1838" i="16"/>
  <c r="A1839" i="16"/>
  <c r="G1839" i="16"/>
  <c r="A1840" i="16"/>
  <c r="G1840" i="16"/>
  <c r="A1841" i="16"/>
  <c r="G1841" i="16"/>
  <c r="A1842" i="16"/>
  <c r="G1842" i="16"/>
  <c r="A1843" i="16"/>
  <c r="G1843" i="16"/>
  <c r="A1844" i="16"/>
  <c r="G1844" i="16"/>
  <c r="A1845" i="16"/>
  <c r="G1845" i="16"/>
  <c r="A1846" i="16"/>
  <c r="G1846" i="16"/>
  <c r="A1847" i="16"/>
  <c r="G1847" i="16"/>
  <c r="A1848" i="16"/>
  <c r="G1848" i="16"/>
  <c r="A1849" i="16"/>
  <c r="G1849" i="16"/>
  <c r="A1850" i="16"/>
  <c r="G1850" i="16"/>
  <c r="A1851" i="16"/>
  <c r="G1851" i="16"/>
  <c r="A1852" i="16"/>
  <c r="G1852" i="16"/>
  <c r="A1853" i="16"/>
  <c r="G1853" i="16"/>
  <c r="A1854" i="16"/>
  <c r="G1854" i="16"/>
  <c r="A1855" i="16"/>
  <c r="G1855" i="16"/>
  <c r="A1856" i="16"/>
  <c r="G1856" i="16"/>
  <c r="A1857" i="16"/>
  <c r="G1857" i="16"/>
  <c r="A1858" i="16"/>
  <c r="G1858" i="16"/>
  <c r="A1859" i="16"/>
  <c r="G1859" i="16"/>
  <c r="A1860" i="16"/>
  <c r="G1860" i="16"/>
  <c r="A1861" i="16"/>
  <c r="G1861" i="16"/>
  <c r="A1862" i="16"/>
  <c r="G1862" i="16"/>
  <c r="A1863" i="16"/>
  <c r="G1863" i="16"/>
  <c r="A1864" i="16"/>
  <c r="G1864" i="16"/>
  <c r="A1865" i="16"/>
  <c r="G1865" i="16"/>
  <c r="A1866" i="16"/>
  <c r="G1866" i="16"/>
  <c r="A1867" i="16"/>
  <c r="G1867" i="16"/>
  <c r="A1868" i="16"/>
  <c r="G1868" i="16"/>
  <c r="A1869" i="16"/>
  <c r="G1869" i="16"/>
  <c r="A1870" i="16"/>
  <c r="G1870" i="16"/>
  <c r="A1871" i="16"/>
  <c r="G1871" i="16"/>
  <c r="A1872" i="16"/>
  <c r="G1872" i="16"/>
  <c r="A1873" i="16"/>
  <c r="G1873" i="16"/>
  <c r="A1874" i="16"/>
  <c r="G1874" i="16"/>
  <c r="A1875" i="16"/>
  <c r="G1875" i="16"/>
  <c r="A1876" i="16"/>
  <c r="G1876" i="16"/>
  <c r="A1877" i="16"/>
  <c r="G1877" i="16"/>
  <c r="A1878" i="16"/>
  <c r="G1878" i="16"/>
  <c r="A1879" i="16"/>
  <c r="G1879" i="16"/>
  <c r="A1880" i="16"/>
  <c r="G1880" i="16"/>
  <c r="A1881" i="16"/>
  <c r="G1881" i="16"/>
  <c r="A1882" i="16"/>
  <c r="G1882" i="16"/>
  <c r="A1883" i="16"/>
  <c r="G1883" i="16"/>
  <c r="A1884" i="16"/>
  <c r="G1884" i="16"/>
  <c r="A1885" i="16"/>
  <c r="G1885" i="16"/>
  <c r="A1886" i="16"/>
  <c r="G1886" i="16"/>
  <c r="A1887" i="16"/>
  <c r="G1887" i="16"/>
  <c r="A1888" i="16"/>
  <c r="G1888" i="16"/>
  <c r="A1889" i="16"/>
  <c r="G1889" i="16"/>
  <c r="A1890" i="16"/>
  <c r="G1890" i="16"/>
  <c r="A1891" i="16"/>
  <c r="G1891" i="16"/>
  <c r="A1892" i="16"/>
  <c r="G1892" i="16"/>
  <c r="A1893" i="16"/>
  <c r="G1893" i="16"/>
  <c r="A1894" i="16"/>
  <c r="G1894" i="16"/>
  <c r="A1895" i="16"/>
  <c r="G1895" i="16"/>
  <c r="A1896" i="16"/>
  <c r="G1896" i="16"/>
  <c r="A1897" i="16"/>
  <c r="G1897" i="16"/>
  <c r="A1898" i="16"/>
  <c r="G1898" i="16"/>
  <c r="A1899" i="16"/>
  <c r="G1899" i="16"/>
  <c r="A1900" i="16"/>
  <c r="G1900" i="16"/>
  <c r="A1901" i="16"/>
  <c r="G1901" i="16"/>
  <c r="A1902" i="16"/>
  <c r="G1902" i="16"/>
  <c r="A1903" i="16"/>
  <c r="G1903" i="16"/>
  <c r="A1904" i="16"/>
  <c r="G1904" i="16"/>
  <c r="A1905" i="16"/>
  <c r="G1905" i="16"/>
  <c r="A1906" i="16"/>
  <c r="G1906" i="16"/>
  <c r="A1907" i="16"/>
  <c r="G1907" i="16"/>
  <c r="A1908" i="16"/>
  <c r="G1908" i="16"/>
  <c r="A1909" i="16"/>
  <c r="G1909" i="16"/>
  <c r="A1910" i="16"/>
  <c r="G1910" i="16"/>
  <c r="A1911" i="16"/>
  <c r="G1911" i="16"/>
  <c r="A1912" i="16"/>
  <c r="G1912" i="16"/>
  <c r="A1913" i="16"/>
  <c r="G1913" i="16"/>
  <c r="A1914" i="16"/>
  <c r="G1914" i="16"/>
  <c r="A1915" i="16"/>
  <c r="G1915" i="16"/>
  <c r="A1916" i="16"/>
  <c r="G1916" i="16"/>
  <c r="A1917" i="16"/>
  <c r="G1917" i="16"/>
  <c r="A1918" i="16"/>
  <c r="G1918" i="16"/>
  <c r="A1919" i="16"/>
  <c r="G1919" i="16"/>
  <c r="A1920" i="16"/>
  <c r="G1920" i="16"/>
  <c r="A1921" i="16"/>
  <c r="G1921" i="16"/>
  <c r="A1922" i="16"/>
  <c r="G1922" i="16"/>
  <c r="A1923" i="16"/>
  <c r="G1923" i="16"/>
  <c r="A1924" i="16"/>
  <c r="G1924" i="16"/>
  <c r="A1925" i="16"/>
  <c r="G1925" i="16"/>
  <c r="A1926" i="16"/>
  <c r="G1926" i="16"/>
  <c r="A1927" i="16"/>
  <c r="G1927" i="16"/>
  <c r="A1928" i="16"/>
  <c r="G1928" i="16"/>
  <c r="A1929" i="16"/>
  <c r="G1929" i="16"/>
  <c r="A1930" i="16"/>
  <c r="G1930" i="16"/>
  <c r="A1931" i="16"/>
  <c r="G1931" i="16"/>
  <c r="A1932" i="16"/>
  <c r="G1932" i="16"/>
  <c r="A1933" i="16"/>
  <c r="G1933" i="16"/>
  <c r="A1934" i="16"/>
  <c r="G1934" i="16"/>
  <c r="A1935" i="16"/>
  <c r="G1935" i="16"/>
  <c r="A1936" i="16"/>
  <c r="G1936" i="16"/>
  <c r="A1937" i="16"/>
  <c r="G1937" i="16"/>
  <c r="A1938" i="16"/>
  <c r="G1938" i="16"/>
  <c r="A1939" i="16"/>
  <c r="G1939" i="16"/>
  <c r="A1940" i="16"/>
  <c r="G1940" i="16"/>
  <c r="A1941" i="16"/>
  <c r="G1941" i="16"/>
  <c r="A1942" i="16"/>
  <c r="G1942" i="16"/>
  <c r="A1943" i="16"/>
  <c r="G1943" i="16"/>
  <c r="A1944" i="16"/>
  <c r="G1944" i="16"/>
  <c r="A1945" i="16"/>
  <c r="G1945" i="16"/>
  <c r="A1946" i="16"/>
  <c r="G1946" i="16"/>
  <c r="A1947" i="16"/>
  <c r="G1947" i="16"/>
  <c r="A1948" i="16"/>
  <c r="G1948" i="16"/>
  <c r="A1949" i="16"/>
  <c r="G1949" i="16"/>
  <c r="A1950" i="16"/>
  <c r="G1950" i="16"/>
  <c r="A1951" i="16"/>
  <c r="G1951" i="16"/>
  <c r="A1952" i="16"/>
  <c r="G1952" i="16"/>
  <c r="A1953" i="16"/>
  <c r="G1953" i="16"/>
  <c r="A1954" i="16"/>
  <c r="G1954" i="16"/>
  <c r="A1955" i="16"/>
  <c r="G1955" i="16"/>
  <c r="A1956" i="16"/>
  <c r="G1956" i="16"/>
  <c r="A1957" i="16"/>
  <c r="G1957" i="16"/>
  <c r="A1958" i="16"/>
  <c r="G1958" i="16"/>
  <c r="A1959" i="16"/>
  <c r="G1959" i="16"/>
  <c r="A1960" i="16"/>
  <c r="G1960" i="16"/>
  <c r="A1961" i="16"/>
  <c r="G1961" i="16"/>
  <c r="A1962" i="16"/>
  <c r="G1962" i="16"/>
  <c r="A1963" i="16"/>
  <c r="G1963" i="16"/>
  <c r="A1964" i="16"/>
  <c r="G1964" i="16"/>
  <c r="A1965" i="16"/>
  <c r="G1965" i="16"/>
  <c r="A1966" i="16"/>
  <c r="G1966" i="16"/>
  <c r="A1967" i="16"/>
  <c r="G1967" i="16"/>
  <c r="A1968" i="16"/>
  <c r="G1968" i="16"/>
  <c r="A1969" i="16"/>
  <c r="G1969" i="16"/>
  <c r="A1970" i="16"/>
  <c r="G1970" i="16"/>
  <c r="A1971" i="16"/>
  <c r="G1971" i="16"/>
  <c r="A1972" i="16"/>
  <c r="G1972" i="16"/>
  <c r="A1973" i="16"/>
  <c r="G1973" i="16"/>
  <c r="A1974" i="16"/>
  <c r="G1974" i="16"/>
  <c r="A1975" i="16"/>
  <c r="G1975" i="16"/>
  <c r="A1976" i="16"/>
  <c r="G1976" i="16"/>
  <c r="A1977" i="16"/>
  <c r="G1977" i="16"/>
  <c r="A1978" i="16"/>
  <c r="G1978" i="16"/>
  <c r="A1979" i="16"/>
  <c r="G1979" i="16"/>
  <c r="A1980" i="16"/>
  <c r="G1980" i="16"/>
  <c r="A1981" i="16"/>
  <c r="G1981" i="16"/>
  <c r="A1982" i="16"/>
  <c r="G1982" i="16"/>
  <c r="A1983" i="16"/>
  <c r="G1983" i="16"/>
  <c r="A1984" i="16"/>
  <c r="G1984" i="16"/>
  <c r="A1985" i="16"/>
  <c r="G1985" i="16"/>
  <c r="A1986" i="16"/>
  <c r="G1986" i="16"/>
  <c r="A1987" i="16"/>
  <c r="G1987" i="16"/>
  <c r="A1988" i="16"/>
  <c r="G1988" i="16"/>
  <c r="A1989" i="16"/>
  <c r="G1989" i="16"/>
  <c r="A1990" i="16"/>
  <c r="G1990" i="16"/>
  <c r="A1991" i="16"/>
  <c r="G1991" i="16"/>
  <c r="A1992" i="16"/>
  <c r="G1992" i="16"/>
  <c r="A1993" i="16"/>
  <c r="G1993" i="16"/>
  <c r="A1994" i="16"/>
  <c r="G1994" i="16"/>
  <c r="A1995" i="16"/>
  <c r="G1995" i="16"/>
  <c r="A1996" i="16"/>
  <c r="G1996" i="16"/>
  <c r="A1997" i="16"/>
  <c r="G1997" i="16"/>
  <c r="A1998" i="16"/>
  <c r="G1998" i="16"/>
  <c r="A1999" i="16"/>
  <c r="G1999" i="16"/>
  <c r="A2000" i="16"/>
  <c r="G2000" i="16"/>
  <c r="A2001" i="16"/>
  <c r="G2001" i="16"/>
  <c r="A2002" i="16"/>
  <c r="G2002" i="16"/>
  <c r="A2003" i="16"/>
  <c r="G2003" i="16"/>
  <c r="A2004" i="16"/>
  <c r="G2004" i="16"/>
  <c r="A2005" i="16"/>
  <c r="G2005" i="16"/>
  <c r="A2006" i="16"/>
  <c r="G2006" i="16"/>
  <c r="A2007" i="16"/>
  <c r="G2007" i="16"/>
  <c r="A2008" i="16"/>
  <c r="G2008" i="16"/>
  <c r="A2009" i="16"/>
  <c r="G2009" i="16"/>
  <c r="A2010" i="16"/>
  <c r="G2010" i="16"/>
  <c r="A2011" i="16"/>
  <c r="G2011" i="16"/>
  <c r="A2012" i="16"/>
  <c r="G2012" i="16"/>
  <c r="A2013" i="16"/>
  <c r="G2013" i="16"/>
  <c r="A2014" i="16"/>
  <c r="G2014" i="16"/>
  <c r="A2015" i="16"/>
  <c r="G2015" i="16"/>
  <c r="A2016" i="16"/>
  <c r="G2016" i="16"/>
  <c r="A2017" i="16"/>
  <c r="G2017" i="16"/>
  <c r="A2018" i="16"/>
  <c r="G2018" i="16"/>
  <c r="A2019" i="16"/>
  <c r="G2019" i="16"/>
  <c r="A2020" i="16"/>
  <c r="G2020" i="16"/>
  <c r="A2021" i="16"/>
  <c r="G2021" i="16"/>
  <c r="A2022" i="16"/>
  <c r="G2022" i="16"/>
  <c r="A2023" i="16"/>
  <c r="G2023" i="16"/>
  <c r="A2024" i="16"/>
  <c r="G2024" i="16"/>
  <c r="A2025" i="16"/>
  <c r="G2025" i="16"/>
  <c r="A2026" i="16"/>
  <c r="G2026" i="16"/>
  <c r="A2027" i="16"/>
  <c r="G2027" i="16"/>
  <c r="A2028" i="16"/>
  <c r="G2028" i="16"/>
  <c r="A2029" i="16"/>
  <c r="G2029" i="16"/>
  <c r="A2030" i="16"/>
  <c r="G2030" i="16"/>
  <c r="A2031" i="16"/>
  <c r="G2031" i="16"/>
  <c r="A2032" i="16"/>
  <c r="G2032" i="16"/>
  <c r="A2033" i="16"/>
  <c r="G2033" i="16"/>
  <c r="A2034" i="16"/>
  <c r="G2034" i="16"/>
  <c r="A2035" i="16"/>
  <c r="G2035" i="16"/>
  <c r="A2036" i="16"/>
  <c r="G2036" i="16"/>
  <c r="A2037" i="16"/>
  <c r="G2037" i="16"/>
  <c r="A2038" i="16"/>
  <c r="G2038" i="16"/>
  <c r="A2039" i="16"/>
  <c r="G2039" i="16"/>
  <c r="A2040" i="16"/>
  <c r="G2040" i="16"/>
  <c r="A2041" i="16"/>
  <c r="G2041" i="16"/>
  <c r="A2042" i="16"/>
  <c r="G2042" i="16"/>
  <c r="A2043" i="16"/>
  <c r="G2043" i="16"/>
  <c r="A2044" i="16"/>
  <c r="G2044" i="16"/>
  <c r="A2045" i="16"/>
  <c r="G2045" i="16"/>
  <c r="A2046" i="16"/>
  <c r="G2046" i="16"/>
  <c r="A2047" i="16"/>
  <c r="G2047" i="16"/>
  <c r="A2048" i="16"/>
  <c r="G2048" i="16"/>
  <c r="A2049" i="16"/>
  <c r="G2049" i="16"/>
  <c r="A2050" i="16"/>
  <c r="G2050" i="16"/>
  <c r="A2051" i="16"/>
  <c r="G2051" i="16"/>
  <c r="A2052" i="16"/>
  <c r="G2052" i="16"/>
  <c r="A2053" i="16"/>
  <c r="G2053" i="16"/>
  <c r="A2054" i="16"/>
  <c r="G2054" i="16"/>
  <c r="A2055" i="16"/>
  <c r="G2055" i="16"/>
  <c r="A2056" i="16"/>
  <c r="G2056" i="16"/>
  <c r="A2057" i="16"/>
  <c r="G2057" i="16"/>
  <c r="A2058" i="16"/>
  <c r="G2058" i="16"/>
  <c r="A2059" i="16"/>
  <c r="G2059" i="16"/>
  <c r="A2060" i="16"/>
  <c r="G2060" i="16"/>
  <c r="A2061" i="16"/>
  <c r="G2061" i="16"/>
  <c r="A2062" i="16"/>
  <c r="G2062" i="16"/>
  <c r="A2063" i="16"/>
  <c r="G2063" i="16"/>
  <c r="A2064" i="16"/>
  <c r="G2064" i="16"/>
  <c r="A2065" i="16"/>
  <c r="G2065" i="16"/>
  <c r="A2066" i="16"/>
  <c r="G2066" i="16"/>
  <c r="A2067" i="16"/>
  <c r="G2067" i="16"/>
  <c r="A2068" i="16"/>
  <c r="G2068" i="16"/>
  <c r="A2069" i="16"/>
  <c r="G2069" i="16"/>
  <c r="A2070" i="16"/>
  <c r="G2070" i="16"/>
  <c r="A2071" i="16"/>
  <c r="G2071" i="16"/>
  <c r="A2072" i="16"/>
  <c r="G2072" i="16"/>
  <c r="A2073" i="16"/>
  <c r="G2073" i="16"/>
  <c r="A2074" i="16"/>
  <c r="G2074" i="16"/>
  <c r="A2075" i="16"/>
  <c r="G2075" i="16"/>
  <c r="A2076" i="16"/>
  <c r="G2076" i="16"/>
  <c r="A2077" i="16"/>
  <c r="G2077" i="16"/>
  <c r="A2078" i="16"/>
  <c r="G2078" i="16"/>
  <c r="A2079" i="16"/>
  <c r="G2079" i="16"/>
  <c r="A2080" i="16"/>
  <c r="G2080" i="16"/>
  <c r="A2081" i="16"/>
  <c r="G2081" i="16"/>
  <c r="A2082" i="16"/>
  <c r="G2082" i="16"/>
  <c r="A2083" i="16"/>
  <c r="G2083" i="16"/>
  <c r="A2084" i="16"/>
  <c r="G2084" i="16"/>
  <c r="A2085" i="16"/>
  <c r="G2085" i="16"/>
  <c r="A2086" i="16"/>
  <c r="G2086" i="16"/>
  <c r="A2087" i="16"/>
  <c r="G2087" i="16"/>
  <c r="A2088" i="16"/>
  <c r="G2088" i="16"/>
  <c r="A2089" i="16"/>
  <c r="G2089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P109" i="16"/>
  <c r="P110" i="16"/>
  <c r="P111" i="16"/>
  <c r="P112" i="16"/>
  <c r="P113" i="16"/>
  <c r="P114" i="16"/>
  <c r="P115" i="16"/>
  <c r="P116" i="16"/>
  <c r="P117" i="16"/>
  <c r="P118" i="16"/>
  <c r="P119" i="16"/>
  <c r="P120" i="16"/>
  <c r="P121" i="16"/>
  <c r="P122" i="16"/>
  <c r="P123" i="16"/>
  <c r="P124" i="16"/>
  <c r="P125" i="16"/>
  <c r="P126" i="16"/>
  <c r="P127" i="16"/>
  <c r="P128" i="16"/>
  <c r="P129" i="16"/>
  <c r="P130" i="16"/>
  <c r="P131" i="16"/>
  <c r="P132" i="16"/>
  <c r="P133" i="16"/>
  <c r="P134" i="16"/>
  <c r="P135" i="16"/>
  <c r="P136" i="16"/>
  <c r="P137" i="16"/>
  <c r="P138" i="16"/>
  <c r="P139" i="16"/>
  <c r="P140" i="16"/>
  <c r="P141" i="16"/>
  <c r="P142" i="16"/>
  <c r="P143" i="16"/>
  <c r="P144" i="16"/>
  <c r="P145" i="16"/>
  <c r="P146" i="16"/>
  <c r="P147" i="16"/>
  <c r="P148" i="16"/>
  <c r="P149" i="16"/>
  <c r="P150" i="16"/>
  <c r="P151" i="16"/>
  <c r="P152" i="16"/>
  <c r="P153" i="16"/>
  <c r="P154" i="16"/>
  <c r="P155" i="16"/>
  <c r="P156" i="16"/>
  <c r="P157" i="16"/>
  <c r="P158" i="16"/>
  <c r="P159" i="16"/>
  <c r="P160" i="16"/>
  <c r="P161" i="16"/>
  <c r="P162" i="16"/>
  <c r="P163" i="16"/>
  <c r="P164" i="16"/>
  <c r="P165" i="16"/>
  <c r="P166" i="16"/>
  <c r="P167" i="16"/>
  <c r="P168" i="16"/>
  <c r="P169" i="16"/>
  <c r="P170" i="16"/>
  <c r="P171" i="16"/>
  <c r="P172" i="16"/>
  <c r="P173" i="16"/>
  <c r="P174" i="16"/>
  <c r="P175" i="16"/>
  <c r="P176" i="16"/>
  <c r="P177" i="16"/>
  <c r="P178" i="16"/>
  <c r="P179" i="16"/>
  <c r="P180" i="16"/>
  <c r="P181" i="16"/>
  <c r="P182" i="16"/>
  <c r="P183" i="16"/>
  <c r="P184" i="16"/>
  <c r="P185" i="16"/>
  <c r="P186" i="16"/>
  <c r="P187" i="16"/>
  <c r="P188" i="16"/>
  <c r="P189" i="16"/>
  <c r="P190" i="16"/>
  <c r="P191" i="16"/>
  <c r="P192" i="16"/>
  <c r="P193" i="16"/>
  <c r="P194" i="16"/>
  <c r="P195" i="16"/>
  <c r="P196" i="16"/>
  <c r="P197" i="16"/>
  <c r="P198" i="16"/>
  <c r="P199" i="16"/>
  <c r="P200" i="16"/>
  <c r="P201" i="16"/>
  <c r="P202" i="16"/>
  <c r="P203" i="16"/>
  <c r="P204" i="16"/>
  <c r="P205" i="16"/>
  <c r="P206" i="16"/>
  <c r="P207" i="16"/>
  <c r="P208" i="16"/>
  <c r="P209" i="16"/>
  <c r="P210" i="16"/>
  <c r="P211" i="16"/>
  <c r="P212" i="16"/>
  <c r="P213" i="16"/>
  <c r="P214" i="16"/>
  <c r="P215" i="16"/>
  <c r="P216" i="16"/>
  <c r="P217" i="16"/>
  <c r="P218" i="16"/>
  <c r="P219" i="16"/>
  <c r="P220" i="16"/>
  <c r="P221" i="16"/>
  <c r="P222" i="16"/>
  <c r="P223" i="16"/>
  <c r="P224" i="16"/>
  <c r="P225" i="16"/>
  <c r="P226" i="16"/>
  <c r="P227" i="16"/>
  <c r="P228" i="16"/>
  <c r="P229" i="16"/>
  <c r="P230" i="16"/>
  <c r="P231" i="16"/>
  <c r="P232" i="16"/>
  <c r="P233" i="16"/>
  <c r="P234" i="16"/>
  <c r="P235" i="16"/>
  <c r="P236" i="16"/>
  <c r="P237" i="16"/>
  <c r="P238" i="16"/>
  <c r="P239" i="16"/>
  <c r="P240" i="16"/>
  <c r="P241" i="16"/>
  <c r="P242" i="16"/>
  <c r="P243" i="16"/>
  <c r="P244" i="16"/>
  <c r="P245" i="16"/>
  <c r="P246" i="16"/>
  <c r="P247" i="16"/>
  <c r="P248" i="16"/>
  <c r="P249" i="16"/>
  <c r="P250" i="16"/>
  <c r="P251" i="16"/>
  <c r="P252" i="16"/>
  <c r="P253" i="16"/>
  <c r="P254" i="16"/>
  <c r="P255" i="16"/>
  <c r="P256" i="16"/>
  <c r="P257" i="16"/>
  <c r="P258" i="16"/>
  <c r="P259" i="16"/>
  <c r="P260" i="16"/>
  <c r="P261" i="16"/>
  <c r="P262" i="16"/>
  <c r="P263" i="16"/>
  <c r="P264" i="16"/>
  <c r="P265" i="16"/>
  <c r="P266" i="16"/>
  <c r="P267" i="16"/>
  <c r="P268" i="16"/>
  <c r="P269" i="16"/>
  <c r="P270" i="16"/>
  <c r="P271" i="16"/>
  <c r="P272" i="16"/>
  <c r="P273" i="16"/>
  <c r="P274" i="16"/>
  <c r="P275" i="16"/>
  <c r="P276" i="16"/>
  <c r="P277" i="16"/>
  <c r="P278" i="16"/>
  <c r="P279" i="16"/>
  <c r="P280" i="16"/>
  <c r="P281" i="16"/>
  <c r="P282" i="16"/>
  <c r="P283" i="16"/>
  <c r="P284" i="16"/>
  <c r="P285" i="16"/>
  <c r="P286" i="16"/>
  <c r="P287" i="16"/>
  <c r="P288" i="16"/>
  <c r="P289" i="16"/>
  <c r="P290" i="16"/>
  <c r="P291" i="16"/>
  <c r="P292" i="16"/>
  <c r="P293" i="16"/>
  <c r="P294" i="16"/>
  <c r="P295" i="16"/>
  <c r="P296" i="16"/>
  <c r="P297" i="16"/>
  <c r="P298" i="16"/>
  <c r="P299" i="16"/>
  <c r="P300" i="16"/>
  <c r="P301" i="16"/>
  <c r="P302" i="16"/>
  <c r="P303" i="16"/>
  <c r="P304" i="16"/>
  <c r="P305" i="16"/>
  <c r="P306" i="16"/>
  <c r="P307" i="16"/>
  <c r="P308" i="16"/>
  <c r="P309" i="16"/>
  <c r="P310" i="16"/>
  <c r="P311" i="16"/>
  <c r="P312" i="16"/>
  <c r="P313" i="16"/>
  <c r="P314" i="16"/>
  <c r="P315" i="16"/>
  <c r="P316" i="16"/>
  <c r="P317" i="16"/>
  <c r="P318" i="16"/>
  <c r="P319" i="16"/>
  <c r="P320" i="16"/>
  <c r="P321" i="16"/>
  <c r="P322" i="16"/>
  <c r="P323" i="16"/>
  <c r="P324" i="16"/>
  <c r="P325" i="16"/>
  <c r="P326" i="16"/>
  <c r="P327" i="16"/>
  <c r="P328" i="16"/>
  <c r="P329" i="16"/>
  <c r="P330" i="16"/>
  <c r="P331" i="16"/>
  <c r="P332" i="16"/>
  <c r="P333" i="16"/>
  <c r="P334" i="16"/>
  <c r="P335" i="16"/>
  <c r="P336" i="16"/>
  <c r="P337" i="16"/>
  <c r="P338" i="16"/>
  <c r="P339" i="16"/>
  <c r="P340" i="16"/>
  <c r="P341" i="16"/>
  <c r="P342" i="16"/>
  <c r="P343" i="16"/>
  <c r="P344" i="16"/>
  <c r="P345" i="16"/>
  <c r="P346" i="16"/>
  <c r="P347" i="16"/>
  <c r="P348" i="16"/>
  <c r="P349" i="16"/>
  <c r="P350" i="16"/>
  <c r="P351" i="16"/>
  <c r="P352" i="16"/>
  <c r="P353" i="16"/>
  <c r="P354" i="16"/>
  <c r="P355" i="16"/>
  <c r="P356" i="16"/>
  <c r="P357" i="16"/>
  <c r="P358" i="16"/>
  <c r="P359" i="16"/>
  <c r="P360" i="16"/>
  <c r="P361" i="16"/>
  <c r="P362" i="16"/>
  <c r="P363" i="16"/>
  <c r="P364" i="16"/>
  <c r="P365" i="16"/>
  <c r="P366" i="16"/>
  <c r="P367" i="16"/>
  <c r="P368" i="16"/>
  <c r="P369" i="16"/>
  <c r="P370" i="16"/>
  <c r="P371" i="16"/>
  <c r="P372" i="16"/>
  <c r="P373" i="16"/>
  <c r="P374" i="16"/>
  <c r="P375" i="16"/>
  <c r="P376" i="16"/>
  <c r="P377" i="16"/>
  <c r="P378" i="16"/>
  <c r="P379" i="16"/>
  <c r="P380" i="16"/>
  <c r="P381" i="16"/>
  <c r="P382" i="16"/>
  <c r="P383" i="16"/>
  <c r="P384" i="16"/>
  <c r="P385" i="16"/>
  <c r="P386" i="16"/>
  <c r="P387" i="16"/>
  <c r="P388" i="16"/>
  <c r="P389" i="16"/>
  <c r="P390" i="16"/>
  <c r="P391" i="16"/>
  <c r="P392" i="16"/>
  <c r="P393" i="16"/>
  <c r="P394" i="16"/>
  <c r="P395" i="16"/>
  <c r="P396" i="16"/>
  <c r="P397" i="16"/>
  <c r="P398" i="16"/>
  <c r="P399" i="16"/>
  <c r="P400" i="16"/>
  <c r="P401" i="16"/>
  <c r="P402" i="16"/>
  <c r="P403" i="16"/>
  <c r="P404" i="16"/>
  <c r="P405" i="16"/>
  <c r="P406" i="16"/>
  <c r="P407" i="16"/>
  <c r="P408" i="16"/>
  <c r="P409" i="16"/>
  <c r="P410" i="16"/>
  <c r="P411" i="16"/>
  <c r="P412" i="16"/>
  <c r="P413" i="16"/>
  <c r="P414" i="16"/>
  <c r="P415" i="16"/>
  <c r="P416" i="16"/>
  <c r="P417" i="16"/>
  <c r="P418" i="16"/>
  <c r="P419" i="16"/>
  <c r="P420" i="16"/>
  <c r="P421" i="16"/>
  <c r="P422" i="16"/>
  <c r="P423" i="16"/>
  <c r="P424" i="16"/>
  <c r="P425" i="16"/>
  <c r="P426" i="16"/>
  <c r="P427" i="16"/>
  <c r="P428" i="16"/>
  <c r="P429" i="16"/>
  <c r="P430" i="16"/>
  <c r="P431" i="16"/>
  <c r="P432" i="16"/>
  <c r="P433" i="16"/>
  <c r="P434" i="16"/>
  <c r="P435" i="16"/>
  <c r="P436" i="16"/>
  <c r="P437" i="16"/>
  <c r="P438" i="16"/>
  <c r="P439" i="16"/>
  <c r="P440" i="16"/>
  <c r="P441" i="16"/>
  <c r="P442" i="16"/>
  <c r="P443" i="16"/>
  <c r="P444" i="16"/>
  <c r="P445" i="16"/>
  <c r="P446" i="16"/>
  <c r="P447" i="16"/>
  <c r="P448" i="16"/>
  <c r="P449" i="16"/>
  <c r="P450" i="16"/>
  <c r="P451" i="16"/>
  <c r="P452" i="16"/>
  <c r="P453" i="16"/>
  <c r="P454" i="16"/>
  <c r="P455" i="16"/>
  <c r="P456" i="16"/>
  <c r="P457" i="16"/>
  <c r="P458" i="16"/>
  <c r="P459" i="16"/>
  <c r="P460" i="16"/>
  <c r="P461" i="16"/>
  <c r="P462" i="16"/>
  <c r="P463" i="16"/>
  <c r="P464" i="16"/>
  <c r="P465" i="16"/>
  <c r="P466" i="16"/>
  <c r="P467" i="16"/>
  <c r="P468" i="16"/>
  <c r="P469" i="16"/>
  <c r="P470" i="16"/>
  <c r="P471" i="16"/>
  <c r="P472" i="16"/>
  <c r="P473" i="16"/>
  <c r="P474" i="16"/>
  <c r="P475" i="16"/>
  <c r="P476" i="16"/>
  <c r="P477" i="16"/>
  <c r="P478" i="16"/>
  <c r="P479" i="16"/>
  <c r="P480" i="16"/>
  <c r="P481" i="16"/>
  <c r="P482" i="16"/>
  <c r="P483" i="16"/>
  <c r="P484" i="16"/>
  <c r="P485" i="16"/>
  <c r="P486" i="16"/>
  <c r="P487" i="16"/>
  <c r="P488" i="16"/>
  <c r="P489" i="16"/>
  <c r="P490" i="16"/>
  <c r="P491" i="16"/>
  <c r="P492" i="16"/>
  <c r="P493" i="16"/>
  <c r="P494" i="16"/>
  <c r="P495" i="16"/>
  <c r="P496" i="16"/>
  <c r="P497" i="16"/>
  <c r="P498" i="16"/>
  <c r="P499" i="16"/>
  <c r="P500" i="16"/>
  <c r="P501" i="16"/>
  <c r="P502" i="16"/>
  <c r="P503" i="16"/>
  <c r="P504" i="16"/>
  <c r="P505" i="16"/>
  <c r="P506" i="16"/>
  <c r="P507" i="16"/>
  <c r="P508" i="16"/>
  <c r="P509" i="16"/>
  <c r="P510" i="16"/>
  <c r="P511" i="16"/>
  <c r="P512" i="16"/>
  <c r="P513" i="16"/>
  <c r="P514" i="16"/>
  <c r="P515" i="16"/>
  <c r="P516" i="16"/>
  <c r="P517" i="16"/>
  <c r="P518" i="16"/>
  <c r="P519" i="16"/>
  <c r="P520" i="16"/>
  <c r="P521" i="16"/>
  <c r="P522" i="16"/>
  <c r="P523" i="16"/>
  <c r="P524" i="16"/>
  <c r="P525" i="16"/>
  <c r="P526" i="16"/>
  <c r="P527" i="16"/>
  <c r="P528" i="16"/>
  <c r="P529" i="16"/>
  <c r="P530" i="16"/>
  <c r="P531" i="16"/>
  <c r="P532" i="16"/>
  <c r="P533" i="16"/>
  <c r="P534" i="16"/>
  <c r="P535" i="16"/>
  <c r="P536" i="16"/>
  <c r="P537" i="16"/>
  <c r="P538" i="16"/>
  <c r="P539" i="16"/>
  <c r="P540" i="16"/>
  <c r="P541" i="16"/>
  <c r="P542" i="16"/>
  <c r="P543" i="16"/>
  <c r="P544" i="16"/>
  <c r="P545" i="16"/>
  <c r="P546" i="16"/>
  <c r="P547" i="16"/>
  <c r="P548" i="16"/>
  <c r="P549" i="16"/>
  <c r="P550" i="16"/>
  <c r="P551" i="16"/>
  <c r="P552" i="16"/>
  <c r="P553" i="16"/>
  <c r="P554" i="16"/>
  <c r="P555" i="16"/>
  <c r="P556" i="16"/>
  <c r="P557" i="16"/>
  <c r="P558" i="16"/>
  <c r="P559" i="16"/>
  <c r="P560" i="16"/>
  <c r="P561" i="16"/>
  <c r="P562" i="16"/>
  <c r="P563" i="16"/>
  <c r="P564" i="16"/>
  <c r="P565" i="16"/>
  <c r="P566" i="16"/>
  <c r="P567" i="16"/>
  <c r="P568" i="16"/>
  <c r="P569" i="16"/>
  <c r="P570" i="16"/>
  <c r="P571" i="16"/>
  <c r="P572" i="16"/>
  <c r="P573" i="16"/>
  <c r="P574" i="16"/>
  <c r="P575" i="16"/>
  <c r="P576" i="16"/>
  <c r="P577" i="16"/>
  <c r="P578" i="16"/>
  <c r="P579" i="16"/>
  <c r="P580" i="16"/>
  <c r="P581" i="16"/>
  <c r="P582" i="16"/>
  <c r="P583" i="16"/>
  <c r="P584" i="16"/>
  <c r="P585" i="16"/>
  <c r="P586" i="16"/>
  <c r="P587" i="16"/>
  <c r="P588" i="16"/>
  <c r="P589" i="16"/>
  <c r="P590" i="16"/>
  <c r="P591" i="16"/>
  <c r="P592" i="16"/>
  <c r="P593" i="16"/>
  <c r="P594" i="16"/>
  <c r="P595" i="16"/>
  <c r="P596" i="16"/>
  <c r="P597" i="16"/>
  <c r="P598" i="16"/>
  <c r="P599" i="16"/>
  <c r="P600" i="16"/>
  <c r="P601" i="16"/>
  <c r="P602" i="16"/>
  <c r="P603" i="16"/>
  <c r="P604" i="16"/>
  <c r="P605" i="16"/>
  <c r="P606" i="16"/>
  <c r="P607" i="16"/>
  <c r="P608" i="16"/>
  <c r="P609" i="16"/>
  <c r="P610" i="16"/>
  <c r="P611" i="16"/>
  <c r="P612" i="16"/>
  <c r="P613" i="16"/>
  <c r="P614" i="16"/>
  <c r="P615" i="16"/>
  <c r="P616" i="16"/>
  <c r="P617" i="16"/>
  <c r="P618" i="16"/>
  <c r="P619" i="16"/>
  <c r="P620" i="16"/>
  <c r="P621" i="16"/>
  <c r="P622" i="16"/>
  <c r="P623" i="16"/>
  <c r="P624" i="16"/>
  <c r="P625" i="16"/>
  <c r="P626" i="16"/>
  <c r="P627" i="16"/>
  <c r="P628" i="16"/>
  <c r="P629" i="16"/>
  <c r="P630" i="16"/>
  <c r="P631" i="16"/>
  <c r="P632" i="16"/>
  <c r="P633" i="16"/>
  <c r="P634" i="16"/>
  <c r="P635" i="16"/>
  <c r="P636" i="16"/>
  <c r="P637" i="16"/>
  <c r="P638" i="16"/>
  <c r="P639" i="16"/>
  <c r="P640" i="16"/>
  <c r="P641" i="16"/>
  <c r="P642" i="16"/>
  <c r="P643" i="16"/>
  <c r="P644" i="16"/>
  <c r="P645" i="16"/>
  <c r="P646" i="16"/>
  <c r="P647" i="16"/>
  <c r="P648" i="16"/>
  <c r="P649" i="16"/>
  <c r="P650" i="16"/>
  <c r="P651" i="16"/>
  <c r="P652" i="16"/>
  <c r="P653" i="16"/>
  <c r="P654" i="16"/>
  <c r="P655" i="16"/>
  <c r="P656" i="16"/>
  <c r="P657" i="16"/>
  <c r="P658" i="16"/>
  <c r="P659" i="16"/>
  <c r="P660" i="16"/>
  <c r="P661" i="16"/>
  <c r="P662" i="16"/>
  <c r="P663" i="16"/>
  <c r="P664" i="16"/>
  <c r="P665" i="16"/>
  <c r="P666" i="16"/>
  <c r="P667" i="16"/>
  <c r="P668" i="16"/>
  <c r="P669" i="16"/>
  <c r="P670" i="16"/>
  <c r="P671" i="16"/>
  <c r="P672" i="16"/>
  <c r="P673" i="16"/>
  <c r="P674" i="16"/>
  <c r="P675" i="16"/>
  <c r="P676" i="16"/>
  <c r="P677" i="16"/>
  <c r="P678" i="16"/>
  <c r="P679" i="16"/>
  <c r="P680" i="16"/>
  <c r="P681" i="16"/>
  <c r="P682" i="16"/>
  <c r="P683" i="16"/>
  <c r="P684" i="16"/>
  <c r="P685" i="16"/>
  <c r="P686" i="16"/>
  <c r="P687" i="16"/>
  <c r="P688" i="16"/>
  <c r="P689" i="16"/>
  <c r="P690" i="16"/>
  <c r="P691" i="16"/>
  <c r="P692" i="16"/>
  <c r="P693" i="16"/>
  <c r="P694" i="16"/>
  <c r="P695" i="16"/>
  <c r="P696" i="16"/>
  <c r="P697" i="16"/>
  <c r="P698" i="16"/>
  <c r="P699" i="16"/>
  <c r="P700" i="16"/>
  <c r="P701" i="16"/>
  <c r="P702" i="16"/>
  <c r="P703" i="16"/>
  <c r="P704" i="16"/>
  <c r="P705" i="16"/>
  <c r="P706" i="16"/>
  <c r="P707" i="16"/>
  <c r="P708" i="16"/>
  <c r="P709" i="16"/>
  <c r="P710" i="16"/>
  <c r="P711" i="16"/>
  <c r="P712" i="16"/>
  <c r="P713" i="16"/>
  <c r="P714" i="16"/>
  <c r="P715" i="16"/>
  <c r="P716" i="16"/>
  <c r="P717" i="16"/>
  <c r="P718" i="16"/>
  <c r="P719" i="16"/>
  <c r="P720" i="16"/>
  <c r="P721" i="16"/>
  <c r="P722" i="16"/>
  <c r="P723" i="16"/>
  <c r="P724" i="16"/>
  <c r="P725" i="16"/>
  <c r="P726" i="16"/>
  <c r="P727" i="16"/>
  <c r="P728" i="16"/>
  <c r="P729" i="16"/>
  <c r="P730" i="16"/>
  <c r="P731" i="16"/>
  <c r="P732" i="16"/>
  <c r="P733" i="16"/>
  <c r="P734" i="16"/>
  <c r="P735" i="16"/>
  <c r="P736" i="16"/>
  <c r="P737" i="16"/>
  <c r="P738" i="16"/>
  <c r="P739" i="16"/>
  <c r="P740" i="16"/>
  <c r="P741" i="16"/>
  <c r="P742" i="16"/>
  <c r="P743" i="16"/>
  <c r="P744" i="16"/>
  <c r="P745" i="16"/>
  <c r="P746" i="16"/>
  <c r="P747" i="16"/>
  <c r="P748" i="16"/>
  <c r="P749" i="16"/>
  <c r="P750" i="16"/>
  <c r="P751" i="16"/>
  <c r="P752" i="16"/>
  <c r="P753" i="16"/>
  <c r="P754" i="16"/>
  <c r="P755" i="16"/>
  <c r="P756" i="16"/>
  <c r="P757" i="16"/>
  <c r="P758" i="16"/>
  <c r="P759" i="16"/>
  <c r="P760" i="16"/>
  <c r="P761" i="16"/>
  <c r="P762" i="16"/>
  <c r="P763" i="16"/>
  <c r="P764" i="16"/>
  <c r="P765" i="16"/>
  <c r="P766" i="16"/>
  <c r="P767" i="16"/>
  <c r="P768" i="16"/>
  <c r="P769" i="16"/>
  <c r="P770" i="16"/>
  <c r="P771" i="16"/>
  <c r="P772" i="16"/>
  <c r="P773" i="16"/>
  <c r="P774" i="16"/>
  <c r="P775" i="16"/>
  <c r="P776" i="16"/>
  <c r="P777" i="16"/>
  <c r="P778" i="16"/>
  <c r="P779" i="16"/>
  <c r="P780" i="16"/>
  <c r="P781" i="16"/>
  <c r="P782" i="16"/>
  <c r="P783" i="16"/>
  <c r="P784" i="16"/>
  <c r="P785" i="16"/>
  <c r="P786" i="16"/>
  <c r="P787" i="16"/>
  <c r="P788" i="16"/>
  <c r="P789" i="16"/>
  <c r="P790" i="16"/>
  <c r="P791" i="16"/>
  <c r="P792" i="16"/>
  <c r="P793" i="16"/>
  <c r="P794" i="16"/>
  <c r="P795" i="16"/>
  <c r="P796" i="16"/>
  <c r="P797" i="16"/>
  <c r="P798" i="16"/>
  <c r="P799" i="16"/>
  <c r="P800" i="16"/>
  <c r="P801" i="16"/>
  <c r="P802" i="16"/>
  <c r="P803" i="16"/>
  <c r="P804" i="16"/>
  <c r="P805" i="16"/>
  <c r="P806" i="16"/>
  <c r="P807" i="16"/>
  <c r="P808" i="16"/>
  <c r="P809" i="16"/>
  <c r="P810" i="16"/>
  <c r="P811" i="16"/>
  <c r="P812" i="16"/>
  <c r="P813" i="16"/>
  <c r="P814" i="16"/>
  <c r="P815" i="16"/>
  <c r="P816" i="16"/>
  <c r="P817" i="16"/>
  <c r="P818" i="16"/>
  <c r="P819" i="16"/>
  <c r="P820" i="16"/>
  <c r="P821" i="16"/>
  <c r="P822" i="16"/>
  <c r="P823" i="16"/>
  <c r="P824" i="16"/>
  <c r="P825" i="16"/>
  <c r="P826" i="16"/>
  <c r="P827" i="16"/>
  <c r="P828" i="16"/>
  <c r="P829" i="16"/>
  <c r="P830" i="16"/>
  <c r="P831" i="16"/>
  <c r="P832" i="16"/>
  <c r="P833" i="16"/>
  <c r="P834" i="16"/>
  <c r="P835" i="16"/>
  <c r="P836" i="16"/>
  <c r="P837" i="16"/>
  <c r="P838" i="16"/>
  <c r="P839" i="16"/>
  <c r="P840" i="16"/>
  <c r="P841" i="16"/>
  <c r="P842" i="16"/>
  <c r="P843" i="16"/>
  <c r="P844" i="16"/>
  <c r="P845" i="16"/>
  <c r="P846" i="16"/>
  <c r="P847" i="16"/>
  <c r="P848" i="16"/>
  <c r="P849" i="16"/>
  <c r="P850" i="16"/>
  <c r="P851" i="16"/>
  <c r="P852" i="16"/>
  <c r="P853" i="16"/>
  <c r="P854" i="16"/>
  <c r="P855" i="16"/>
  <c r="P856" i="16"/>
  <c r="P857" i="16"/>
  <c r="P858" i="16"/>
  <c r="P859" i="16"/>
  <c r="P860" i="16"/>
  <c r="P861" i="16"/>
  <c r="P862" i="16"/>
  <c r="P863" i="16"/>
  <c r="P864" i="16"/>
  <c r="P865" i="16"/>
  <c r="P866" i="16"/>
  <c r="P867" i="16"/>
  <c r="P868" i="16"/>
  <c r="P869" i="16"/>
  <c r="P870" i="16"/>
  <c r="P871" i="16"/>
  <c r="P872" i="16"/>
  <c r="P873" i="16"/>
  <c r="P874" i="16"/>
  <c r="P875" i="16"/>
  <c r="P876" i="16"/>
  <c r="P877" i="16"/>
  <c r="P878" i="16"/>
  <c r="P879" i="16"/>
  <c r="P880" i="16"/>
  <c r="P881" i="16"/>
  <c r="P882" i="16"/>
  <c r="P883" i="16"/>
  <c r="P884" i="16"/>
  <c r="P885" i="16"/>
  <c r="P886" i="16"/>
  <c r="P887" i="16"/>
  <c r="P888" i="16"/>
  <c r="P889" i="16"/>
  <c r="P890" i="16"/>
  <c r="P891" i="16"/>
  <c r="P892" i="16"/>
  <c r="P893" i="16"/>
  <c r="P894" i="16"/>
  <c r="P895" i="16"/>
  <c r="P896" i="16"/>
  <c r="P897" i="16"/>
  <c r="P898" i="16"/>
  <c r="P899" i="16"/>
  <c r="P900" i="16"/>
  <c r="P901" i="16"/>
  <c r="P902" i="16"/>
  <c r="P903" i="16"/>
  <c r="P904" i="16"/>
  <c r="P905" i="16"/>
  <c r="P906" i="16"/>
  <c r="P907" i="16"/>
  <c r="P908" i="16"/>
  <c r="P909" i="16"/>
  <c r="P910" i="16"/>
  <c r="P911" i="16"/>
  <c r="P912" i="16"/>
  <c r="P913" i="16"/>
  <c r="P914" i="16"/>
  <c r="P915" i="16"/>
  <c r="P916" i="16"/>
  <c r="P917" i="16"/>
  <c r="P918" i="16"/>
  <c r="P919" i="16"/>
  <c r="P920" i="16"/>
  <c r="P921" i="16"/>
  <c r="P922" i="16"/>
  <c r="P923" i="16"/>
  <c r="P924" i="16"/>
  <c r="P925" i="16"/>
  <c r="P926" i="16"/>
  <c r="P927" i="16"/>
  <c r="P928" i="16"/>
  <c r="P929" i="16"/>
  <c r="P930" i="16"/>
  <c r="P931" i="16"/>
  <c r="P932" i="16"/>
  <c r="P933" i="16"/>
  <c r="P934" i="16"/>
  <c r="P935" i="16"/>
  <c r="P936" i="16"/>
  <c r="P937" i="16"/>
  <c r="P938" i="16"/>
  <c r="P939" i="16"/>
  <c r="P940" i="16"/>
  <c r="P941" i="16"/>
  <c r="P942" i="16"/>
  <c r="P943" i="16"/>
  <c r="P944" i="16"/>
  <c r="P945" i="16"/>
  <c r="P946" i="16"/>
  <c r="P947" i="16"/>
  <c r="P948" i="16"/>
  <c r="P949" i="16"/>
  <c r="P950" i="16"/>
  <c r="P951" i="16"/>
  <c r="P952" i="16"/>
  <c r="P953" i="16"/>
  <c r="P954" i="16"/>
  <c r="P955" i="16"/>
  <c r="P956" i="16"/>
  <c r="P957" i="16"/>
  <c r="P958" i="16"/>
  <c r="P959" i="16"/>
  <c r="P960" i="16"/>
  <c r="P961" i="16"/>
  <c r="P962" i="16"/>
  <c r="P963" i="16"/>
  <c r="P964" i="16"/>
  <c r="P965" i="16"/>
  <c r="P966" i="16"/>
  <c r="P967" i="16"/>
  <c r="P968" i="16"/>
  <c r="P969" i="16"/>
  <c r="P970" i="16"/>
  <c r="P971" i="16"/>
  <c r="P972" i="16"/>
  <c r="P973" i="16"/>
  <c r="P974" i="16"/>
  <c r="P975" i="16"/>
  <c r="P976" i="16"/>
  <c r="P977" i="16"/>
  <c r="P978" i="16"/>
  <c r="P979" i="16"/>
  <c r="P980" i="16"/>
  <c r="P981" i="16"/>
  <c r="P982" i="16"/>
  <c r="P983" i="16"/>
  <c r="P984" i="16"/>
  <c r="P985" i="16"/>
  <c r="P986" i="16"/>
  <c r="P987" i="16"/>
  <c r="P988" i="16"/>
  <c r="P989" i="16"/>
  <c r="P990" i="16"/>
  <c r="P991" i="16"/>
  <c r="P992" i="16"/>
  <c r="P993" i="16"/>
  <c r="P994" i="16"/>
  <c r="P995" i="16"/>
  <c r="P996" i="16"/>
  <c r="P997" i="16"/>
  <c r="P998" i="16"/>
  <c r="P999" i="16"/>
  <c r="P1000" i="16"/>
  <c r="P1001" i="16"/>
  <c r="P1002" i="16"/>
  <c r="P1003" i="16"/>
  <c r="P1004" i="16"/>
  <c r="P1005" i="16"/>
  <c r="P1006" i="16"/>
  <c r="P1007" i="16"/>
  <c r="P1008" i="16"/>
  <c r="P1009" i="16"/>
  <c r="P1010" i="16"/>
  <c r="P1011" i="16"/>
  <c r="P1012" i="16"/>
  <c r="P1013" i="16"/>
  <c r="P1014" i="16"/>
  <c r="P1015" i="16"/>
  <c r="P1016" i="16"/>
  <c r="P1017" i="16"/>
  <c r="P1018" i="16"/>
  <c r="P1019" i="16"/>
  <c r="P1020" i="16"/>
  <c r="P1021" i="16"/>
  <c r="P1022" i="16"/>
  <c r="P1023" i="16"/>
  <c r="P1024" i="16"/>
  <c r="P1025" i="16"/>
  <c r="P1026" i="16"/>
  <c r="P1027" i="16"/>
  <c r="P1028" i="16"/>
  <c r="P1029" i="16"/>
  <c r="P1030" i="16"/>
  <c r="P1031" i="16"/>
  <c r="P1032" i="16"/>
  <c r="P1033" i="16"/>
  <c r="P1034" i="16"/>
  <c r="P1035" i="16"/>
  <c r="P1036" i="16"/>
  <c r="P1037" i="16"/>
  <c r="P1038" i="16"/>
  <c r="P1039" i="16"/>
  <c r="P1040" i="16"/>
  <c r="P1041" i="16"/>
  <c r="P1042" i="16"/>
  <c r="P1043" i="16"/>
  <c r="P1044" i="16"/>
  <c r="P1045" i="16"/>
  <c r="P1046" i="16"/>
  <c r="P1047" i="16"/>
  <c r="P1048" i="16"/>
  <c r="P1049" i="16"/>
  <c r="P1050" i="16"/>
  <c r="P1051" i="16"/>
  <c r="P1052" i="16"/>
  <c r="P1053" i="16"/>
  <c r="P1054" i="16"/>
  <c r="P1055" i="16"/>
  <c r="P1056" i="16"/>
  <c r="P1057" i="16"/>
  <c r="P1058" i="16"/>
  <c r="P1059" i="16"/>
  <c r="P1060" i="16"/>
  <c r="P1061" i="16"/>
  <c r="P1062" i="16"/>
  <c r="P1063" i="16"/>
  <c r="P1064" i="16"/>
  <c r="P1065" i="16"/>
  <c r="P1066" i="16"/>
  <c r="P1067" i="16"/>
  <c r="P1068" i="16"/>
  <c r="P1069" i="16"/>
  <c r="P1070" i="16"/>
  <c r="P1071" i="16"/>
  <c r="P1072" i="16"/>
  <c r="P1073" i="16"/>
  <c r="P1074" i="16"/>
  <c r="P1075" i="16"/>
  <c r="P1076" i="16"/>
  <c r="P1077" i="16"/>
  <c r="P1078" i="16"/>
  <c r="P1079" i="16"/>
  <c r="P1080" i="16"/>
  <c r="P1081" i="16"/>
  <c r="P1082" i="16"/>
  <c r="P1083" i="16"/>
  <c r="P1084" i="16"/>
  <c r="P1085" i="16"/>
  <c r="P1086" i="16"/>
  <c r="P1087" i="16"/>
  <c r="P1088" i="16"/>
  <c r="P1089" i="16"/>
  <c r="P1090" i="16"/>
  <c r="P1091" i="16"/>
  <c r="P1092" i="16"/>
  <c r="P1093" i="16"/>
  <c r="P1094" i="16"/>
  <c r="P1095" i="16"/>
  <c r="P1096" i="16"/>
  <c r="P1097" i="16"/>
  <c r="P1098" i="16"/>
  <c r="P1099" i="16"/>
  <c r="P1100" i="16"/>
  <c r="P1101" i="16"/>
  <c r="P1102" i="16"/>
  <c r="P1103" i="16"/>
  <c r="P1104" i="16"/>
  <c r="P1105" i="16"/>
  <c r="P1106" i="16"/>
  <c r="P1107" i="16"/>
  <c r="P1108" i="16"/>
  <c r="P1109" i="16"/>
  <c r="P1110" i="16"/>
  <c r="P1111" i="16"/>
  <c r="P1112" i="16"/>
  <c r="P1113" i="16"/>
  <c r="P1114" i="16"/>
  <c r="P1115" i="16"/>
  <c r="P1116" i="16"/>
  <c r="P1117" i="16"/>
  <c r="P1118" i="16"/>
  <c r="P1119" i="16"/>
  <c r="P1120" i="16"/>
  <c r="P1121" i="16"/>
  <c r="P1122" i="16"/>
  <c r="P1123" i="16"/>
  <c r="P1124" i="16"/>
  <c r="P1125" i="16"/>
  <c r="P1126" i="16"/>
  <c r="P1127" i="16"/>
  <c r="P1128" i="16"/>
  <c r="P1129" i="16"/>
  <c r="P1130" i="16"/>
  <c r="P1131" i="16"/>
  <c r="P1132" i="16"/>
  <c r="P1133" i="16"/>
  <c r="P1134" i="16"/>
  <c r="P1135" i="16"/>
  <c r="P1136" i="16"/>
  <c r="P1137" i="16"/>
  <c r="P1138" i="16"/>
  <c r="P1139" i="16"/>
  <c r="P1140" i="16"/>
  <c r="P1141" i="16"/>
  <c r="P1142" i="16"/>
  <c r="P1143" i="16"/>
  <c r="P1144" i="16"/>
  <c r="P1145" i="16"/>
  <c r="P1146" i="16"/>
  <c r="P1147" i="16"/>
  <c r="P1148" i="16"/>
  <c r="P1149" i="16"/>
  <c r="P1150" i="16"/>
  <c r="P1151" i="16"/>
  <c r="P1152" i="16"/>
  <c r="P1153" i="16"/>
  <c r="P1154" i="16"/>
  <c r="P1155" i="16"/>
  <c r="P1156" i="16"/>
  <c r="P1157" i="16"/>
  <c r="P1158" i="16"/>
  <c r="P1159" i="16"/>
  <c r="P1160" i="16"/>
  <c r="P1161" i="16"/>
  <c r="P1162" i="16"/>
  <c r="P1163" i="16"/>
  <c r="P1164" i="16"/>
  <c r="P1165" i="16"/>
  <c r="P1166" i="16"/>
  <c r="P1167" i="16"/>
  <c r="P1168" i="16"/>
  <c r="P1169" i="16"/>
  <c r="P1170" i="16"/>
  <c r="P1171" i="16"/>
  <c r="P1172" i="16"/>
  <c r="P1173" i="16"/>
  <c r="P1174" i="16"/>
  <c r="P1175" i="16"/>
  <c r="P1176" i="16"/>
  <c r="P1177" i="16"/>
  <c r="P1178" i="16"/>
  <c r="P1179" i="16"/>
  <c r="P1180" i="16"/>
  <c r="P1181" i="16"/>
  <c r="P1182" i="16"/>
  <c r="P1183" i="16"/>
  <c r="P1184" i="16"/>
  <c r="P1185" i="16"/>
  <c r="P1186" i="16"/>
  <c r="P1187" i="16"/>
  <c r="P1188" i="16"/>
  <c r="P1189" i="16"/>
  <c r="P1190" i="16"/>
  <c r="P1191" i="16"/>
  <c r="P1192" i="16"/>
  <c r="P1193" i="16"/>
  <c r="P1194" i="16"/>
  <c r="P1195" i="16"/>
  <c r="P1196" i="16"/>
  <c r="P1197" i="16"/>
  <c r="P1198" i="16"/>
  <c r="P1199" i="16"/>
  <c r="P1200" i="16"/>
  <c r="P1201" i="16"/>
  <c r="P1202" i="16"/>
  <c r="P1203" i="16"/>
  <c r="P1204" i="16"/>
  <c r="P1205" i="16"/>
  <c r="P1206" i="16"/>
  <c r="P1207" i="16"/>
  <c r="P1208" i="16"/>
  <c r="P1209" i="16"/>
  <c r="P1210" i="16"/>
  <c r="P1211" i="16"/>
  <c r="P1212" i="16"/>
  <c r="P1213" i="16"/>
  <c r="P1214" i="16"/>
  <c r="P1215" i="16"/>
  <c r="P1216" i="16"/>
  <c r="P1217" i="16"/>
  <c r="P1218" i="16"/>
  <c r="P1219" i="16"/>
  <c r="P1220" i="16"/>
  <c r="P1221" i="16"/>
  <c r="P1222" i="16"/>
  <c r="P1223" i="16"/>
  <c r="P1224" i="16"/>
  <c r="P1225" i="16"/>
  <c r="P1226" i="16"/>
  <c r="P1227" i="16"/>
  <c r="P1228" i="16"/>
  <c r="P1229" i="16"/>
  <c r="P1230" i="16"/>
  <c r="P1231" i="16"/>
  <c r="P1232" i="16"/>
  <c r="P1233" i="16"/>
  <c r="P1234" i="16"/>
  <c r="P1235" i="16"/>
  <c r="P1236" i="16"/>
  <c r="P1237" i="16"/>
  <c r="P1238" i="16"/>
  <c r="P1239" i="16"/>
  <c r="P1240" i="16"/>
  <c r="P1241" i="16"/>
  <c r="P1242" i="16"/>
  <c r="P1243" i="16"/>
  <c r="P1244" i="16"/>
  <c r="P1245" i="16"/>
  <c r="P1246" i="16"/>
  <c r="P1247" i="16"/>
  <c r="P1248" i="16"/>
  <c r="P1249" i="16"/>
  <c r="P1250" i="16"/>
  <c r="P1251" i="16"/>
  <c r="P1252" i="16"/>
  <c r="P1253" i="16"/>
  <c r="P1254" i="16"/>
  <c r="P1255" i="16"/>
  <c r="P1256" i="16"/>
  <c r="P1257" i="16"/>
  <c r="P1258" i="16"/>
  <c r="P1259" i="16"/>
  <c r="P1260" i="16"/>
  <c r="P1261" i="16"/>
  <c r="P1262" i="16"/>
  <c r="P1263" i="16"/>
  <c r="P1264" i="16"/>
  <c r="P1265" i="16"/>
  <c r="P1266" i="16"/>
  <c r="P1267" i="16"/>
  <c r="P1268" i="16"/>
  <c r="P1269" i="16"/>
  <c r="P1270" i="16"/>
  <c r="P1271" i="16"/>
  <c r="P1272" i="16"/>
  <c r="P1273" i="16"/>
  <c r="P1274" i="16"/>
  <c r="P1275" i="16"/>
  <c r="P1276" i="16"/>
  <c r="P1277" i="16"/>
  <c r="P1278" i="16"/>
  <c r="P1279" i="16"/>
  <c r="P1280" i="16"/>
  <c r="P1281" i="16"/>
  <c r="P1282" i="16"/>
  <c r="P1283" i="16"/>
  <c r="P1284" i="16"/>
  <c r="P1285" i="16"/>
  <c r="P1286" i="16"/>
  <c r="P1287" i="16"/>
  <c r="P1288" i="16"/>
  <c r="P1289" i="16"/>
  <c r="P1290" i="16"/>
  <c r="P1291" i="16"/>
  <c r="P1292" i="16"/>
  <c r="P1293" i="16"/>
  <c r="P1294" i="16"/>
  <c r="P1295" i="16"/>
  <c r="P1296" i="16"/>
  <c r="P1297" i="16"/>
  <c r="P1298" i="16"/>
  <c r="P1299" i="16"/>
  <c r="P1300" i="16"/>
  <c r="P1301" i="16"/>
  <c r="P1302" i="16"/>
  <c r="P1303" i="16"/>
  <c r="P1304" i="16"/>
  <c r="P1305" i="16"/>
  <c r="P1306" i="16"/>
  <c r="P1307" i="16"/>
  <c r="P1308" i="16"/>
  <c r="P1309" i="16"/>
  <c r="P1310" i="16"/>
  <c r="P1311" i="16"/>
  <c r="P1312" i="16"/>
  <c r="P1313" i="16"/>
  <c r="P1314" i="16"/>
  <c r="P1315" i="16"/>
  <c r="P1316" i="16"/>
  <c r="P1317" i="16"/>
  <c r="P1318" i="16"/>
  <c r="P1319" i="16"/>
  <c r="P1320" i="16"/>
  <c r="P1321" i="16"/>
  <c r="P1322" i="16"/>
  <c r="P1323" i="16"/>
  <c r="P1324" i="16"/>
  <c r="P1325" i="16"/>
  <c r="P1326" i="16"/>
  <c r="P1327" i="16"/>
  <c r="P1328" i="16"/>
  <c r="P1329" i="16"/>
  <c r="P1330" i="16"/>
  <c r="P1331" i="16"/>
  <c r="P1332" i="16"/>
  <c r="P1333" i="16"/>
  <c r="P1334" i="16"/>
  <c r="P1335" i="16"/>
  <c r="P1336" i="16"/>
  <c r="P1337" i="16"/>
  <c r="P1338" i="16"/>
  <c r="P1339" i="16"/>
  <c r="P1340" i="16"/>
  <c r="P1341" i="16"/>
  <c r="P1342" i="16"/>
  <c r="P1343" i="16"/>
  <c r="P1344" i="16"/>
  <c r="P1345" i="16"/>
  <c r="P1346" i="16"/>
  <c r="P1347" i="16"/>
  <c r="P1348" i="16"/>
  <c r="P1349" i="16"/>
  <c r="P1350" i="16"/>
  <c r="P1351" i="16"/>
  <c r="P1352" i="16"/>
  <c r="P1353" i="16"/>
  <c r="P1354" i="16"/>
  <c r="P1355" i="16"/>
  <c r="P1356" i="16"/>
  <c r="P1357" i="16"/>
  <c r="P1358" i="16"/>
  <c r="P1359" i="16"/>
  <c r="P1360" i="16"/>
  <c r="P1361" i="16"/>
  <c r="P1362" i="16"/>
  <c r="P1363" i="16"/>
  <c r="P1364" i="16"/>
  <c r="P1365" i="16"/>
  <c r="P1366" i="16"/>
  <c r="P1367" i="16"/>
  <c r="P1368" i="16"/>
  <c r="P1369" i="16"/>
  <c r="P1370" i="16"/>
  <c r="P1371" i="16"/>
  <c r="P1372" i="16"/>
  <c r="P1373" i="16"/>
  <c r="P1374" i="16"/>
  <c r="P1375" i="16"/>
  <c r="P1376" i="16"/>
  <c r="P1377" i="16"/>
  <c r="P1378" i="16"/>
  <c r="P1379" i="16"/>
  <c r="P1380" i="16"/>
  <c r="P1381" i="16"/>
  <c r="P1382" i="16"/>
  <c r="P1383" i="16"/>
  <c r="P1384" i="16"/>
  <c r="P1385" i="16"/>
  <c r="P1386" i="16"/>
  <c r="P1387" i="16"/>
  <c r="P1388" i="16"/>
  <c r="P1389" i="16"/>
  <c r="P1390" i="16"/>
  <c r="P1391" i="16"/>
  <c r="P1392" i="16"/>
  <c r="P1393" i="16"/>
  <c r="P1394" i="16"/>
  <c r="P1395" i="16"/>
  <c r="P1396" i="16"/>
  <c r="P1397" i="16"/>
  <c r="P1398" i="16"/>
  <c r="P1399" i="16"/>
  <c r="P1400" i="16"/>
  <c r="P1401" i="16"/>
  <c r="P1402" i="16"/>
  <c r="P1403" i="16"/>
  <c r="P1404" i="16"/>
  <c r="P1405" i="16"/>
  <c r="P1406" i="16"/>
  <c r="P1407" i="16"/>
  <c r="P1408" i="16"/>
  <c r="P1409" i="16"/>
  <c r="P1410" i="16"/>
  <c r="P1411" i="16"/>
  <c r="P1412" i="16"/>
  <c r="P1413" i="16"/>
  <c r="P1414" i="16"/>
  <c r="P1415" i="16"/>
  <c r="P1416" i="16"/>
  <c r="P1417" i="16"/>
  <c r="P1418" i="16"/>
  <c r="P1419" i="16"/>
  <c r="P1420" i="16"/>
  <c r="P1421" i="16"/>
  <c r="P1422" i="16"/>
  <c r="P1423" i="16"/>
  <c r="P1424" i="16"/>
  <c r="P1425" i="16"/>
  <c r="P1426" i="16"/>
  <c r="P1427" i="16"/>
  <c r="P1428" i="16"/>
  <c r="P1429" i="16"/>
  <c r="P1430" i="16"/>
  <c r="P1431" i="16"/>
  <c r="P1432" i="16"/>
  <c r="P1433" i="16"/>
  <c r="P1434" i="16"/>
  <c r="P1435" i="16"/>
  <c r="P1436" i="16"/>
  <c r="P1437" i="16"/>
  <c r="P1438" i="16"/>
  <c r="P1439" i="16"/>
  <c r="P1440" i="16"/>
  <c r="P1441" i="16"/>
  <c r="P1442" i="16"/>
  <c r="P1443" i="16"/>
  <c r="P1444" i="16"/>
  <c r="P1445" i="16"/>
  <c r="P1446" i="16"/>
  <c r="P1447" i="16"/>
  <c r="P1448" i="16"/>
  <c r="P1449" i="16"/>
  <c r="P1450" i="16"/>
  <c r="P1451" i="16"/>
  <c r="P1452" i="16"/>
  <c r="P1453" i="16"/>
  <c r="P1454" i="16"/>
  <c r="P1455" i="16"/>
  <c r="P1456" i="16"/>
  <c r="P1457" i="16"/>
  <c r="P1458" i="16"/>
  <c r="P1459" i="16"/>
  <c r="P1460" i="16"/>
  <c r="P1461" i="16"/>
  <c r="P1462" i="16"/>
  <c r="P1463" i="16"/>
  <c r="P1464" i="16"/>
  <c r="P1465" i="16"/>
  <c r="P1466" i="16"/>
  <c r="P1467" i="16"/>
  <c r="P1468" i="16"/>
  <c r="P1469" i="16"/>
  <c r="P1470" i="16"/>
  <c r="P1471" i="16"/>
  <c r="P1472" i="16"/>
  <c r="P1473" i="16"/>
  <c r="P1474" i="16"/>
  <c r="P1475" i="16"/>
  <c r="P1476" i="16"/>
  <c r="P1477" i="16"/>
  <c r="P1478" i="16"/>
  <c r="P1479" i="16"/>
  <c r="P1480" i="16"/>
  <c r="P1481" i="16"/>
  <c r="P1482" i="16"/>
  <c r="P1483" i="16"/>
  <c r="P1484" i="16"/>
  <c r="P1485" i="16"/>
  <c r="P1486" i="16"/>
  <c r="P1487" i="16"/>
  <c r="P1488" i="16"/>
  <c r="P1489" i="16"/>
  <c r="P1490" i="16"/>
  <c r="P1491" i="16"/>
  <c r="P1492" i="16"/>
  <c r="P1493" i="16"/>
  <c r="P1494" i="16"/>
  <c r="P1495" i="16"/>
  <c r="P1496" i="16"/>
  <c r="P1497" i="16"/>
  <c r="P1498" i="16"/>
  <c r="P1499" i="16"/>
  <c r="P1500" i="16"/>
  <c r="P1501" i="16"/>
  <c r="P1502" i="16"/>
  <c r="P1503" i="16"/>
  <c r="P1504" i="16"/>
  <c r="P1505" i="16"/>
  <c r="P1506" i="16"/>
  <c r="P1507" i="16"/>
  <c r="P1508" i="16"/>
  <c r="P1509" i="16"/>
  <c r="P1510" i="16"/>
  <c r="P1511" i="16"/>
  <c r="P1512" i="16"/>
  <c r="P1513" i="16"/>
  <c r="P1514" i="16"/>
  <c r="P1515" i="16"/>
  <c r="P1516" i="16"/>
  <c r="P1517" i="16"/>
  <c r="P1518" i="16"/>
  <c r="P1519" i="16"/>
  <c r="P1520" i="16"/>
  <c r="P1521" i="16"/>
  <c r="P1522" i="16"/>
  <c r="P1523" i="16"/>
  <c r="P1524" i="16"/>
  <c r="P1525" i="16"/>
  <c r="P1526" i="16"/>
  <c r="P1527" i="16"/>
  <c r="P1528" i="16"/>
  <c r="P1529" i="16"/>
  <c r="P1530" i="16"/>
  <c r="P1531" i="16"/>
  <c r="P1532" i="16"/>
  <c r="P1533" i="16"/>
  <c r="P1534" i="16"/>
  <c r="P1535" i="16"/>
  <c r="P1536" i="16"/>
  <c r="P1537" i="16"/>
  <c r="P1538" i="16"/>
  <c r="P1539" i="16"/>
  <c r="P1540" i="16"/>
  <c r="P1541" i="16"/>
  <c r="P1542" i="16"/>
  <c r="P1543" i="16"/>
  <c r="P1544" i="16"/>
  <c r="P1545" i="16"/>
  <c r="P1546" i="16"/>
  <c r="P1547" i="16"/>
  <c r="P1548" i="16"/>
  <c r="P1549" i="16"/>
  <c r="P1550" i="16"/>
  <c r="P1551" i="16"/>
  <c r="P1552" i="16"/>
  <c r="P1553" i="16"/>
  <c r="P1554" i="16"/>
  <c r="P1555" i="16"/>
  <c r="P1556" i="16"/>
  <c r="P1557" i="16"/>
  <c r="P1558" i="16"/>
  <c r="P1559" i="16"/>
  <c r="P1560" i="16"/>
  <c r="P1561" i="16"/>
  <c r="P1562" i="16"/>
  <c r="P1563" i="16"/>
  <c r="P1564" i="16"/>
  <c r="P1565" i="16"/>
  <c r="P1566" i="16"/>
  <c r="P1567" i="16"/>
  <c r="P1568" i="16"/>
  <c r="P1569" i="16"/>
  <c r="P1570" i="16"/>
  <c r="P1571" i="16"/>
  <c r="P1572" i="16"/>
  <c r="P1573" i="16"/>
  <c r="P1574" i="16"/>
  <c r="P1575" i="16"/>
  <c r="P1576" i="16"/>
  <c r="P1577" i="16"/>
  <c r="P1578" i="16"/>
  <c r="P1579" i="16"/>
  <c r="P1580" i="16"/>
  <c r="P1581" i="16"/>
  <c r="P1582" i="16"/>
  <c r="P1583" i="16"/>
  <c r="P1584" i="16"/>
  <c r="P1585" i="16"/>
  <c r="P1586" i="16"/>
  <c r="P1587" i="16"/>
  <c r="P1588" i="16"/>
  <c r="P1589" i="16"/>
  <c r="P1590" i="16"/>
  <c r="P1591" i="16"/>
  <c r="P1592" i="16"/>
  <c r="P1593" i="16"/>
  <c r="P1594" i="16"/>
  <c r="P1595" i="16"/>
  <c r="P1596" i="16"/>
  <c r="P1597" i="16"/>
  <c r="P1598" i="16"/>
  <c r="P1599" i="16"/>
  <c r="P1600" i="16"/>
  <c r="P1601" i="16"/>
  <c r="P1602" i="16"/>
  <c r="P1603" i="16"/>
  <c r="P1604" i="16"/>
  <c r="P1605" i="16"/>
  <c r="P1606" i="16"/>
  <c r="P1607" i="16"/>
  <c r="P1608" i="16"/>
  <c r="P1609" i="16"/>
  <c r="P1610" i="16"/>
  <c r="P1611" i="16"/>
  <c r="P1612" i="16"/>
  <c r="P1613" i="16"/>
  <c r="P1614" i="16"/>
  <c r="P1615" i="16"/>
  <c r="P1616" i="16"/>
  <c r="P1617" i="16"/>
  <c r="P1618" i="16"/>
  <c r="P1619" i="16"/>
  <c r="P1620" i="16"/>
  <c r="P1621" i="16"/>
  <c r="P1622" i="16"/>
  <c r="P1623" i="16"/>
  <c r="P1624" i="16"/>
  <c r="P1625" i="16"/>
  <c r="P1626" i="16"/>
  <c r="P1627" i="16"/>
  <c r="P1628" i="16"/>
  <c r="P1629" i="16"/>
  <c r="P1630" i="16"/>
  <c r="P1631" i="16"/>
  <c r="P1632" i="16"/>
  <c r="P1633" i="16"/>
  <c r="P1634" i="16"/>
  <c r="P1635" i="16"/>
  <c r="P1636" i="16"/>
  <c r="P1637" i="16"/>
  <c r="P1638" i="16"/>
  <c r="P1639" i="16"/>
  <c r="P1640" i="16"/>
  <c r="P1641" i="16"/>
  <c r="P1642" i="16"/>
  <c r="P1643" i="16"/>
  <c r="P1644" i="16"/>
  <c r="P1645" i="16"/>
  <c r="P1646" i="16"/>
  <c r="P1647" i="16"/>
  <c r="P1648" i="16"/>
  <c r="P1649" i="16"/>
  <c r="P1650" i="16"/>
  <c r="P1651" i="16"/>
  <c r="P1652" i="16"/>
  <c r="P1653" i="16"/>
  <c r="P1654" i="16"/>
  <c r="P1655" i="16"/>
  <c r="P1656" i="16"/>
  <c r="P1657" i="16"/>
  <c r="P1658" i="16"/>
  <c r="P1659" i="16"/>
  <c r="P1660" i="16"/>
  <c r="P1661" i="16"/>
  <c r="P1662" i="16"/>
  <c r="P1663" i="16"/>
  <c r="P1664" i="16"/>
  <c r="P1665" i="16"/>
  <c r="P1666" i="16"/>
  <c r="P1667" i="16"/>
  <c r="P1668" i="16"/>
  <c r="P1669" i="16"/>
  <c r="P1670" i="16"/>
  <c r="P1671" i="16"/>
  <c r="P1672" i="16"/>
  <c r="P1673" i="16"/>
  <c r="P1674" i="16"/>
  <c r="P1675" i="16"/>
  <c r="P1676" i="16"/>
  <c r="P1677" i="16"/>
  <c r="P1678" i="16"/>
  <c r="P1679" i="16"/>
  <c r="P1680" i="16"/>
  <c r="P1681" i="16"/>
  <c r="P1682" i="16"/>
  <c r="P1683" i="16"/>
  <c r="P1684" i="16"/>
  <c r="P1685" i="16"/>
  <c r="P1686" i="16"/>
  <c r="P1687" i="16"/>
  <c r="P1688" i="16"/>
  <c r="P1689" i="16"/>
  <c r="P1690" i="16"/>
  <c r="P1691" i="16"/>
  <c r="P1692" i="16"/>
  <c r="P1693" i="16"/>
  <c r="P1694" i="16"/>
  <c r="P1695" i="16"/>
  <c r="P1696" i="16"/>
  <c r="P1697" i="16"/>
  <c r="P1698" i="16"/>
  <c r="P1699" i="16"/>
  <c r="P1700" i="16"/>
  <c r="P1701" i="16"/>
  <c r="P1702" i="16"/>
  <c r="P1703" i="16"/>
  <c r="P1704" i="16"/>
  <c r="P1705" i="16"/>
  <c r="P1706" i="16"/>
  <c r="P1707" i="16"/>
  <c r="P1708" i="16"/>
  <c r="P1709" i="16"/>
  <c r="P1710" i="16"/>
  <c r="P1711" i="16"/>
  <c r="P1712" i="16"/>
  <c r="P1713" i="16"/>
  <c r="P1714" i="16"/>
  <c r="P1715" i="16"/>
  <c r="P1716" i="16"/>
  <c r="P1717" i="16"/>
  <c r="P1718" i="16"/>
  <c r="P1719" i="16"/>
  <c r="P1720" i="16"/>
  <c r="P1721" i="16"/>
  <c r="P1722" i="16"/>
  <c r="P1723" i="16"/>
  <c r="P1724" i="16"/>
  <c r="P1725" i="16"/>
  <c r="P1726" i="16"/>
  <c r="P1727" i="16"/>
  <c r="P1728" i="16"/>
  <c r="P1729" i="16"/>
  <c r="P1730" i="16"/>
  <c r="P1731" i="16"/>
  <c r="P1732" i="16"/>
  <c r="P1733" i="16"/>
  <c r="P1734" i="16"/>
  <c r="P1735" i="16"/>
  <c r="P1736" i="16"/>
  <c r="P1737" i="16"/>
  <c r="P1738" i="16"/>
  <c r="P1739" i="16"/>
  <c r="P1740" i="16"/>
  <c r="P1741" i="16"/>
  <c r="P1742" i="16"/>
  <c r="P1743" i="16"/>
  <c r="P1744" i="16"/>
  <c r="P1745" i="16"/>
  <c r="P1746" i="16"/>
  <c r="P1747" i="16"/>
  <c r="P1748" i="16"/>
  <c r="P1749" i="16"/>
  <c r="P1750" i="16"/>
  <c r="P1751" i="16"/>
  <c r="P1752" i="16"/>
  <c r="P1753" i="16"/>
  <c r="P1754" i="16"/>
  <c r="P1755" i="16"/>
  <c r="P1756" i="16"/>
  <c r="P1757" i="16"/>
  <c r="P1758" i="16"/>
  <c r="P1759" i="16"/>
  <c r="P1760" i="16"/>
  <c r="P1761" i="16"/>
  <c r="P1762" i="16"/>
  <c r="P1763" i="16"/>
  <c r="P1764" i="16"/>
  <c r="P1765" i="16"/>
  <c r="P1766" i="16"/>
  <c r="P1767" i="16"/>
  <c r="P1768" i="16"/>
  <c r="P1769" i="16"/>
  <c r="P1770" i="16"/>
  <c r="P1771" i="16"/>
  <c r="P1772" i="16"/>
  <c r="P1773" i="16"/>
  <c r="P1774" i="16"/>
  <c r="P1775" i="16"/>
  <c r="P1776" i="16"/>
  <c r="P1777" i="16"/>
  <c r="P1778" i="16"/>
  <c r="P1779" i="16"/>
  <c r="P1780" i="16"/>
  <c r="P1781" i="16"/>
  <c r="P1782" i="16"/>
  <c r="P1783" i="16"/>
  <c r="P1784" i="16"/>
  <c r="P1785" i="16"/>
  <c r="P1786" i="16"/>
  <c r="P1787" i="16"/>
  <c r="P1788" i="16"/>
  <c r="P1789" i="16"/>
  <c r="P1790" i="16"/>
  <c r="P1791" i="16"/>
  <c r="P1792" i="16"/>
  <c r="P1793" i="16"/>
  <c r="P1794" i="16"/>
  <c r="P1795" i="16"/>
  <c r="P1796" i="16"/>
  <c r="P1797" i="16"/>
  <c r="P1798" i="16"/>
  <c r="P1799" i="16"/>
  <c r="P1800" i="16"/>
  <c r="P1801" i="16"/>
  <c r="P1802" i="16"/>
  <c r="P1803" i="16"/>
  <c r="P1804" i="16"/>
  <c r="P1805" i="16"/>
  <c r="P1806" i="16"/>
  <c r="P1807" i="16"/>
  <c r="P1808" i="16"/>
  <c r="P1809" i="16"/>
  <c r="P1810" i="16"/>
  <c r="P1811" i="16"/>
  <c r="P1812" i="16"/>
  <c r="P1813" i="16"/>
  <c r="P1814" i="16"/>
  <c r="P1815" i="16"/>
  <c r="P1816" i="16"/>
  <c r="P1817" i="16"/>
  <c r="P1818" i="16"/>
  <c r="P1819" i="16"/>
  <c r="P1820" i="16"/>
  <c r="P1821" i="16"/>
  <c r="P1822" i="16"/>
  <c r="P1823" i="16"/>
  <c r="P1824" i="16"/>
  <c r="P1825" i="16"/>
  <c r="P1826" i="16"/>
  <c r="P1827" i="16"/>
  <c r="P1828" i="16"/>
  <c r="P1829" i="16"/>
  <c r="P1830" i="16"/>
  <c r="P1831" i="16"/>
  <c r="P1832" i="16"/>
  <c r="P1833" i="16"/>
  <c r="P1834" i="16"/>
  <c r="P1835" i="16"/>
  <c r="P1836" i="16"/>
  <c r="P1837" i="16"/>
  <c r="P1838" i="16"/>
  <c r="P1839" i="16"/>
  <c r="P1840" i="16"/>
  <c r="P1841" i="16"/>
  <c r="P1842" i="16"/>
  <c r="P1843" i="16"/>
  <c r="P1844" i="16"/>
  <c r="P1845" i="16"/>
  <c r="P1846" i="16"/>
  <c r="P1847" i="16"/>
  <c r="P1848" i="16"/>
  <c r="P1849" i="16"/>
  <c r="P1850" i="16"/>
  <c r="P1851" i="16"/>
  <c r="P1852" i="16"/>
  <c r="P1853" i="16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P1917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" i="16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69" i="15"/>
  <c r="D1070" i="15"/>
  <c r="D1071" i="15"/>
  <c r="D1072" i="15"/>
  <c r="D1073" i="15"/>
  <c r="D1074" i="15"/>
  <c r="D1075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6" i="15"/>
  <c r="D1127" i="15"/>
  <c r="D1128" i="15"/>
  <c r="D1129" i="15"/>
  <c r="D1130" i="15"/>
  <c r="D1131" i="15"/>
  <c r="D1132" i="15"/>
  <c r="D1133" i="15"/>
  <c r="D1134" i="15"/>
  <c r="D1135" i="15"/>
  <c r="D1136" i="15"/>
  <c r="D1137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1289" i="15"/>
  <c r="D1290" i="15"/>
  <c r="D1291" i="15"/>
  <c r="D1292" i="15"/>
  <c r="D1293" i="15"/>
  <c r="D1294" i="15"/>
  <c r="D1295" i="15"/>
  <c r="D1296" i="15"/>
  <c r="D1297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1312" i="15"/>
  <c r="D1313" i="15"/>
  <c r="D1314" i="15"/>
  <c r="D1315" i="15"/>
  <c r="D1316" i="15"/>
  <c r="D1317" i="15"/>
  <c r="D1318" i="15"/>
  <c r="D131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1370" i="15"/>
  <c r="D1371" i="15"/>
  <c r="D1372" i="15"/>
  <c r="D1373" i="15"/>
  <c r="D137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2" i="15"/>
  <c r="Q2079" i="16" l="1"/>
  <c r="R2079" i="16" s="1"/>
  <c r="Q2049" i="16"/>
  <c r="R2049" i="16" s="1"/>
  <c r="Q2084" i="16"/>
  <c r="R2084" i="16" s="1"/>
  <c r="Q2078" i="16"/>
  <c r="R2078" i="16" s="1"/>
  <c r="Q2072" i="16"/>
  <c r="R2072" i="16" s="1"/>
  <c r="Q2066" i="16"/>
  <c r="R2066" i="16" s="1"/>
  <c r="R2060" i="16"/>
  <c r="Q2060" i="16"/>
  <c r="Q2054" i="16"/>
  <c r="R2054" i="16" s="1"/>
  <c r="Q2048" i="16"/>
  <c r="R2048" i="16" s="1"/>
  <c r="Q2042" i="16"/>
  <c r="R2042" i="16" s="1"/>
  <c r="Q2036" i="16"/>
  <c r="R2036" i="16" s="1"/>
  <c r="R2030" i="16"/>
  <c r="Q2030" i="16"/>
  <c r="Q2024" i="16"/>
  <c r="R2024" i="16" s="1"/>
  <c r="Q2018" i="16"/>
  <c r="R2018" i="16" s="1"/>
  <c r="Q2012" i="16"/>
  <c r="R2012" i="16" s="1"/>
  <c r="R2006" i="16"/>
  <c r="Q2006" i="16"/>
  <c r="Q2000" i="16"/>
  <c r="R2000" i="16" s="1"/>
  <c r="R1994" i="16"/>
  <c r="Q1994" i="16"/>
  <c r="R1988" i="16"/>
  <c r="Q1988" i="16"/>
  <c r="Q1982" i="16"/>
  <c r="R1982" i="16" s="1"/>
  <c r="Q1976" i="16"/>
  <c r="R1976" i="16" s="1"/>
  <c r="Q1970" i="16"/>
  <c r="R1970" i="16" s="1"/>
  <c r="Q1964" i="16"/>
  <c r="R1964" i="16" s="1"/>
  <c r="Q1958" i="16"/>
  <c r="R1958" i="16" s="1"/>
  <c r="R1952" i="16"/>
  <c r="Q1952" i="16"/>
  <c r="Q1946" i="16"/>
  <c r="R1946" i="16" s="1"/>
  <c r="Q1940" i="16"/>
  <c r="R1940" i="16" s="1"/>
  <c r="Q1934" i="16"/>
  <c r="R1934" i="16" s="1"/>
  <c r="Q1928" i="16"/>
  <c r="R1928" i="16" s="1"/>
  <c r="R1922" i="16"/>
  <c r="Q1922" i="16"/>
  <c r="Q1916" i="16"/>
  <c r="R1916" i="16" s="1"/>
  <c r="Q1910" i="16"/>
  <c r="R1910" i="16" s="1"/>
  <c r="Q1904" i="16"/>
  <c r="R1904" i="16" s="1"/>
  <c r="Q1898" i="16"/>
  <c r="R1898" i="16" s="1"/>
  <c r="Q1892" i="16"/>
  <c r="R1892" i="16" s="1"/>
  <c r="R1886" i="16"/>
  <c r="Q1886" i="16"/>
  <c r="R1880" i="16"/>
  <c r="Q1880" i="16"/>
  <c r="Q1874" i="16"/>
  <c r="R1874" i="16" s="1"/>
  <c r="Q1868" i="16"/>
  <c r="R1868" i="16" s="1"/>
  <c r="Q1862" i="16"/>
  <c r="R1862" i="16" s="1"/>
  <c r="Q1856" i="16"/>
  <c r="R1856" i="16" s="1"/>
  <c r="Q1850" i="16"/>
  <c r="R1850" i="16" s="1"/>
  <c r="R1844" i="16"/>
  <c r="Q1844" i="16"/>
  <c r="Q1838" i="16"/>
  <c r="R1838" i="16" s="1"/>
  <c r="Q1832" i="16"/>
  <c r="R1832" i="16" s="1"/>
  <c r="Q1826" i="16"/>
  <c r="R1826" i="16" s="1"/>
  <c r="Q1820" i="16"/>
  <c r="R1820" i="16" s="1"/>
  <c r="R1814" i="16"/>
  <c r="Q1814" i="16"/>
  <c r="Q1808" i="16"/>
  <c r="R1808" i="16" s="1"/>
  <c r="Q1802" i="16"/>
  <c r="R1802" i="16" s="1"/>
  <c r="Q1796" i="16"/>
  <c r="R1796" i="16" s="1"/>
  <c r="Q1790" i="16"/>
  <c r="R1790" i="16" s="1"/>
  <c r="Q1784" i="16"/>
  <c r="R1784" i="16" s="1"/>
  <c r="R1778" i="16"/>
  <c r="Q1778" i="16"/>
  <c r="R1772" i="16"/>
  <c r="Q1772" i="16"/>
  <c r="Q1766" i="16"/>
  <c r="R1766" i="16" s="1"/>
  <c r="Q1760" i="16"/>
  <c r="R1760" i="16" s="1"/>
  <c r="Q1754" i="16"/>
  <c r="R1754" i="16" s="1"/>
  <c r="Q1748" i="16"/>
  <c r="R1748" i="16" s="1"/>
  <c r="Q1742" i="16"/>
  <c r="R1742" i="16" s="1"/>
  <c r="R1736" i="16"/>
  <c r="Q1736" i="16"/>
  <c r="Q1730" i="16"/>
  <c r="R1730" i="16" s="1"/>
  <c r="Q1724" i="16"/>
  <c r="R1724" i="16" s="1"/>
  <c r="Q1718" i="16"/>
  <c r="R1718" i="16" s="1"/>
  <c r="Q1712" i="16"/>
  <c r="R1712" i="16" s="1"/>
  <c r="R1706" i="16"/>
  <c r="Q1706" i="16"/>
  <c r="Q1700" i="16"/>
  <c r="R1700" i="16" s="1"/>
  <c r="Q1694" i="16"/>
  <c r="R1694" i="16" s="1"/>
  <c r="Q1688" i="16"/>
  <c r="R1688" i="16" s="1"/>
  <c r="Q1682" i="16"/>
  <c r="R1682" i="16" s="1"/>
  <c r="Q1676" i="16"/>
  <c r="R1676" i="16" s="1"/>
  <c r="R1670" i="16"/>
  <c r="Q1670" i="16"/>
  <c r="R1664" i="16"/>
  <c r="Q1664" i="16"/>
  <c r="Q1658" i="16"/>
  <c r="R1658" i="16" s="1"/>
  <c r="Q1652" i="16"/>
  <c r="R1652" i="16" s="1"/>
  <c r="Q1646" i="16"/>
  <c r="R1646" i="16" s="1"/>
  <c r="Q1640" i="16"/>
  <c r="R1640" i="16" s="1"/>
  <c r="Q1634" i="16"/>
  <c r="R1634" i="16" s="1"/>
  <c r="R1628" i="16"/>
  <c r="Q1628" i="16"/>
  <c r="Q1622" i="16"/>
  <c r="R1622" i="16" s="1"/>
  <c r="Q1616" i="16"/>
  <c r="R1616" i="16" s="1"/>
  <c r="Q1610" i="16"/>
  <c r="R1610" i="16" s="1"/>
  <c r="Q1604" i="16"/>
  <c r="R1604" i="16" s="1"/>
  <c r="R1598" i="16"/>
  <c r="Q1598" i="16"/>
  <c r="Q1592" i="16"/>
  <c r="R1592" i="16" s="1"/>
  <c r="Q1586" i="16"/>
  <c r="R1586" i="16" s="1"/>
  <c r="Q1580" i="16"/>
  <c r="R1580" i="16" s="1"/>
  <c r="Q1574" i="16"/>
  <c r="R1574" i="16" s="1"/>
  <c r="Q1568" i="16"/>
  <c r="R1568" i="16" s="1"/>
  <c r="R1562" i="16"/>
  <c r="Q1562" i="16"/>
  <c r="R1556" i="16"/>
  <c r="Q1556" i="16"/>
  <c r="Q1550" i="16"/>
  <c r="R1550" i="16" s="1"/>
  <c r="Q1544" i="16"/>
  <c r="R1544" i="16" s="1"/>
  <c r="Q1538" i="16"/>
  <c r="R1538" i="16" s="1"/>
  <c r="Q1532" i="16"/>
  <c r="R1532" i="16" s="1"/>
  <c r="Q1526" i="16"/>
  <c r="R1526" i="16" s="1"/>
  <c r="R1520" i="16"/>
  <c r="Q1520" i="16"/>
  <c r="Q1514" i="16"/>
  <c r="R1514" i="16" s="1"/>
  <c r="Q1508" i="16"/>
  <c r="R1508" i="16" s="1"/>
  <c r="Q1502" i="16"/>
  <c r="R1502" i="16" s="1"/>
  <c r="Q1496" i="16"/>
  <c r="R1496" i="16" s="1"/>
  <c r="R1490" i="16"/>
  <c r="Q1490" i="16"/>
  <c r="Q1484" i="16"/>
  <c r="R1484" i="16" s="1"/>
  <c r="Q1478" i="16"/>
  <c r="R1478" i="16" s="1"/>
  <c r="Q1472" i="16"/>
  <c r="R1472" i="16" s="1"/>
  <c r="Q1466" i="16"/>
  <c r="R1466" i="16" s="1"/>
  <c r="Q1460" i="16"/>
  <c r="R1460" i="16" s="1"/>
  <c r="R1454" i="16"/>
  <c r="Q1454" i="16"/>
  <c r="R1448" i="16"/>
  <c r="Q1448" i="16"/>
  <c r="Q1442" i="16"/>
  <c r="R1442" i="16" s="1"/>
  <c r="Q1436" i="16"/>
  <c r="R1436" i="16" s="1"/>
  <c r="Q1430" i="16"/>
  <c r="R1430" i="16" s="1"/>
  <c r="Q1424" i="16"/>
  <c r="R1424" i="16" s="1"/>
  <c r="Q1418" i="16"/>
  <c r="R1418" i="16" s="1"/>
  <c r="R1412" i="16"/>
  <c r="Q1412" i="16"/>
  <c r="Q1406" i="16"/>
  <c r="R1406" i="16" s="1"/>
  <c r="Q1400" i="16"/>
  <c r="R1400" i="16" s="1"/>
  <c r="Q1394" i="16"/>
  <c r="R1394" i="16" s="1"/>
  <c r="Q1388" i="16"/>
  <c r="R1388" i="16" s="1"/>
  <c r="R1382" i="16"/>
  <c r="Q1382" i="16"/>
  <c r="Q1376" i="16"/>
  <c r="R1376" i="16" s="1"/>
  <c r="Q1370" i="16"/>
  <c r="R1370" i="16" s="1"/>
  <c r="Q1364" i="16"/>
  <c r="R1364" i="16" s="1"/>
  <c r="Q1358" i="16"/>
  <c r="R1358" i="16" s="1"/>
  <c r="Q1352" i="16"/>
  <c r="R1352" i="16" s="1"/>
  <c r="R1346" i="16"/>
  <c r="Q1346" i="16"/>
  <c r="R1340" i="16"/>
  <c r="Q1340" i="16"/>
  <c r="Q1334" i="16"/>
  <c r="R1334" i="16" s="1"/>
  <c r="Q1328" i="16"/>
  <c r="R1328" i="16" s="1"/>
  <c r="Q1322" i="16"/>
  <c r="R1322" i="16" s="1"/>
  <c r="Q1316" i="16"/>
  <c r="R1316" i="16" s="1"/>
  <c r="Q1310" i="16"/>
  <c r="R1310" i="16" s="1"/>
  <c r="R1304" i="16"/>
  <c r="Q1304" i="16"/>
  <c r="Q1298" i="16"/>
  <c r="R1298" i="16" s="1"/>
  <c r="Q1292" i="16"/>
  <c r="R1292" i="16" s="1"/>
  <c r="R1286" i="16"/>
  <c r="Q1286" i="16"/>
  <c r="Q1280" i="16"/>
  <c r="R1280" i="16" s="1"/>
  <c r="R1274" i="16"/>
  <c r="Q1274" i="16"/>
  <c r="Q1268" i="16"/>
  <c r="R1268" i="16" s="1"/>
  <c r="Q1262" i="16"/>
  <c r="R1262" i="16" s="1"/>
  <c r="Q1256" i="16"/>
  <c r="R1256" i="16" s="1"/>
  <c r="Q1250" i="16"/>
  <c r="R1250" i="16" s="1"/>
  <c r="Q1244" i="16"/>
  <c r="R1244" i="16" s="1"/>
  <c r="R1238" i="16"/>
  <c r="Q1238" i="16"/>
  <c r="R1232" i="16"/>
  <c r="Q1232" i="16"/>
  <c r="Q1226" i="16"/>
  <c r="R1226" i="16" s="1"/>
  <c r="Q1220" i="16"/>
  <c r="R1220" i="16" s="1"/>
  <c r="Q1214" i="16"/>
  <c r="R1214" i="16" s="1"/>
  <c r="Q1208" i="16"/>
  <c r="R1208" i="16" s="1"/>
  <c r="Q1202" i="16"/>
  <c r="R1202" i="16" s="1"/>
  <c r="R1196" i="16"/>
  <c r="Q1196" i="16"/>
  <c r="Q1190" i="16"/>
  <c r="R1190" i="16" s="1"/>
  <c r="R1184" i="16"/>
  <c r="Q1184" i="16"/>
  <c r="Q1178" i="16"/>
  <c r="R1178" i="16" s="1"/>
  <c r="Q1172" i="16"/>
  <c r="R1172" i="16" s="1"/>
  <c r="R1166" i="16"/>
  <c r="Q1166" i="16"/>
  <c r="Q1160" i="16"/>
  <c r="R1160" i="16" s="1"/>
  <c r="Q1154" i="16"/>
  <c r="R1154" i="16" s="1"/>
  <c r="Q1148" i="16"/>
  <c r="R1148" i="16" s="1"/>
  <c r="R1142" i="16"/>
  <c r="Q1142" i="16"/>
  <c r="Q1136" i="16"/>
  <c r="R1136" i="16" s="1"/>
  <c r="R1130" i="16"/>
  <c r="Q1130" i="16"/>
  <c r="R1124" i="16"/>
  <c r="Q1124" i="16"/>
  <c r="Q1118" i="16"/>
  <c r="R1118" i="16" s="1"/>
  <c r="Q1112" i="16"/>
  <c r="R1112" i="16" s="1"/>
  <c r="Q1106" i="16"/>
  <c r="R1106" i="16" s="1"/>
  <c r="Q1100" i="16"/>
  <c r="R1100" i="16" s="1"/>
  <c r="Q1094" i="16"/>
  <c r="R1094" i="16" s="1"/>
  <c r="R1088" i="16"/>
  <c r="Q1088" i="16"/>
  <c r="Q1082" i="16"/>
  <c r="R1082" i="16" s="1"/>
  <c r="R1076" i="16"/>
  <c r="Q1076" i="16"/>
  <c r="Q1070" i="16"/>
  <c r="R1070" i="16" s="1"/>
  <c r="Q1064" i="16"/>
  <c r="R1064" i="16" s="1"/>
  <c r="R1058" i="16"/>
  <c r="Q1058" i="16"/>
  <c r="Q1052" i="16"/>
  <c r="R1052" i="16" s="1"/>
  <c r="Q1046" i="16"/>
  <c r="R1046" i="16" s="1"/>
  <c r="Q1040" i="16"/>
  <c r="R1040" i="16" s="1"/>
  <c r="R1034" i="16"/>
  <c r="Q1034" i="16"/>
  <c r="Q1028" i="16"/>
  <c r="R1028" i="16" s="1"/>
  <c r="R1022" i="16"/>
  <c r="Q1022" i="16"/>
  <c r="R1016" i="16"/>
  <c r="Q1016" i="16"/>
  <c r="Q1010" i="16"/>
  <c r="R1010" i="16" s="1"/>
  <c r="Q1004" i="16"/>
  <c r="R1004" i="16" s="1"/>
  <c r="Q998" i="16"/>
  <c r="R998" i="16" s="1"/>
  <c r="Q992" i="16"/>
  <c r="R992" i="16" s="1"/>
  <c r="Q986" i="16"/>
  <c r="R986" i="16" s="1"/>
  <c r="R980" i="16"/>
  <c r="Q980" i="16"/>
  <c r="Q974" i="16"/>
  <c r="R974" i="16" s="1"/>
  <c r="Q968" i="16"/>
  <c r="R968" i="16" s="1"/>
  <c r="Q962" i="16"/>
  <c r="R962" i="16" s="1"/>
  <c r="Q956" i="16"/>
  <c r="R956" i="16" s="1"/>
  <c r="R950" i="16"/>
  <c r="Q950" i="16"/>
  <c r="Q944" i="16"/>
  <c r="R944" i="16" s="1"/>
  <c r="Q938" i="16"/>
  <c r="R938" i="16" s="1"/>
  <c r="Q932" i="16"/>
  <c r="R932" i="16" s="1"/>
  <c r="Q926" i="16"/>
  <c r="R926" i="16" s="1"/>
  <c r="Q920" i="16"/>
  <c r="R920" i="16" s="1"/>
  <c r="Q914" i="16"/>
  <c r="R914" i="16" s="1"/>
  <c r="R908" i="16"/>
  <c r="Q908" i="16"/>
  <c r="Q902" i="16"/>
  <c r="R902" i="16" s="1"/>
  <c r="Q896" i="16"/>
  <c r="R896" i="16" s="1"/>
  <c r="Q890" i="16"/>
  <c r="R890" i="16" s="1"/>
  <c r="Q884" i="16"/>
  <c r="R884" i="16" s="1"/>
  <c r="Q878" i="16"/>
  <c r="R878" i="16" s="1"/>
  <c r="Q872" i="16"/>
  <c r="R872" i="16" s="1"/>
  <c r="Q866" i="16"/>
  <c r="R866" i="16" s="1"/>
  <c r="Q860" i="16"/>
  <c r="R860" i="16" s="1"/>
  <c r="Q854" i="16"/>
  <c r="R854" i="16" s="1"/>
  <c r="Q848" i="16"/>
  <c r="R848" i="16" s="1"/>
  <c r="R842" i="16"/>
  <c r="Q842" i="16"/>
  <c r="Q836" i="16"/>
  <c r="R836" i="16" s="1"/>
  <c r="Q830" i="16"/>
  <c r="R830" i="16" s="1"/>
  <c r="Q824" i="16"/>
  <c r="R824" i="16" s="1"/>
  <c r="Q818" i="16"/>
  <c r="R818" i="16" s="1"/>
  <c r="Q812" i="16"/>
  <c r="R812" i="16" s="1"/>
  <c r="Q806" i="16"/>
  <c r="R806" i="16" s="1"/>
  <c r="R800" i="16"/>
  <c r="Q800" i="16"/>
  <c r="Q794" i="16"/>
  <c r="R794" i="16" s="1"/>
  <c r="Q788" i="16"/>
  <c r="R788" i="16" s="1"/>
  <c r="Q782" i="16"/>
  <c r="R782" i="16" s="1"/>
  <c r="Q776" i="16"/>
  <c r="R776" i="16" s="1"/>
  <c r="Q770" i="16"/>
  <c r="R770" i="16" s="1"/>
  <c r="Q764" i="16"/>
  <c r="R764" i="16" s="1"/>
  <c r="Q758" i="16"/>
  <c r="R758" i="16" s="1"/>
  <c r="Q752" i="16"/>
  <c r="R752" i="16" s="1"/>
  <c r="Q746" i="16"/>
  <c r="R746" i="16" s="1"/>
  <c r="Q740" i="16"/>
  <c r="R740" i="16" s="1"/>
  <c r="R734" i="16"/>
  <c r="Q734" i="16"/>
  <c r="Q728" i="16"/>
  <c r="R728" i="16" s="1"/>
  <c r="Q722" i="16"/>
  <c r="R722" i="16" s="1"/>
  <c r="Q716" i="16"/>
  <c r="R716" i="16" s="1"/>
  <c r="Q710" i="16"/>
  <c r="R710" i="16" s="1"/>
  <c r="Q704" i="16"/>
  <c r="R704" i="16" s="1"/>
  <c r="Q698" i="16"/>
  <c r="R698" i="16" s="1"/>
  <c r="Q692" i="16"/>
  <c r="R692" i="16" s="1"/>
  <c r="Q686" i="16"/>
  <c r="R686" i="16" s="1"/>
  <c r="Q680" i="16"/>
  <c r="R680" i="16" s="1"/>
  <c r="Q674" i="16"/>
  <c r="R674" i="16" s="1"/>
  <c r="Q668" i="16"/>
  <c r="R668" i="16" s="1"/>
  <c r="Q662" i="16"/>
  <c r="R662" i="16" s="1"/>
  <c r="Q656" i="16"/>
  <c r="R656" i="16" s="1"/>
  <c r="Q650" i="16"/>
  <c r="R650" i="16" s="1"/>
  <c r="Q644" i="16"/>
  <c r="R644" i="16" s="1"/>
  <c r="Q638" i="16"/>
  <c r="R638" i="16" s="1"/>
  <c r="Q632" i="16"/>
  <c r="R632" i="16" s="1"/>
  <c r="R626" i="16"/>
  <c r="Q626" i="16"/>
  <c r="Q620" i="16"/>
  <c r="R620" i="16" s="1"/>
  <c r="Q614" i="16"/>
  <c r="R614" i="16" s="1"/>
  <c r="Q608" i="16"/>
  <c r="R608" i="16" s="1"/>
  <c r="Q602" i="16"/>
  <c r="R602" i="16" s="1"/>
  <c r="Q596" i="16"/>
  <c r="R596" i="16" s="1"/>
  <c r="Q590" i="16"/>
  <c r="R590" i="16" s="1"/>
  <c r="Q584" i="16"/>
  <c r="R584" i="16" s="1"/>
  <c r="Q578" i="16"/>
  <c r="R578" i="16" s="1"/>
  <c r="Q572" i="16"/>
  <c r="R572" i="16" s="1"/>
  <c r="Q566" i="16"/>
  <c r="R566" i="16" s="1"/>
  <c r="Q560" i="16"/>
  <c r="R560" i="16" s="1"/>
  <c r="Q554" i="16"/>
  <c r="R554" i="16" s="1"/>
  <c r="Q548" i="16"/>
  <c r="R548" i="16" s="1"/>
  <c r="Q542" i="16"/>
  <c r="R542" i="16" s="1"/>
  <c r="Q536" i="16"/>
  <c r="R536" i="16" s="1"/>
  <c r="Q530" i="16"/>
  <c r="R530" i="16" s="1"/>
  <c r="Q524" i="16"/>
  <c r="R524" i="16" s="1"/>
  <c r="Q518" i="16"/>
  <c r="R518" i="16" s="1"/>
  <c r="Q512" i="16"/>
  <c r="R512" i="16" s="1"/>
  <c r="Q506" i="16"/>
  <c r="R506" i="16" s="1"/>
  <c r="Q500" i="16"/>
  <c r="R500" i="16" s="1"/>
  <c r="Q494" i="16"/>
  <c r="R494" i="16" s="1"/>
  <c r="Q488" i="16"/>
  <c r="R488" i="16" s="1"/>
  <c r="Q482" i="16"/>
  <c r="R482" i="16" s="1"/>
  <c r="Q476" i="16"/>
  <c r="R476" i="16" s="1"/>
  <c r="Q470" i="16"/>
  <c r="R470" i="16" s="1"/>
  <c r="Q464" i="16"/>
  <c r="R464" i="16" s="1"/>
  <c r="Q458" i="16"/>
  <c r="R458" i="16" s="1"/>
  <c r="Q452" i="16"/>
  <c r="R452" i="16" s="1"/>
  <c r="Q446" i="16"/>
  <c r="R446" i="16" s="1"/>
  <c r="Q440" i="16"/>
  <c r="R440" i="16" s="1"/>
  <c r="Q434" i="16"/>
  <c r="R434" i="16" s="1"/>
  <c r="Q428" i="16"/>
  <c r="R428" i="16" s="1"/>
  <c r="Q422" i="16"/>
  <c r="R422" i="16" s="1"/>
  <c r="Q416" i="16"/>
  <c r="R416" i="16" s="1"/>
  <c r="Q410" i="16"/>
  <c r="R410" i="16" s="1"/>
  <c r="Q404" i="16"/>
  <c r="R404" i="16" s="1"/>
  <c r="Q398" i="16"/>
  <c r="R398" i="16" s="1"/>
  <c r="Q392" i="16"/>
  <c r="R392" i="16" s="1"/>
  <c r="Q386" i="16"/>
  <c r="R386" i="16" s="1"/>
  <c r="Q380" i="16"/>
  <c r="R380" i="16" s="1"/>
  <c r="Q374" i="16"/>
  <c r="R374" i="16" s="1"/>
  <c r="Q368" i="16"/>
  <c r="R368" i="16" s="1"/>
  <c r="Q362" i="16"/>
  <c r="R362" i="16" s="1"/>
  <c r="Q356" i="16"/>
  <c r="R356" i="16" s="1"/>
  <c r="Q350" i="16"/>
  <c r="R350" i="16" s="1"/>
  <c r="Q344" i="16"/>
  <c r="R344" i="16" s="1"/>
  <c r="Q338" i="16"/>
  <c r="R338" i="16" s="1"/>
  <c r="Q332" i="16"/>
  <c r="R332" i="16" s="1"/>
  <c r="Q326" i="16"/>
  <c r="R326" i="16" s="1"/>
  <c r="Q320" i="16"/>
  <c r="R320" i="16" s="1"/>
  <c r="Q314" i="16"/>
  <c r="R314" i="16" s="1"/>
  <c r="Q308" i="16"/>
  <c r="R308" i="16" s="1"/>
  <c r="Q302" i="16"/>
  <c r="R302" i="16" s="1"/>
  <c r="Q296" i="16"/>
  <c r="R296" i="16" s="1"/>
  <c r="Q290" i="16"/>
  <c r="R290" i="16" s="1"/>
  <c r="Q284" i="16"/>
  <c r="R284" i="16" s="1"/>
  <c r="Q278" i="16"/>
  <c r="R278" i="16" s="1"/>
  <c r="Q272" i="16"/>
  <c r="R272" i="16" s="1"/>
  <c r="Q266" i="16"/>
  <c r="R266" i="16" s="1"/>
  <c r="Q2073" i="16"/>
  <c r="R2073" i="16" s="1"/>
  <c r="Q2" i="16"/>
  <c r="R2" i="16" s="1"/>
  <c r="Q2089" i="16"/>
  <c r="R2089" i="16" s="1"/>
  <c r="Q2083" i="16"/>
  <c r="R2083" i="16" s="1"/>
  <c r="Q2077" i="16"/>
  <c r="R2077" i="16" s="1"/>
  <c r="Q2071" i="16"/>
  <c r="R2071" i="16" s="1"/>
  <c r="Q2065" i="16"/>
  <c r="R2065" i="16" s="1"/>
  <c r="Q2059" i="16"/>
  <c r="R2059" i="16" s="1"/>
  <c r="Q2053" i="16"/>
  <c r="R2053" i="16" s="1"/>
  <c r="Q2047" i="16"/>
  <c r="R2047" i="16" s="1"/>
  <c r="Q2041" i="16"/>
  <c r="R2041" i="16" s="1"/>
  <c r="Q2035" i="16"/>
  <c r="R2035" i="16" s="1"/>
  <c r="R2029" i="16"/>
  <c r="Q2029" i="16"/>
  <c r="Q2023" i="16"/>
  <c r="R2023" i="16" s="1"/>
  <c r="Q2017" i="16"/>
  <c r="R2017" i="16" s="1"/>
  <c r="Q2011" i="16"/>
  <c r="R2011" i="16" s="1"/>
  <c r="Q2005" i="16"/>
  <c r="R2005" i="16" s="1"/>
  <c r="Q1999" i="16"/>
  <c r="R1999" i="16" s="1"/>
  <c r="R1993" i="16"/>
  <c r="Q1993" i="16"/>
  <c r="Q1987" i="16"/>
  <c r="R1987" i="16" s="1"/>
  <c r="R1981" i="16"/>
  <c r="Q1981" i="16"/>
  <c r="R1975" i="16"/>
  <c r="Q1975" i="16"/>
  <c r="Q1969" i="16"/>
  <c r="R1969" i="16" s="1"/>
  <c r="R1963" i="16"/>
  <c r="Q1963" i="16"/>
  <c r="Q1957" i="16"/>
  <c r="R1957" i="16" s="1"/>
  <c r="Q1951" i="16"/>
  <c r="R1951" i="16" s="1"/>
  <c r="Q1945" i="16"/>
  <c r="R1945" i="16" s="1"/>
  <c r="R1939" i="16"/>
  <c r="Q1939" i="16"/>
  <c r="Q1933" i="16"/>
  <c r="R1933" i="16" s="1"/>
  <c r="R1927" i="16"/>
  <c r="Q1927" i="16"/>
  <c r="Q1921" i="16"/>
  <c r="R1921" i="16" s="1"/>
  <c r="Q1915" i="16"/>
  <c r="R1915" i="16" s="1"/>
  <c r="Q1909" i="16"/>
  <c r="R1909" i="16" s="1"/>
  <c r="Q1903" i="16"/>
  <c r="R1903" i="16" s="1"/>
  <c r="Q1897" i="16"/>
  <c r="R1897" i="16" s="1"/>
  <c r="Q1891" i="16"/>
  <c r="R1891" i="16" s="1"/>
  <c r="R1885" i="16"/>
  <c r="Q1885" i="16"/>
  <c r="Q1879" i="16"/>
  <c r="R1879" i="16" s="1"/>
  <c r="R1873" i="16"/>
  <c r="Q1873" i="16"/>
  <c r="Q1867" i="16"/>
  <c r="R1867" i="16" s="1"/>
  <c r="Q1861" i="16"/>
  <c r="R1861" i="16" s="1"/>
  <c r="R1855" i="16"/>
  <c r="Q1855" i="16"/>
  <c r="Q1849" i="16"/>
  <c r="R1849" i="16" s="1"/>
  <c r="Q1843" i="16"/>
  <c r="R1843" i="16" s="1"/>
  <c r="Q1837" i="16"/>
  <c r="R1837" i="16" s="1"/>
  <c r="R1831" i="16"/>
  <c r="Q1831" i="16"/>
  <c r="Q1825" i="16"/>
  <c r="R1825" i="16" s="1"/>
  <c r="R1819" i="16"/>
  <c r="Q1819" i="16"/>
  <c r="R1813" i="16"/>
  <c r="Q1813" i="16"/>
  <c r="Q1807" i="16"/>
  <c r="R1807" i="16" s="1"/>
  <c r="Q1801" i="16"/>
  <c r="R1801" i="16" s="1"/>
  <c r="Q1795" i="16"/>
  <c r="R1795" i="16" s="1"/>
  <c r="Q1789" i="16"/>
  <c r="R1789" i="16" s="1"/>
  <c r="Q1783" i="16"/>
  <c r="R1783" i="16" s="1"/>
  <c r="R1777" i="16"/>
  <c r="Q1777" i="16"/>
  <c r="Q1771" i="16"/>
  <c r="R1771" i="16" s="1"/>
  <c r="R1765" i="16"/>
  <c r="Q1765" i="16"/>
  <c r="R1759" i="16"/>
  <c r="Q1759" i="16"/>
  <c r="Q1753" i="16"/>
  <c r="R1753" i="16" s="1"/>
  <c r="R1747" i="16"/>
  <c r="Q1747" i="16"/>
  <c r="Q1741" i="16"/>
  <c r="R1741" i="16" s="1"/>
  <c r="Q1735" i="16"/>
  <c r="R1735" i="16" s="1"/>
  <c r="Q1729" i="16"/>
  <c r="R1729" i="16" s="1"/>
  <c r="R1723" i="16"/>
  <c r="Q1723" i="16"/>
  <c r="Q1717" i="16"/>
  <c r="R1717" i="16" s="1"/>
  <c r="R1711" i="16"/>
  <c r="Q1711" i="16"/>
  <c r="R1705" i="16"/>
  <c r="Q1705" i="16"/>
  <c r="Q1699" i="16"/>
  <c r="R1699" i="16" s="1"/>
  <c r="R1693" i="16"/>
  <c r="Q1693" i="16"/>
  <c r="Q1687" i="16"/>
  <c r="R1687" i="16" s="1"/>
  <c r="Q1681" i="16"/>
  <c r="R1681" i="16" s="1"/>
  <c r="Q1675" i="16"/>
  <c r="R1675" i="16" s="1"/>
  <c r="R1669" i="16"/>
  <c r="Q1669" i="16"/>
  <c r="Q1663" i="16"/>
  <c r="R1663" i="16" s="1"/>
  <c r="R1657" i="16"/>
  <c r="Q1657" i="16"/>
  <c r="R1651" i="16"/>
  <c r="Q1651" i="16"/>
  <c r="Q1645" i="16"/>
  <c r="R1645" i="16" s="1"/>
  <c r="R1639" i="16"/>
  <c r="Q1639" i="16"/>
  <c r="Q1633" i="16"/>
  <c r="R1633" i="16" s="1"/>
  <c r="Q1627" i="16"/>
  <c r="R1627" i="16" s="1"/>
  <c r="Q1621" i="16"/>
  <c r="R1621" i="16" s="1"/>
  <c r="R1615" i="16"/>
  <c r="Q1615" i="16"/>
  <c r="Q1609" i="16"/>
  <c r="R1609" i="16" s="1"/>
  <c r="R1603" i="16"/>
  <c r="Q1603" i="16"/>
  <c r="R1597" i="16"/>
  <c r="Q1597" i="16"/>
  <c r="Q1591" i="16"/>
  <c r="R1591" i="16" s="1"/>
  <c r="R1585" i="16"/>
  <c r="Q1585" i="16"/>
  <c r="Q1579" i="16"/>
  <c r="R1579" i="16" s="1"/>
  <c r="Q1573" i="16"/>
  <c r="R1573" i="16" s="1"/>
  <c r="Q1567" i="16"/>
  <c r="R1567" i="16" s="1"/>
  <c r="R1561" i="16"/>
  <c r="Q1561" i="16"/>
  <c r="Q1555" i="16"/>
  <c r="R1555" i="16" s="1"/>
  <c r="R1549" i="16"/>
  <c r="Q1549" i="16"/>
  <c r="R1543" i="16"/>
  <c r="Q1543" i="16"/>
  <c r="Q1537" i="16"/>
  <c r="R1537" i="16" s="1"/>
  <c r="R1531" i="16"/>
  <c r="Q1531" i="16"/>
  <c r="Q1525" i="16"/>
  <c r="R1525" i="16" s="1"/>
  <c r="Q1519" i="16"/>
  <c r="R1519" i="16" s="1"/>
  <c r="Q1513" i="16"/>
  <c r="R1513" i="16" s="1"/>
  <c r="R1507" i="16"/>
  <c r="Q1507" i="16"/>
  <c r="Q1501" i="16"/>
  <c r="R1501" i="16" s="1"/>
  <c r="R1495" i="16"/>
  <c r="Q1495" i="16"/>
  <c r="R1489" i="16"/>
  <c r="Q1489" i="16"/>
  <c r="Q1483" i="16"/>
  <c r="R1483" i="16" s="1"/>
  <c r="R1477" i="16"/>
  <c r="Q1477" i="16"/>
  <c r="Q1471" i="16"/>
  <c r="R1471" i="16" s="1"/>
  <c r="Q1465" i="16"/>
  <c r="R1465" i="16" s="1"/>
  <c r="Q1459" i="16"/>
  <c r="R1459" i="16" s="1"/>
  <c r="R1453" i="16"/>
  <c r="Q1453" i="16"/>
  <c r="Q1447" i="16"/>
  <c r="R1447" i="16" s="1"/>
  <c r="R1441" i="16"/>
  <c r="Q1441" i="16"/>
  <c r="R1435" i="16"/>
  <c r="Q1435" i="16"/>
  <c r="Q1429" i="16"/>
  <c r="R1429" i="16" s="1"/>
  <c r="R1423" i="16"/>
  <c r="Q1423" i="16"/>
  <c r="Q1417" i="16"/>
  <c r="R1417" i="16" s="1"/>
  <c r="Q1411" i="16"/>
  <c r="R1411" i="16" s="1"/>
  <c r="Q1405" i="16"/>
  <c r="R1405" i="16" s="1"/>
  <c r="R1399" i="16"/>
  <c r="Q1399" i="16"/>
  <c r="Q1393" i="16"/>
  <c r="R1393" i="16" s="1"/>
  <c r="Q1387" i="16"/>
  <c r="R1387" i="16" s="1"/>
  <c r="R1381" i="16"/>
  <c r="Q1381" i="16"/>
  <c r="Q1375" i="16"/>
  <c r="R1375" i="16" s="1"/>
  <c r="R1369" i="16"/>
  <c r="Q1369" i="16"/>
  <c r="Q1363" i="16"/>
  <c r="R1363" i="16" s="1"/>
  <c r="Q1357" i="16"/>
  <c r="R1357" i="16" s="1"/>
  <c r="Q1351" i="16"/>
  <c r="R1351" i="16" s="1"/>
  <c r="Q1345" i="16"/>
  <c r="R1345" i="16" s="1"/>
  <c r="Q1339" i="16"/>
  <c r="R1339" i="16" s="1"/>
  <c r="R1333" i="16"/>
  <c r="Q1333" i="16"/>
  <c r="R1327" i="16"/>
  <c r="Q1327" i="16"/>
  <c r="Q1321" i="16"/>
  <c r="R1321" i="16" s="1"/>
  <c r="R1315" i="16"/>
  <c r="Q1315" i="16"/>
  <c r="Q1309" i="16"/>
  <c r="R1309" i="16" s="1"/>
  <c r="Q1303" i="16"/>
  <c r="R1303" i="16" s="1"/>
  <c r="Q1297" i="16"/>
  <c r="R1297" i="16" s="1"/>
  <c r="R1291" i="16"/>
  <c r="Q1291" i="16"/>
  <c r="Q1285" i="16"/>
  <c r="R1285" i="16" s="1"/>
  <c r="Q1279" i="16"/>
  <c r="R1279" i="16" s="1"/>
  <c r="R1273" i="16"/>
  <c r="Q1273" i="16"/>
  <c r="Q1267" i="16"/>
  <c r="R1267" i="16" s="1"/>
  <c r="Q1261" i="16"/>
  <c r="R1261" i="16" s="1"/>
  <c r="Q1255" i="16"/>
  <c r="R1255" i="16" s="1"/>
  <c r="Q1249" i="16"/>
  <c r="R1249" i="16" s="1"/>
  <c r="Q1243" i="16"/>
  <c r="R1243" i="16" s="1"/>
  <c r="Q1237" i="16"/>
  <c r="R1237" i="16" s="1"/>
  <c r="Q1231" i="16"/>
  <c r="R1231" i="16" s="1"/>
  <c r="R1225" i="16"/>
  <c r="Q1225" i="16"/>
  <c r="Q1219" i="16"/>
  <c r="R1219" i="16" s="1"/>
  <c r="Q1213" i="16"/>
  <c r="R1213" i="16" s="1"/>
  <c r="R1207" i="16"/>
  <c r="Q1207" i="16"/>
  <c r="Q1201" i="16"/>
  <c r="R1201" i="16" s="1"/>
  <c r="Q1195" i="16"/>
  <c r="R1195" i="16" s="1"/>
  <c r="Q1189" i="16"/>
  <c r="R1189" i="16" s="1"/>
  <c r="R1183" i="16"/>
  <c r="Q1183" i="16"/>
  <c r="Q1177" i="16"/>
  <c r="R1177" i="16" s="1"/>
  <c r="Q1171" i="16"/>
  <c r="R1171" i="16" s="1"/>
  <c r="R1165" i="16"/>
  <c r="Q1165" i="16"/>
  <c r="Q1159" i="16"/>
  <c r="R1159" i="16" s="1"/>
  <c r="Q1153" i="16"/>
  <c r="R1153" i="16" s="1"/>
  <c r="Q1147" i="16"/>
  <c r="R1147" i="16" s="1"/>
  <c r="Q1141" i="16"/>
  <c r="R1141" i="16" s="1"/>
  <c r="Q1135" i="16"/>
  <c r="R1135" i="16" s="1"/>
  <c r="Q1129" i="16"/>
  <c r="R1129" i="16" s="1"/>
  <c r="Q1123" i="16"/>
  <c r="R1123" i="16" s="1"/>
  <c r="R1117" i="16"/>
  <c r="Q1117" i="16"/>
  <c r="Q1111" i="16"/>
  <c r="R1111" i="16" s="1"/>
  <c r="Q1105" i="16"/>
  <c r="R1105" i="16" s="1"/>
  <c r="R1099" i="16"/>
  <c r="Q1099" i="16"/>
  <c r="Q1093" i="16"/>
  <c r="R1093" i="16" s="1"/>
  <c r="Q1087" i="16"/>
  <c r="R1087" i="16" s="1"/>
  <c r="Q1081" i="16"/>
  <c r="R1081" i="16" s="1"/>
  <c r="Q1075" i="16"/>
  <c r="R1075" i="16" s="1"/>
  <c r="Q1069" i="16"/>
  <c r="R1069" i="16" s="1"/>
  <c r="Q1063" i="16"/>
  <c r="R1063" i="16" s="1"/>
  <c r="Q1057" i="16"/>
  <c r="R1057" i="16" s="1"/>
  <c r="Q1051" i="16"/>
  <c r="R1051" i="16" s="1"/>
  <c r="R1045" i="16"/>
  <c r="Q1045" i="16"/>
  <c r="Q1039" i="16"/>
  <c r="R1039" i="16" s="1"/>
  <c r="Q1033" i="16"/>
  <c r="R1033" i="16" s="1"/>
  <c r="R1027" i="16"/>
  <c r="Q1027" i="16"/>
  <c r="Q1021" i="16"/>
  <c r="R1021" i="16" s="1"/>
  <c r="Q1015" i="16"/>
  <c r="R1015" i="16" s="1"/>
  <c r="Q1009" i="16"/>
  <c r="R1009" i="16" s="1"/>
  <c r="R1003" i="16"/>
  <c r="Q1003" i="16"/>
  <c r="Q997" i="16"/>
  <c r="R997" i="16" s="1"/>
  <c r="Q991" i="16"/>
  <c r="R991" i="16" s="1"/>
  <c r="Q985" i="16"/>
  <c r="R985" i="16" s="1"/>
  <c r="Q979" i="16"/>
  <c r="R979" i="16" s="1"/>
  <c r="Q973" i="16"/>
  <c r="R973" i="16" s="1"/>
  <c r="Q967" i="16"/>
  <c r="R967" i="16" s="1"/>
  <c r="Q961" i="16"/>
  <c r="R961" i="16" s="1"/>
  <c r="R955" i="16"/>
  <c r="Q955" i="16"/>
  <c r="Q949" i="16"/>
  <c r="R949" i="16" s="1"/>
  <c r="Q943" i="16"/>
  <c r="R943" i="16" s="1"/>
  <c r="Q937" i="16"/>
  <c r="R937" i="16" s="1"/>
  <c r="R931" i="16"/>
  <c r="Q931" i="16"/>
  <c r="Q925" i="16"/>
  <c r="R925" i="16" s="1"/>
  <c r="Q919" i="16"/>
  <c r="R919" i="16" s="1"/>
  <c r="Q913" i="16"/>
  <c r="R913" i="16" s="1"/>
  <c r="Q907" i="16"/>
  <c r="R907" i="16" s="1"/>
  <c r="Q901" i="16"/>
  <c r="R901" i="16" s="1"/>
  <c r="Q895" i="16"/>
  <c r="R895" i="16" s="1"/>
  <c r="Q889" i="16"/>
  <c r="R889" i="16" s="1"/>
  <c r="R883" i="16"/>
  <c r="Q883" i="16"/>
  <c r="Q877" i="16"/>
  <c r="R877" i="16" s="1"/>
  <c r="Q871" i="16"/>
  <c r="R871" i="16" s="1"/>
  <c r="Q865" i="16"/>
  <c r="R865" i="16" s="1"/>
  <c r="Q859" i="16"/>
  <c r="R859" i="16" s="1"/>
  <c r="Q853" i="16"/>
  <c r="R853" i="16" s="1"/>
  <c r="Q847" i="16"/>
  <c r="R847" i="16" s="1"/>
  <c r="R841" i="16"/>
  <c r="Q841" i="16"/>
  <c r="Q835" i="16"/>
  <c r="R835" i="16" s="1"/>
  <c r="Q829" i="16"/>
  <c r="R829" i="16" s="1"/>
  <c r="Q823" i="16"/>
  <c r="R823" i="16" s="1"/>
  <c r="Q817" i="16"/>
  <c r="R817" i="16" s="1"/>
  <c r="Q811" i="16"/>
  <c r="R811" i="16" s="1"/>
  <c r="Q805" i="16"/>
  <c r="R805" i="16" s="1"/>
  <c r="Q799" i="16"/>
  <c r="R799" i="16" s="1"/>
  <c r="Q793" i="16"/>
  <c r="R793" i="16" s="1"/>
  <c r="Q787" i="16"/>
  <c r="R787" i="16" s="1"/>
  <c r="Q781" i="16"/>
  <c r="R781" i="16" s="1"/>
  <c r="R775" i="16"/>
  <c r="Q775" i="16"/>
  <c r="Q769" i="16"/>
  <c r="R769" i="16" s="1"/>
  <c r="Q763" i="16"/>
  <c r="R763" i="16" s="1"/>
  <c r="Q757" i="16"/>
  <c r="R757" i="16" s="1"/>
  <c r="Q751" i="16"/>
  <c r="R751" i="16" s="1"/>
  <c r="Q745" i="16"/>
  <c r="R745" i="16" s="1"/>
  <c r="Q739" i="16"/>
  <c r="R739" i="16" s="1"/>
  <c r="R733" i="16"/>
  <c r="Q733" i="16"/>
  <c r="Q727" i="16"/>
  <c r="R727" i="16" s="1"/>
  <c r="Q721" i="16"/>
  <c r="R721" i="16" s="1"/>
  <c r="Q715" i="16"/>
  <c r="R715" i="16" s="1"/>
  <c r="Q709" i="16"/>
  <c r="R709" i="16" s="1"/>
  <c r="Q703" i="16"/>
  <c r="R703" i="16" s="1"/>
  <c r="Q697" i="16"/>
  <c r="R697" i="16" s="1"/>
  <c r="Q691" i="16"/>
  <c r="R691" i="16" s="1"/>
  <c r="Q685" i="16"/>
  <c r="R685" i="16" s="1"/>
  <c r="R679" i="16"/>
  <c r="Q679" i="16"/>
  <c r="Q673" i="16"/>
  <c r="R673" i="16" s="1"/>
  <c r="R667" i="16"/>
  <c r="Q667" i="16"/>
  <c r="Q661" i="16"/>
  <c r="R661" i="16" s="1"/>
  <c r="Q655" i="16"/>
  <c r="R655" i="16" s="1"/>
  <c r="Q649" i="16"/>
  <c r="R649" i="16" s="1"/>
  <c r="Q643" i="16"/>
  <c r="R643" i="16" s="1"/>
  <c r="Q637" i="16"/>
  <c r="R637" i="16" s="1"/>
  <c r="Q631" i="16"/>
  <c r="R631" i="16" s="1"/>
  <c r="R625" i="16"/>
  <c r="Q625" i="16"/>
  <c r="Q619" i="16"/>
  <c r="R619" i="16" s="1"/>
  <c r="R613" i="16"/>
  <c r="Q613" i="16"/>
  <c r="Q607" i="16"/>
  <c r="R607" i="16" s="1"/>
  <c r="Q601" i="16"/>
  <c r="R601" i="16" s="1"/>
  <c r="Q595" i="16"/>
  <c r="R595" i="16" s="1"/>
  <c r="Q589" i="16"/>
  <c r="R589" i="16" s="1"/>
  <c r="Q583" i="16"/>
  <c r="R583" i="16" s="1"/>
  <c r="Q577" i="16"/>
  <c r="R577" i="16" s="1"/>
  <c r="R571" i="16"/>
  <c r="Q571" i="16"/>
  <c r="Q565" i="16"/>
  <c r="R565" i="16" s="1"/>
  <c r="R559" i="16"/>
  <c r="Q559" i="16"/>
  <c r="Q553" i="16"/>
  <c r="R553" i="16" s="1"/>
  <c r="Q547" i="16"/>
  <c r="R547" i="16" s="1"/>
  <c r="Q541" i="16"/>
  <c r="R541" i="16" s="1"/>
  <c r="Q535" i="16"/>
  <c r="R535" i="16" s="1"/>
  <c r="Q529" i="16"/>
  <c r="R529" i="16" s="1"/>
  <c r="Q523" i="16"/>
  <c r="R523" i="16" s="1"/>
  <c r="R517" i="16"/>
  <c r="Q517" i="16"/>
  <c r="Q511" i="16"/>
  <c r="R511" i="16" s="1"/>
  <c r="Q505" i="16"/>
  <c r="R505" i="16" s="1"/>
  <c r="Q499" i="16"/>
  <c r="R499" i="16" s="1"/>
  <c r="Q493" i="16"/>
  <c r="R493" i="16" s="1"/>
  <c r="Q487" i="16"/>
  <c r="R487" i="16" s="1"/>
  <c r="Q481" i="16"/>
  <c r="R481" i="16" s="1"/>
  <c r="Q475" i="16"/>
  <c r="R475" i="16" s="1"/>
  <c r="Q469" i="16"/>
  <c r="R469" i="16" s="1"/>
  <c r="Q463" i="16"/>
  <c r="R463" i="16" s="1"/>
  <c r="Q457" i="16"/>
  <c r="R457" i="16" s="1"/>
  <c r="Q451" i="16"/>
  <c r="R451" i="16" s="1"/>
  <c r="R445" i="16"/>
  <c r="Q445" i="16"/>
  <c r="Q439" i="16"/>
  <c r="R439" i="16" s="1"/>
  <c r="Q433" i="16"/>
  <c r="R433" i="16" s="1"/>
  <c r="Q427" i="16"/>
  <c r="R427" i="16" s="1"/>
  <c r="Q421" i="16"/>
  <c r="R421" i="16" s="1"/>
  <c r="Q415" i="16"/>
  <c r="R415" i="16" s="1"/>
  <c r="Q409" i="16"/>
  <c r="R409" i="16" s="1"/>
  <c r="Q403" i="16"/>
  <c r="R403" i="16" s="1"/>
  <c r="Q397" i="16"/>
  <c r="R397" i="16" s="1"/>
  <c r="R391" i="16"/>
  <c r="Q391" i="16"/>
  <c r="Q385" i="16"/>
  <c r="R385" i="16" s="1"/>
  <c r="Q379" i="16"/>
  <c r="R379" i="16" s="1"/>
  <c r="Q373" i="16"/>
  <c r="R373" i="16" s="1"/>
  <c r="Q367" i="16"/>
  <c r="R367" i="16" s="1"/>
  <c r="Q361" i="16"/>
  <c r="R361" i="16" s="1"/>
  <c r="Q355" i="16"/>
  <c r="R355" i="16" s="1"/>
  <c r="Q349" i="16"/>
  <c r="R349" i="16" s="1"/>
  <c r="Q343" i="16"/>
  <c r="R343" i="16" s="1"/>
  <c r="R337" i="16"/>
  <c r="Q337" i="16"/>
  <c r="Q331" i="16"/>
  <c r="R331" i="16" s="1"/>
  <c r="Q325" i="16"/>
  <c r="R325" i="16" s="1"/>
  <c r="Q319" i="16"/>
  <c r="R319" i="16" s="1"/>
  <c r="Q313" i="16"/>
  <c r="R313" i="16" s="1"/>
  <c r="Q307" i="16"/>
  <c r="R307" i="16" s="1"/>
  <c r="Q301" i="16"/>
  <c r="R301" i="16" s="1"/>
  <c r="Q295" i="16"/>
  <c r="R295" i="16" s="1"/>
  <c r="Q289" i="16"/>
  <c r="R289" i="16" s="1"/>
  <c r="R2085" i="16"/>
  <c r="Q2085" i="16"/>
  <c r="Q2055" i="16"/>
  <c r="R2055" i="16" s="1"/>
  <c r="Q2088" i="16"/>
  <c r="R2088" i="16" s="1"/>
  <c r="Q2082" i="16"/>
  <c r="R2082" i="16" s="1"/>
  <c r="Q2076" i="16"/>
  <c r="R2076" i="16" s="1"/>
  <c r="Q2070" i="16"/>
  <c r="R2070" i="16" s="1"/>
  <c r="Q2064" i="16"/>
  <c r="R2064" i="16" s="1"/>
  <c r="Q2058" i="16"/>
  <c r="R2058" i="16" s="1"/>
  <c r="Q2052" i="16"/>
  <c r="R2052" i="16" s="1"/>
  <c r="R2046" i="16"/>
  <c r="Q2046" i="16"/>
  <c r="Q2040" i="16"/>
  <c r="R2040" i="16" s="1"/>
  <c r="Q2034" i="16"/>
  <c r="R2034" i="16" s="1"/>
  <c r="Q2028" i="16"/>
  <c r="R2028" i="16" s="1"/>
  <c r="Q2022" i="16"/>
  <c r="R2022" i="16" s="1"/>
  <c r="Q2016" i="16"/>
  <c r="R2016" i="16" s="1"/>
  <c r="Q2010" i="16"/>
  <c r="R2010" i="16" s="1"/>
  <c r="Q2004" i="16"/>
  <c r="R2004" i="16" s="1"/>
  <c r="Q1998" i="16"/>
  <c r="R1998" i="16" s="1"/>
  <c r="R1992" i="16"/>
  <c r="Q1992" i="16"/>
  <c r="Q1986" i="16"/>
  <c r="R1986" i="16" s="1"/>
  <c r="Q1980" i="16"/>
  <c r="R1980" i="16" s="1"/>
  <c r="Q1974" i="16"/>
  <c r="R1974" i="16" s="1"/>
  <c r="Q1968" i="16"/>
  <c r="R1968" i="16" s="1"/>
  <c r="Q1962" i="16"/>
  <c r="R1962" i="16" s="1"/>
  <c r="Q1956" i="16"/>
  <c r="R1956" i="16" s="1"/>
  <c r="Q1950" i="16"/>
  <c r="R1950" i="16" s="1"/>
  <c r="Q1944" i="16"/>
  <c r="R1944" i="16" s="1"/>
  <c r="R1938" i="16"/>
  <c r="Q1938" i="16"/>
  <c r="Q1932" i="16"/>
  <c r="R1932" i="16" s="1"/>
  <c r="Q1926" i="16"/>
  <c r="R1926" i="16" s="1"/>
  <c r="Q1920" i="16"/>
  <c r="R1920" i="16" s="1"/>
  <c r="Q1914" i="16"/>
  <c r="R1914" i="16" s="1"/>
  <c r="Q1908" i="16"/>
  <c r="R1908" i="16" s="1"/>
  <c r="Q1902" i="16"/>
  <c r="R1902" i="16" s="1"/>
  <c r="Q1896" i="16"/>
  <c r="R1896" i="16" s="1"/>
  <c r="Q1890" i="16"/>
  <c r="R1890" i="16" s="1"/>
  <c r="R1884" i="16"/>
  <c r="Q1884" i="16"/>
  <c r="Q1878" i="16"/>
  <c r="R1878" i="16" s="1"/>
  <c r="Q1872" i="16"/>
  <c r="R1872" i="16" s="1"/>
  <c r="Q1866" i="16"/>
  <c r="R1866" i="16" s="1"/>
  <c r="Q1860" i="16"/>
  <c r="R1860" i="16" s="1"/>
  <c r="Q1854" i="16"/>
  <c r="R1854" i="16" s="1"/>
  <c r="Q1848" i="16"/>
  <c r="R1848" i="16" s="1"/>
  <c r="Q1842" i="16"/>
  <c r="R1842" i="16" s="1"/>
  <c r="Q1836" i="16"/>
  <c r="R1836" i="16" s="1"/>
  <c r="R1830" i="16"/>
  <c r="Q1830" i="16"/>
  <c r="Q1824" i="16"/>
  <c r="R1824" i="16" s="1"/>
  <c r="Q1818" i="16"/>
  <c r="R1818" i="16" s="1"/>
  <c r="Q1812" i="16"/>
  <c r="R1812" i="16" s="1"/>
  <c r="Q1806" i="16"/>
  <c r="R1806" i="16" s="1"/>
  <c r="Q1800" i="16"/>
  <c r="R1800" i="16" s="1"/>
  <c r="Q1794" i="16"/>
  <c r="R1794" i="16" s="1"/>
  <c r="Q1788" i="16"/>
  <c r="R1788" i="16" s="1"/>
  <c r="Q1782" i="16"/>
  <c r="R1782" i="16" s="1"/>
  <c r="R1776" i="16"/>
  <c r="Q1776" i="16"/>
  <c r="Q1770" i="16"/>
  <c r="R1770" i="16" s="1"/>
  <c r="Q1764" i="16"/>
  <c r="R1764" i="16" s="1"/>
  <c r="Q1758" i="16"/>
  <c r="R1758" i="16" s="1"/>
  <c r="Q1752" i="16"/>
  <c r="R1752" i="16" s="1"/>
  <c r="Q1746" i="16"/>
  <c r="R1746" i="16" s="1"/>
  <c r="Q1740" i="16"/>
  <c r="R1740" i="16" s="1"/>
  <c r="Q1734" i="16"/>
  <c r="R1734" i="16" s="1"/>
  <c r="Q1728" i="16"/>
  <c r="R1728" i="16" s="1"/>
  <c r="R1722" i="16"/>
  <c r="Q1722" i="16"/>
  <c r="Q1716" i="16"/>
  <c r="R1716" i="16" s="1"/>
  <c r="Q1710" i="16"/>
  <c r="R1710" i="16" s="1"/>
  <c r="Q1704" i="16"/>
  <c r="R1704" i="16" s="1"/>
  <c r="Q1698" i="16"/>
  <c r="R1698" i="16" s="1"/>
  <c r="Q1692" i="16"/>
  <c r="R1692" i="16" s="1"/>
  <c r="Q1686" i="16"/>
  <c r="R1686" i="16" s="1"/>
  <c r="Q1680" i="16"/>
  <c r="R1680" i="16" s="1"/>
  <c r="Q1674" i="16"/>
  <c r="R1674" i="16" s="1"/>
  <c r="R1668" i="16"/>
  <c r="Q1668" i="16"/>
  <c r="Q1662" i="16"/>
  <c r="R1662" i="16" s="1"/>
  <c r="Q1656" i="16"/>
  <c r="R1656" i="16" s="1"/>
  <c r="Q1650" i="16"/>
  <c r="R1650" i="16" s="1"/>
  <c r="Q1644" i="16"/>
  <c r="R1644" i="16" s="1"/>
  <c r="Q1638" i="16"/>
  <c r="R1638" i="16" s="1"/>
  <c r="Q1632" i="16"/>
  <c r="R1632" i="16" s="1"/>
  <c r="Q1626" i="16"/>
  <c r="R1626" i="16" s="1"/>
  <c r="Q1620" i="16"/>
  <c r="R1620" i="16" s="1"/>
  <c r="R1614" i="16"/>
  <c r="Q1614" i="16"/>
  <c r="Q1608" i="16"/>
  <c r="R1608" i="16" s="1"/>
  <c r="Q1602" i="16"/>
  <c r="R1602" i="16" s="1"/>
  <c r="Q1596" i="16"/>
  <c r="R1596" i="16" s="1"/>
  <c r="Q1590" i="16"/>
  <c r="R1590" i="16" s="1"/>
  <c r="Q1584" i="16"/>
  <c r="R1584" i="16" s="1"/>
  <c r="Q1578" i="16"/>
  <c r="R1578" i="16" s="1"/>
  <c r="Q1572" i="16"/>
  <c r="R1572" i="16" s="1"/>
  <c r="Q1566" i="16"/>
  <c r="R1566" i="16" s="1"/>
  <c r="R1560" i="16"/>
  <c r="Q1560" i="16"/>
  <c r="Q1554" i="16"/>
  <c r="R1554" i="16" s="1"/>
  <c r="Q1548" i="16"/>
  <c r="R1548" i="16" s="1"/>
  <c r="Q1542" i="16"/>
  <c r="R1542" i="16" s="1"/>
  <c r="Q1536" i="16"/>
  <c r="R1536" i="16" s="1"/>
  <c r="Q1530" i="16"/>
  <c r="R1530" i="16" s="1"/>
  <c r="Q1524" i="16"/>
  <c r="R1524" i="16" s="1"/>
  <c r="Q1518" i="16"/>
  <c r="R1518" i="16" s="1"/>
  <c r="Q1512" i="16"/>
  <c r="R1512" i="16" s="1"/>
  <c r="R1506" i="16"/>
  <c r="Q1506" i="16"/>
  <c r="Q1500" i="16"/>
  <c r="R1500" i="16" s="1"/>
  <c r="Q1494" i="16"/>
  <c r="R1494" i="16" s="1"/>
  <c r="Q1488" i="16"/>
  <c r="R1488" i="16" s="1"/>
  <c r="Q1482" i="16"/>
  <c r="R1482" i="16" s="1"/>
  <c r="Q1476" i="16"/>
  <c r="R1476" i="16" s="1"/>
  <c r="Q1470" i="16"/>
  <c r="R1470" i="16" s="1"/>
  <c r="Q1464" i="16"/>
  <c r="R1464" i="16" s="1"/>
  <c r="Q1458" i="16"/>
  <c r="R1458" i="16" s="1"/>
  <c r="R1452" i="16"/>
  <c r="Q1452" i="16"/>
  <c r="Q1446" i="16"/>
  <c r="R1446" i="16" s="1"/>
  <c r="Q1440" i="16"/>
  <c r="R1440" i="16" s="1"/>
  <c r="Q1434" i="16"/>
  <c r="R1434" i="16" s="1"/>
  <c r="Q1428" i="16"/>
  <c r="R1428" i="16" s="1"/>
  <c r="Q1422" i="16"/>
  <c r="R1422" i="16" s="1"/>
  <c r="Q1416" i="16"/>
  <c r="R1416" i="16" s="1"/>
  <c r="Q1410" i="16"/>
  <c r="R1410" i="16" s="1"/>
  <c r="Q1404" i="16"/>
  <c r="R1404" i="16" s="1"/>
  <c r="R1398" i="16"/>
  <c r="Q1398" i="16"/>
  <c r="Q1392" i="16"/>
  <c r="R1392" i="16" s="1"/>
  <c r="Q1386" i="16"/>
  <c r="R1386" i="16" s="1"/>
  <c r="Q1380" i="16"/>
  <c r="R1380" i="16" s="1"/>
  <c r="Q1374" i="16"/>
  <c r="R1374" i="16" s="1"/>
  <c r="Q1368" i="16"/>
  <c r="R1368" i="16" s="1"/>
  <c r="Q1362" i="16"/>
  <c r="R1362" i="16" s="1"/>
  <c r="Q1356" i="16"/>
  <c r="R1356" i="16" s="1"/>
  <c r="Q1350" i="16"/>
  <c r="R1350" i="16" s="1"/>
  <c r="R1344" i="16"/>
  <c r="Q1344" i="16"/>
  <c r="Q1338" i="16"/>
  <c r="R1338" i="16" s="1"/>
  <c r="Q1332" i="16"/>
  <c r="R1332" i="16" s="1"/>
  <c r="Q1326" i="16"/>
  <c r="R1326" i="16" s="1"/>
  <c r="Q1320" i="16"/>
  <c r="R1320" i="16" s="1"/>
  <c r="Q1314" i="16"/>
  <c r="R1314" i="16" s="1"/>
  <c r="Q1308" i="16"/>
  <c r="R1308" i="16" s="1"/>
  <c r="Q1302" i="16"/>
  <c r="R1302" i="16" s="1"/>
  <c r="Q1296" i="16"/>
  <c r="R1296" i="16" s="1"/>
  <c r="R1290" i="16"/>
  <c r="Q1290" i="16"/>
  <c r="Q1284" i="16"/>
  <c r="R1284" i="16" s="1"/>
  <c r="Q1278" i="16"/>
  <c r="R1278" i="16" s="1"/>
  <c r="Q1272" i="16"/>
  <c r="R1272" i="16" s="1"/>
  <c r="Q1266" i="16"/>
  <c r="R1266" i="16" s="1"/>
  <c r="Q1260" i="16"/>
  <c r="R1260" i="16" s="1"/>
  <c r="Q1254" i="16"/>
  <c r="R1254" i="16" s="1"/>
  <c r="Q1248" i="16"/>
  <c r="R1248" i="16" s="1"/>
  <c r="Q1242" i="16"/>
  <c r="R1242" i="16" s="1"/>
  <c r="R1236" i="16"/>
  <c r="Q1236" i="16"/>
  <c r="Q1230" i="16"/>
  <c r="R1230" i="16" s="1"/>
  <c r="Q1224" i="16"/>
  <c r="R1224" i="16" s="1"/>
  <c r="Q1218" i="16"/>
  <c r="R1218" i="16" s="1"/>
  <c r="Q1212" i="16"/>
  <c r="R1212" i="16" s="1"/>
  <c r="Q1206" i="16"/>
  <c r="R1206" i="16" s="1"/>
  <c r="Q1200" i="16"/>
  <c r="R1200" i="16" s="1"/>
  <c r="Q1194" i="16"/>
  <c r="R1194" i="16" s="1"/>
  <c r="Q1188" i="16"/>
  <c r="R1188" i="16" s="1"/>
  <c r="R1182" i="16"/>
  <c r="Q1182" i="16"/>
  <c r="Q1176" i="16"/>
  <c r="R1176" i="16" s="1"/>
  <c r="Q1170" i="16"/>
  <c r="R1170" i="16" s="1"/>
  <c r="Q1164" i="16"/>
  <c r="R1164" i="16" s="1"/>
  <c r="Q1158" i="16"/>
  <c r="R1158" i="16" s="1"/>
  <c r="Q1152" i="16"/>
  <c r="R1152" i="16" s="1"/>
  <c r="Q1146" i="16"/>
  <c r="R1146" i="16" s="1"/>
  <c r="Q1140" i="16"/>
  <c r="R1140" i="16" s="1"/>
  <c r="Q1134" i="16"/>
  <c r="R1134" i="16" s="1"/>
  <c r="R1128" i="16"/>
  <c r="Q1128" i="16"/>
  <c r="Q1122" i="16"/>
  <c r="R1122" i="16" s="1"/>
  <c r="Q1116" i="16"/>
  <c r="R1116" i="16" s="1"/>
  <c r="Q1110" i="16"/>
  <c r="R1110" i="16" s="1"/>
  <c r="Q1104" i="16"/>
  <c r="R1104" i="16" s="1"/>
  <c r="Q1098" i="16"/>
  <c r="R1098" i="16" s="1"/>
  <c r="R1092" i="16"/>
  <c r="Q1092" i="16"/>
  <c r="Q1086" i="16"/>
  <c r="R1086" i="16" s="1"/>
  <c r="Q1080" i="16"/>
  <c r="R1080" i="16" s="1"/>
  <c r="R1074" i="16"/>
  <c r="Q1074" i="16"/>
  <c r="Q1068" i="16"/>
  <c r="R1068" i="16" s="1"/>
  <c r="Q1062" i="16"/>
  <c r="R1062" i="16" s="1"/>
  <c r="Q1056" i="16"/>
  <c r="R1056" i="16" s="1"/>
  <c r="Q1050" i="16"/>
  <c r="R1050" i="16" s="1"/>
  <c r="Q1044" i="16"/>
  <c r="R1044" i="16" s="1"/>
  <c r="R1038" i="16"/>
  <c r="Q1038" i="16"/>
  <c r="Q1032" i="16"/>
  <c r="R1032" i="16" s="1"/>
  <c r="Q1026" i="16"/>
  <c r="R1026" i="16" s="1"/>
  <c r="Q1020" i="16"/>
  <c r="R1020" i="16" s="1"/>
  <c r="Q1014" i="16"/>
  <c r="R1014" i="16" s="1"/>
  <c r="Q1008" i="16"/>
  <c r="R1008" i="16" s="1"/>
  <c r="Q1002" i="16"/>
  <c r="R1002" i="16" s="1"/>
  <c r="Q996" i="16"/>
  <c r="R996" i="16" s="1"/>
  <c r="Q990" i="16"/>
  <c r="R990" i="16" s="1"/>
  <c r="R984" i="16"/>
  <c r="Q984" i="16"/>
  <c r="Q978" i="16"/>
  <c r="R978" i="16" s="1"/>
  <c r="Q972" i="16"/>
  <c r="R972" i="16" s="1"/>
  <c r="R966" i="16"/>
  <c r="Q966" i="16"/>
  <c r="Q960" i="16"/>
  <c r="R960" i="16" s="1"/>
  <c r="Q954" i="16"/>
  <c r="R954" i="16" s="1"/>
  <c r="Q948" i="16"/>
  <c r="R948" i="16" s="1"/>
  <c r="Q942" i="16"/>
  <c r="R942" i="16" s="1"/>
  <c r="Q936" i="16"/>
  <c r="R936" i="16" s="1"/>
  <c r="Q930" i="16"/>
  <c r="R930" i="16" s="1"/>
  <c r="Q924" i="16"/>
  <c r="R924" i="16" s="1"/>
  <c r="Q918" i="16"/>
  <c r="R918" i="16" s="1"/>
  <c r="Q912" i="16"/>
  <c r="R912" i="16" s="1"/>
  <c r="Q906" i="16"/>
  <c r="R906" i="16" s="1"/>
  <c r="Q900" i="16"/>
  <c r="R900" i="16" s="1"/>
  <c r="Q894" i="16"/>
  <c r="R894" i="16" s="1"/>
  <c r="Q888" i="16"/>
  <c r="R888" i="16" s="1"/>
  <c r="Q882" i="16"/>
  <c r="R882" i="16" s="1"/>
  <c r="R876" i="16"/>
  <c r="Q876" i="16"/>
  <c r="Q870" i="16"/>
  <c r="R870" i="16" s="1"/>
  <c r="Q864" i="16"/>
  <c r="R864" i="16" s="1"/>
  <c r="R858" i="16"/>
  <c r="Q858" i="16"/>
  <c r="Q852" i="16"/>
  <c r="R852" i="16" s="1"/>
  <c r="Q846" i="16"/>
  <c r="R846" i="16" s="1"/>
  <c r="Q840" i="16"/>
  <c r="R840" i="16" s="1"/>
  <c r="Q834" i="16"/>
  <c r="R834" i="16" s="1"/>
  <c r="Q828" i="16"/>
  <c r="R828" i="16" s="1"/>
  <c r="Q822" i="16"/>
  <c r="R822" i="16" s="1"/>
  <c r="Q816" i="16"/>
  <c r="R816" i="16" s="1"/>
  <c r="Q810" i="16"/>
  <c r="R810" i="16" s="1"/>
  <c r="R804" i="16"/>
  <c r="Q804" i="16"/>
  <c r="Q798" i="16"/>
  <c r="R798" i="16" s="1"/>
  <c r="Q792" i="16"/>
  <c r="R792" i="16" s="1"/>
  <c r="Q786" i="16"/>
  <c r="R786" i="16" s="1"/>
  <c r="Q780" i="16"/>
  <c r="R780" i="16" s="1"/>
  <c r="Q774" i="16"/>
  <c r="R774" i="16" s="1"/>
  <c r="R768" i="16"/>
  <c r="Q768" i="16"/>
  <c r="Q762" i="16"/>
  <c r="R762" i="16" s="1"/>
  <c r="Q756" i="16"/>
  <c r="R756" i="16" s="1"/>
  <c r="R750" i="16"/>
  <c r="Q750" i="16"/>
  <c r="Q744" i="16"/>
  <c r="R744" i="16" s="1"/>
  <c r="Q738" i="16"/>
  <c r="R738" i="16" s="1"/>
  <c r="Q732" i="16"/>
  <c r="R732" i="16" s="1"/>
  <c r="Q726" i="16"/>
  <c r="R726" i="16" s="1"/>
  <c r="Q720" i="16"/>
  <c r="R720" i="16" s="1"/>
  <c r="R714" i="16"/>
  <c r="Q714" i="16"/>
  <c r="Q708" i="16"/>
  <c r="R708" i="16" s="1"/>
  <c r="Q702" i="16"/>
  <c r="R702" i="16" s="1"/>
  <c r="Q696" i="16"/>
  <c r="R696" i="16" s="1"/>
  <c r="Q690" i="16"/>
  <c r="R690" i="16" s="1"/>
  <c r="Q684" i="16"/>
  <c r="R684" i="16" s="1"/>
  <c r="Q678" i="16"/>
  <c r="R678" i="16" s="1"/>
  <c r="Q672" i="16"/>
  <c r="R672" i="16" s="1"/>
  <c r="Q666" i="16"/>
  <c r="R666" i="16" s="1"/>
  <c r="R660" i="16"/>
  <c r="Q660" i="16"/>
  <c r="Q654" i="16"/>
  <c r="R654" i="16" s="1"/>
  <c r="Q648" i="16"/>
  <c r="R648" i="16" s="1"/>
  <c r="R642" i="16"/>
  <c r="Q642" i="16"/>
  <c r="Q636" i="16"/>
  <c r="R636" i="16" s="1"/>
  <c r="Q630" i="16"/>
  <c r="R630" i="16" s="1"/>
  <c r="Q624" i="16"/>
  <c r="R624" i="16" s="1"/>
  <c r="Q618" i="16"/>
  <c r="R618" i="16" s="1"/>
  <c r="Q612" i="16"/>
  <c r="R612" i="16" s="1"/>
  <c r="Q606" i="16"/>
  <c r="R606" i="16" s="1"/>
  <c r="Q600" i="16"/>
  <c r="R600" i="16" s="1"/>
  <c r="Q594" i="16"/>
  <c r="R594" i="16" s="1"/>
  <c r="Q588" i="16"/>
  <c r="R588" i="16" s="1"/>
  <c r="Q582" i="16"/>
  <c r="R582" i="16" s="1"/>
  <c r="Q576" i="16"/>
  <c r="R576" i="16" s="1"/>
  <c r="Q570" i="16"/>
  <c r="R570" i="16" s="1"/>
  <c r="Q564" i="16"/>
  <c r="R564" i="16" s="1"/>
  <c r="Q558" i="16"/>
  <c r="R558" i="16" s="1"/>
  <c r="R552" i="16"/>
  <c r="Q552" i="16"/>
  <c r="Q546" i="16"/>
  <c r="R546" i="16" s="1"/>
  <c r="Q540" i="16"/>
  <c r="R540" i="16" s="1"/>
  <c r="R534" i="16"/>
  <c r="Q534" i="16"/>
  <c r="Q528" i="16"/>
  <c r="R528" i="16" s="1"/>
  <c r="Q522" i="16"/>
  <c r="R522" i="16" s="1"/>
  <c r="Q516" i="16"/>
  <c r="R516" i="16" s="1"/>
  <c r="Q510" i="16"/>
  <c r="R510" i="16" s="1"/>
  <c r="Q504" i="16"/>
  <c r="R504" i="16" s="1"/>
  <c r="Q498" i="16"/>
  <c r="R498" i="16" s="1"/>
  <c r="Q492" i="16"/>
  <c r="R492" i="16" s="1"/>
  <c r="Q486" i="16"/>
  <c r="R486" i="16" s="1"/>
  <c r="R480" i="16"/>
  <c r="Q480" i="16"/>
  <c r="Q474" i="16"/>
  <c r="R474" i="16" s="1"/>
  <c r="Q468" i="16"/>
  <c r="R468" i="16" s="1"/>
  <c r="Q462" i="16"/>
  <c r="R462" i="16" s="1"/>
  <c r="Q456" i="16"/>
  <c r="R456" i="16" s="1"/>
  <c r="Q450" i="16"/>
  <c r="R450" i="16" s="1"/>
  <c r="R444" i="16"/>
  <c r="Q444" i="16"/>
  <c r="Q438" i="16"/>
  <c r="R438" i="16" s="1"/>
  <c r="Q432" i="16"/>
  <c r="R432" i="16" s="1"/>
  <c r="R426" i="16"/>
  <c r="Q426" i="16"/>
  <c r="Q420" i="16"/>
  <c r="R420" i="16" s="1"/>
  <c r="Q414" i="16"/>
  <c r="R414" i="16" s="1"/>
  <c r="Q408" i="16"/>
  <c r="R408" i="16" s="1"/>
  <c r="Q402" i="16"/>
  <c r="R402" i="16" s="1"/>
  <c r="Q396" i="16"/>
  <c r="R396" i="16" s="1"/>
  <c r="R390" i="16"/>
  <c r="Q390" i="16"/>
  <c r="Q384" i="16"/>
  <c r="R384" i="16" s="1"/>
  <c r="Q378" i="16"/>
  <c r="R378" i="16" s="1"/>
  <c r="Q372" i="16"/>
  <c r="R372" i="16" s="1"/>
  <c r="Q366" i="16"/>
  <c r="R366" i="16" s="1"/>
  <c r="Q360" i="16"/>
  <c r="R360" i="16" s="1"/>
  <c r="Q354" i="16"/>
  <c r="R354" i="16" s="1"/>
  <c r="Q348" i="16"/>
  <c r="R348" i="16" s="1"/>
  <c r="Q342" i="16"/>
  <c r="R342" i="16" s="1"/>
  <c r="R336" i="16"/>
  <c r="Q336" i="16"/>
  <c r="Q330" i="16"/>
  <c r="R330" i="16" s="1"/>
  <c r="Q324" i="16"/>
  <c r="R324" i="16" s="1"/>
  <c r="R318" i="16"/>
  <c r="Q318" i="16"/>
  <c r="Q312" i="16"/>
  <c r="R312" i="16" s="1"/>
  <c r="Q306" i="16"/>
  <c r="R306" i="16" s="1"/>
  <c r="Q300" i="16"/>
  <c r="R300" i="16" s="1"/>
  <c r="Q294" i="16"/>
  <c r="R294" i="16" s="1"/>
  <c r="Q288" i="16"/>
  <c r="R288" i="16" s="1"/>
  <c r="Q282" i="16"/>
  <c r="R282" i="16" s="1"/>
  <c r="Q276" i="16"/>
  <c r="R276" i="16" s="1"/>
  <c r="Q270" i="16"/>
  <c r="R270" i="16" s="1"/>
  <c r="Q264" i="16"/>
  <c r="R264" i="16" s="1"/>
  <c r="Q2061" i="16"/>
  <c r="R2061" i="16" s="1"/>
  <c r="Q2081" i="16"/>
  <c r="R2081" i="16" s="1"/>
  <c r="Q2075" i="16"/>
  <c r="R2075" i="16" s="1"/>
  <c r="Q2069" i="16"/>
  <c r="R2069" i="16" s="1"/>
  <c r="Q2063" i="16"/>
  <c r="R2063" i="16" s="1"/>
  <c r="R2057" i="16"/>
  <c r="Q2057" i="16"/>
  <c r="Q2051" i="16"/>
  <c r="R2051" i="16" s="1"/>
  <c r="Q2045" i="16"/>
  <c r="R2045" i="16" s="1"/>
  <c r="R2039" i="16"/>
  <c r="Q2039" i="16"/>
  <c r="Q2033" i="16"/>
  <c r="R2033" i="16" s="1"/>
  <c r="Q2027" i="16"/>
  <c r="R2027" i="16" s="1"/>
  <c r="Q2021" i="16"/>
  <c r="R2021" i="16" s="1"/>
  <c r="Q2015" i="16"/>
  <c r="R2015" i="16" s="1"/>
  <c r="Q2009" i="16"/>
  <c r="R2009" i="16" s="1"/>
  <c r="Q2003" i="16"/>
  <c r="R2003" i="16" s="1"/>
  <c r="Q1997" i="16"/>
  <c r="R1997" i="16" s="1"/>
  <c r="Q1991" i="16"/>
  <c r="R1991" i="16" s="1"/>
  <c r="R1985" i="16"/>
  <c r="Q1985" i="16"/>
  <c r="Q1979" i="16"/>
  <c r="R1979" i="16" s="1"/>
  <c r="Q1973" i="16"/>
  <c r="R1973" i="16" s="1"/>
  <c r="Q1967" i="16"/>
  <c r="R1967" i="16" s="1"/>
  <c r="Q1961" i="16"/>
  <c r="R1961" i="16" s="1"/>
  <c r="Q1955" i="16"/>
  <c r="R1955" i="16" s="1"/>
  <c r="R1949" i="16"/>
  <c r="Q1949" i="16"/>
  <c r="Q1943" i="16"/>
  <c r="R1943" i="16" s="1"/>
  <c r="Q1937" i="16"/>
  <c r="R1937" i="16" s="1"/>
  <c r="R1931" i="16"/>
  <c r="Q1931" i="16"/>
  <c r="Q1925" i="16"/>
  <c r="R1925" i="16" s="1"/>
  <c r="Q1919" i="16"/>
  <c r="R1919" i="16" s="1"/>
  <c r="Q1913" i="16"/>
  <c r="R1913" i="16" s="1"/>
  <c r="Q1907" i="16"/>
  <c r="R1907" i="16" s="1"/>
  <c r="Q1901" i="16"/>
  <c r="R1901" i="16" s="1"/>
  <c r="R1895" i="16"/>
  <c r="Q1895" i="16"/>
  <c r="Q1889" i="16"/>
  <c r="R1889" i="16" s="1"/>
  <c r="Q1883" i="16"/>
  <c r="R1883" i="16" s="1"/>
  <c r="Q1877" i="16"/>
  <c r="R1877" i="16" s="1"/>
  <c r="Q1871" i="16"/>
  <c r="R1871" i="16" s="1"/>
  <c r="Q1865" i="16"/>
  <c r="R1865" i="16" s="1"/>
  <c r="Q1859" i="16"/>
  <c r="R1859" i="16" s="1"/>
  <c r="Q1853" i="16"/>
  <c r="R1853" i="16" s="1"/>
  <c r="Q1847" i="16"/>
  <c r="R1847" i="16" s="1"/>
  <c r="R1841" i="16"/>
  <c r="Q1841" i="16"/>
  <c r="Q1835" i="16"/>
  <c r="R1835" i="16" s="1"/>
  <c r="Q1829" i="16"/>
  <c r="R1829" i="16" s="1"/>
  <c r="R1823" i="16"/>
  <c r="Q1823" i="16"/>
  <c r="Q1817" i="16"/>
  <c r="R1817" i="16" s="1"/>
  <c r="Q1811" i="16"/>
  <c r="R1811" i="16" s="1"/>
  <c r="Q1805" i="16"/>
  <c r="R1805" i="16" s="1"/>
  <c r="Q1799" i="16"/>
  <c r="R1799" i="16" s="1"/>
  <c r="Q1793" i="16"/>
  <c r="R1793" i="16" s="1"/>
  <c r="Q1787" i="16"/>
  <c r="R1787" i="16" s="1"/>
  <c r="Q1781" i="16"/>
  <c r="R1781" i="16" s="1"/>
  <c r="Q1775" i="16"/>
  <c r="R1775" i="16" s="1"/>
  <c r="Q1769" i="16"/>
  <c r="R1769" i="16" s="1"/>
  <c r="Q1763" i="16"/>
  <c r="R1763" i="16" s="1"/>
  <c r="Q1757" i="16"/>
  <c r="R1757" i="16" s="1"/>
  <c r="Q1751" i="16"/>
  <c r="R1751" i="16" s="1"/>
  <c r="Q1745" i="16"/>
  <c r="R1745" i="16" s="1"/>
  <c r="Q1739" i="16"/>
  <c r="R1739" i="16" s="1"/>
  <c r="R1733" i="16"/>
  <c r="Q1733" i="16"/>
  <c r="Q1727" i="16"/>
  <c r="R1727" i="16" s="1"/>
  <c r="Q1721" i="16"/>
  <c r="R1721" i="16" s="1"/>
  <c r="R1715" i="16"/>
  <c r="Q1715" i="16"/>
  <c r="Q1709" i="16"/>
  <c r="R1709" i="16" s="1"/>
  <c r="Q1703" i="16"/>
  <c r="R1703" i="16" s="1"/>
  <c r="Q1697" i="16"/>
  <c r="R1697" i="16" s="1"/>
  <c r="Q1691" i="16"/>
  <c r="R1691" i="16" s="1"/>
  <c r="Q1685" i="16"/>
  <c r="R1685" i="16" s="1"/>
  <c r="Q1679" i="16"/>
  <c r="R1679" i="16" s="1"/>
  <c r="Q1673" i="16"/>
  <c r="R1673" i="16" s="1"/>
  <c r="Q1667" i="16"/>
  <c r="R1667" i="16" s="1"/>
  <c r="R1661" i="16"/>
  <c r="Q1661" i="16"/>
  <c r="Q1655" i="16"/>
  <c r="R1655" i="16" s="1"/>
  <c r="Q1649" i="16"/>
  <c r="R1649" i="16" s="1"/>
  <c r="Q1643" i="16"/>
  <c r="R1643" i="16" s="1"/>
  <c r="Q1637" i="16"/>
  <c r="R1637" i="16" s="1"/>
  <c r="Q1631" i="16"/>
  <c r="R1631" i="16" s="1"/>
  <c r="R1625" i="16"/>
  <c r="Q1625" i="16"/>
  <c r="Q1619" i="16"/>
  <c r="R1619" i="16" s="1"/>
  <c r="Q1613" i="16"/>
  <c r="R1613" i="16" s="1"/>
  <c r="R1607" i="16"/>
  <c r="Q1607" i="16"/>
  <c r="Q1601" i="16"/>
  <c r="R1601" i="16" s="1"/>
  <c r="Q1595" i="16"/>
  <c r="R1595" i="16" s="1"/>
  <c r="Q1589" i="16"/>
  <c r="R1589" i="16" s="1"/>
  <c r="Q1583" i="16"/>
  <c r="R1583" i="16" s="1"/>
  <c r="Q1577" i="16"/>
  <c r="R1577" i="16" s="1"/>
  <c r="R1571" i="16"/>
  <c r="Q1571" i="16"/>
  <c r="Q1565" i="16"/>
  <c r="R1565" i="16" s="1"/>
  <c r="Q1559" i="16"/>
  <c r="R1559" i="16" s="1"/>
  <c r="Q1553" i="16"/>
  <c r="R1553" i="16" s="1"/>
  <c r="Q1547" i="16"/>
  <c r="R1547" i="16" s="1"/>
  <c r="Q1541" i="16"/>
  <c r="R1541" i="16" s="1"/>
  <c r="Q1535" i="16"/>
  <c r="R1535" i="16" s="1"/>
  <c r="Q1529" i="16"/>
  <c r="R1529" i="16" s="1"/>
  <c r="Q1523" i="16"/>
  <c r="R1523" i="16" s="1"/>
  <c r="R1517" i="16"/>
  <c r="Q1517" i="16"/>
  <c r="Q1511" i="16"/>
  <c r="R1511" i="16" s="1"/>
  <c r="Q1505" i="16"/>
  <c r="R1505" i="16" s="1"/>
  <c r="R1499" i="16"/>
  <c r="Q1499" i="16"/>
  <c r="Q1493" i="16"/>
  <c r="R1493" i="16" s="1"/>
  <c r="Q1487" i="16"/>
  <c r="R1487" i="16" s="1"/>
  <c r="Q1481" i="16"/>
  <c r="R1481" i="16" s="1"/>
  <c r="Q1475" i="16"/>
  <c r="R1475" i="16" s="1"/>
  <c r="Q1469" i="16"/>
  <c r="R1469" i="16" s="1"/>
  <c r="Q1463" i="16"/>
  <c r="R1463" i="16" s="1"/>
  <c r="Q1457" i="16"/>
  <c r="R1457" i="16" s="1"/>
  <c r="Q1451" i="16"/>
  <c r="R1451" i="16" s="1"/>
  <c r="Q1445" i="16"/>
  <c r="R1445" i="16" s="1"/>
  <c r="Q1439" i="16"/>
  <c r="R1439" i="16" s="1"/>
  <c r="Q1433" i="16"/>
  <c r="R1433" i="16" s="1"/>
  <c r="Q1427" i="16"/>
  <c r="R1427" i="16" s="1"/>
  <c r="Q1421" i="16"/>
  <c r="R1421" i="16" s="1"/>
  <c r="Q1415" i="16"/>
  <c r="R1415" i="16" s="1"/>
  <c r="R1409" i="16"/>
  <c r="Q1409" i="16"/>
  <c r="Q1403" i="16"/>
  <c r="R1403" i="16" s="1"/>
  <c r="Q1397" i="16"/>
  <c r="R1397" i="16" s="1"/>
  <c r="R1391" i="16"/>
  <c r="Q1391" i="16"/>
  <c r="Q1385" i="16"/>
  <c r="R1385" i="16" s="1"/>
  <c r="Q1379" i="16"/>
  <c r="R1379" i="16" s="1"/>
  <c r="Q1373" i="16"/>
  <c r="R1373" i="16" s="1"/>
  <c r="Q1367" i="16"/>
  <c r="R1367" i="16" s="1"/>
  <c r="Q1361" i="16"/>
  <c r="R1361" i="16" s="1"/>
  <c r="Q1355" i="16"/>
  <c r="R1355" i="16" s="1"/>
  <c r="Q1349" i="16"/>
  <c r="R1349" i="16" s="1"/>
  <c r="Q1343" i="16"/>
  <c r="R1343" i="16" s="1"/>
  <c r="R1337" i="16"/>
  <c r="Q1337" i="16"/>
  <c r="Q1331" i="16"/>
  <c r="R1331" i="16" s="1"/>
  <c r="Q1325" i="16"/>
  <c r="R1325" i="16" s="1"/>
  <c r="Q1319" i="16"/>
  <c r="R1319" i="16" s="1"/>
  <c r="Q1313" i="16"/>
  <c r="R1313" i="16" s="1"/>
  <c r="Q1307" i="16"/>
  <c r="R1307" i="16" s="1"/>
  <c r="R1301" i="16"/>
  <c r="Q1301" i="16"/>
  <c r="Q1295" i="16"/>
  <c r="R1295" i="16" s="1"/>
  <c r="Q1289" i="16"/>
  <c r="R1289" i="16" s="1"/>
  <c r="R1283" i="16"/>
  <c r="Q1283" i="16"/>
  <c r="Q1277" i="16"/>
  <c r="R1277" i="16" s="1"/>
  <c r="Q1271" i="16"/>
  <c r="R1271" i="16" s="1"/>
  <c r="Q1265" i="16"/>
  <c r="R1265" i="16" s="1"/>
  <c r="Q1259" i="16"/>
  <c r="R1259" i="16" s="1"/>
  <c r="Q1253" i="16"/>
  <c r="R1253" i="16" s="1"/>
  <c r="R1247" i="16"/>
  <c r="Q1247" i="16"/>
  <c r="Q1241" i="16"/>
  <c r="R1241" i="16" s="1"/>
  <c r="Q1235" i="16"/>
  <c r="R1235" i="16" s="1"/>
  <c r="Q1229" i="16"/>
  <c r="R1229" i="16" s="1"/>
  <c r="Q1223" i="16"/>
  <c r="R1223" i="16" s="1"/>
  <c r="Q1217" i="16"/>
  <c r="R1217" i="16" s="1"/>
  <c r="Q1211" i="16"/>
  <c r="R1211" i="16" s="1"/>
  <c r="Q1205" i="16"/>
  <c r="R1205" i="16" s="1"/>
  <c r="Q1199" i="16"/>
  <c r="R1199" i="16" s="1"/>
  <c r="R1193" i="16"/>
  <c r="Q1193" i="16"/>
  <c r="Q1187" i="16"/>
  <c r="R1187" i="16" s="1"/>
  <c r="Q1181" i="16"/>
  <c r="R1181" i="16" s="1"/>
  <c r="R1175" i="16"/>
  <c r="Q1175" i="16"/>
  <c r="Q1169" i="16"/>
  <c r="R1169" i="16" s="1"/>
  <c r="Q1163" i="16"/>
  <c r="R1163" i="16" s="1"/>
  <c r="Q1157" i="16"/>
  <c r="R1157" i="16" s="1"/>
  <c r="Q1151" i="16"/>
  <c r="R1151" i="16" s="1"/>
  <c r="Q1145" i="16"/>
  <c r="R1145" i="16" s="1"/>
  <c r="Q1139" i="16"/>
  <c r="R1139" i="16" s="1"/>
  <c r="Q1133" i="16"/>
  <c r="R1133" i="16" s="1"/>
  <c r="Q1127" i="16"/>
  <c r="R1127" i="16" s="1"/>
  <c r="Q1121" i="16"/>
  <c r="R1121" i="16" s="1"/>
  <c r="Q1115" i="16"/>
  <c r="R1115" i="16" s="1"/>
  <c r="Q1109" i="16"/>
  <c r="R1109" i="16" s="1"/>
  <c r="Q1103" i="16"/>
  <c r="R1103" i="16" s="1"/>
  <c r="Q1097" i="16"/>
  <c r="R1097" i="16" s="1"/>
  <c r="Q1091" i="16"/>
  <c r="R1091" i="16" s="1"/>
  <c r="R1085" i="16"/>
  <c r="Q1085" i="16"/>
  <c r="Q1079" i="16"/>
  <c r="R1079" i="16" s="1"/>
  <c r="R1073" i="16"/>
  <c r="Q1073" i="16"/>
  <c r="Q1067" i="16"/>
  <c r="R1067" i="16" s="1"/>
  <c r="Q1061" i="16"/>
  <c r="R1061" i="16" s="1"/>
  <c r="Q1055" i="16"/>
  <c r="R1055" i="16" s="1"/>
  <c r="Q1049" i="16"/>
  <c r="R1049" i="16" s="1"/>
  <c r="Q1043" i="16"/>
  <c r="R1043" i="16" s="1"/>
  <c r="Q1037" i="16"/>
  <c r="R1037" i="16" s="1"/>
  <c r="R1031" i="16"/>
  <c r="Q1031" i="16"/>
  <c r="Q1025" i="16"/>
  <c r="R1025" i="16" s="1"/>
  <c r="R1019" i="16"/>
  <c r="Q1019" i="16"/>
  <c r="Q1013" i="16"/>
  <c r="R1013" i="16" s="1"/>
  <c r="Q1007" i="16"/>
  <c r="R1007" i="16" s="1"/>
  <c r="Q1001" i="16"/>
  <c r="R1001" i="16" s="1"/>
  <c r="Q995" i="16"/>
  <c r="R995" i="16" s="1"/>
  <c r="Q989" i="16"/>
  <c r="R989" i="16" s="1"/>
  <c r="Q983" i="16"/>
  <c r="R983" i="16" s="1"/>
  <c r="R977" i="16"/>
  <c r="Q977" i="16"/>
  <c r="Q971" i="16"/>
  <c r="R971" i="16" s="1"/>
  <c r="R965" i="16"/>
  <c r="Q965" i="16"/>
  <c r="Q959" i="16"/>
  <c r="R959" i="16" s="1"/>
  <c r="Q953" i="16"/>
  <c r="R953" i="16" s="1"/>
  <c r="Q947" i="16"/>
  <c r="R947" i="16" s="1"/>
  <c r="Q941" i="16"/>
  <c r="R941" i="16" s="1"/>
  <c r="Q935" i="16"/>
  <c r="R935" i="16" s="1"/>
  <c r="Q929" i="16"/>
  <c r="R929" i="16" s="1"/>
  <c r="R923" i="16"/>
  <c r="Q923" i="16"/>
  <c r="Q917" i="16"/>
  <c r="R917" i="16" s="1"/>
  <c r="R911" i="16"/>
  <c r="Q911" i="16"/>
  <c r="Q905" i="16"/>
  <c r="R905" i="16" s="1"/>
  <c r="Q899" i="16"/>
  <c r="R899" i="16" s="1"/>
  <c r="Q893" i="16"/>
  <c r="R893" i="16" s="1"/>
  <c r="Q887" i="16"/>
  <c r="R887" i="16" s="1"/>
  <c r="Q881" i="16"/>
  <c r="R881" i="16" s="1"/>
  <c r="Q875" i="16"/>
  <c r="R875" i="16" s="1"/>
  <c r="R869" i="16"/>
  <c r="Q869" i="16"/>
  <c r="Q863" i="16"/>
  <c r="R863" i="16" s="1"/>
  <c r="R857" i="16"/>
  <c r="Q857" i="16"/>
  <c r="Q851" i="16"/>
  <c r="R851" i="16" s="1"/>
  <c r="Q845" i="16"/>
  <c r="R845" i="16" s="1"/>
  <c r="Q839" i="16"/>
  <c r="R839" i="16" s="1"/>
  <c r="Q833" i="16"/>
  <c r="R833" i="16" s="1"/>
  <c r="Q827" i="16"/>
  <c r="R827" i="16" s="1"/>
  <c r="Q821" i="16"/>
  <c r="R821" i="16" s="1"/>
  <c r="R815" i="16"/>
  <c r="Q815" i="16"/>
  <c r="Q809" i="16"/>
  <c r="R809" i="16" s="1"/>
  <c r="R803" i="16"/>
  <c r="Q803" i="16"/>
  <c r="Q797" i="16"/>
  <c r="R797" i="16" s="1"/>
  <c r="Q791" i="16"/>
  <c r="R791" i="16" s="1"/>
  <c r="Q785" i="16"/>
  <c r="R785" i="16" s="1"/>
  <c r="Q779" i="16"/>
  <c r="R779" i="16" s="1"/>
  <c r="Q773" i="16"/>
  <c r="R773" i="16" s="1"/>
  <c r="Q767" i="16"/>
  <c r="R767" i="16" s="1"/>
  <c r="R761" i="16"/>
  <c r="Q761" i="16"/>
  <c r="Q755" i="16"/>
  <c r="R755" i="16" s="1"/>
  <c r="R749" i="16"/>
  <c r="Q749" i="16"/>
  <c r="Q743" i="16"/>
  <c r="R743" i="16" s="1"/>
  <c r="Q737" i="16"/>
  <c r="R737" i="16" s="1"/>
  <c r="Q731" i="16"/>
  <c r="R731" i="16" s="1"/>
  <c r="Q725" i="16"/>
  <c r="R725" i="16" s="1"/>
  <c r="Q719" i="16"/>
  <c r="R719" i="16" s="1"/>
  <c r="Q713" i="16"/>
  <c r="R713" i="16" s="1"/>
  <c r="R707" i="16"/>
  <c r="Q707" i="16"/>
  <c r="Q701" i="16"/>
  <c r="R701" i="16" s="1"/>
  <c r="R695" i="16"/>
  <c r="Q695" i="16"/>
  <c r="Q689" i="16"/>
  <c r="R689" i="16" s="1"/>
  <c r="Q683" i="16"/>
  <c r="R683" i="16" s="1"/>
  <c r="Q677" i="16"/>
  <c r="R677" i="16" s="1"/>
  <c r="Q671" i="16"/>
  <c r="R671" i="16" s="1"/>
  <c r="Q665" i="16"/>
  <c r="R665" i="16" s="1"/>
  <c r="Q659" i="16"/>
  <c r="R659" i="16" s="1"/>
  <c r="R653" i="16"/>
  <c r="Q653" i="16"/>
  <c r="Q647" i="16"/>
  <c r="R647" i="16" s="1"/>
  <c r="R641" i="16"/>
  <c r="Q641" i="16"/>
  <c r="Q635" i="16"/>
  <c r="R635" i="16" s="1"/>
  <c r="Q629" i="16"/>
  <c r="R629" i="16" s="1"/>
  <c r="Q623" i="16"/>
  <c r="R623" i="16" s="1"/>
  <c r="Q617" i="16"/>
  <c r="R617" i="16" s="1"/>
  <c r="Q611" i="16"/>
  <c r="R611" i="16" s="1"/>
  <c r="Q605" i="16"/>
  <c r="R605" i="16" s="1"/>
  <c r="R599" i="16"/>
  <c r="Q599" i="16"/>
  <c r="Q593" i="16"/>
  <c r="R593" i="16" s="1"/>
  <c r="R587" i="16"/>
  <c r="Q587" i="16"/>
  <c r="Q581" i="16"/>
  <c r="R581" i="16" s="1"/>
  <c r="Q575" i="16"/>
  <c r="R575" i="16" s="1"/>
  <c r="Q569" i="16"/>
  <c r="R569" i="16" s="1"/>
  <c r="Q563" i="16"/>
  <c r="R563" i="16" s="1"/>
  <c r="Q557" i="16"/>
  <c r="R557" i="16" s="1"/>
  <c r="Q551" i="16"/>
  <c r="R551" i="16" s="1"/>
  <c r="R545" i="16"/>
  <c r="Q545" i="16"/>
  <c r="Q539" i="16"/>
  <c r="R539" i="16" s="1"/>
  <c r="R533" i="16"/>
  <c r="Q533" i="16"/>
  <c r="Q527" i="16"/>
  <c r="R527" i="16" s="1"/>
  <c r="Q521" i="16"/>
  <c r="R521" i="16" s="1"/>
  <c r="Q515" i="16"/>
  <c r="R515" i="16" s="1"/>
  <c r="Q509" i="16"/>
  <c r="R509" i="16" s="1"/>
  <c r="Q503" i="16"/>
  <c r="R503" i="16" s="1"/>
  <c r="Q497" i="16"/>
  <c r="R497" i="16" s="1"/>
  <c r="R491" i="16"/>
  <c r="Q491" i="16"/>
  <c r="Q485" i="16"/>
  <c r="R485" i="16" s="1"/>
  <c r="R479" i="16"/>
  <c r="Q479" i="16"/>
  <c r="Q473" i="16"/>
  <c r="R473" i="16" s="1"/>
  <c r="Q467" i="16"/>
  <c r="R467" i="16" s="1"/>
  <c r="Q461" i="16"/>
  <c r="R461" i="16" s="1"/>
  <c r="Q455" i="16"/>
  <c r="R455" i="16" s="1"/>
  <c r="Q449" i="16"/>
  <c r="R449" i="16" s="1"/>
  <c r="Q443" i="16"/>
  <c r="R443" i="16" s="1"/>
  <c r="R437" i="16"/>
  <c r="Q437" i="16"/>
  <c r="Q431" i="16"/>
  <c r="R431" i="16" s="1"/>
  <c r="R425" i="16"/>
  <c r="Q425" i="16"/>
  <c r="Q419" i="16"/>
  <c r="R419" i="16" s="1"/>
  <c r="Q413" i="16"/>
  <c r="R413" i="16" s="1"/>
  <c r="Q407" i="16"/>
  <c r="R407" i="16" s="1"/>
  <c r="Q401" i="16"/>
  <c r="R401" i="16" s="1"/>
  <c r="Q395" i="16"/>
  <c r="R395" i="16" s="1"/>
  <c r="Q389" i="16"/>
  <c r="R389" i="16" s="1"/>
  <c r="R383" i="16"/>
  <c r="Q383" i="16"/>
  <c r="Q377" i="16"/>
  <c r="R377" i="16" s="1"/>
  <c r="R371" i="16"/>
  <c r="Q371" i="16"/>
  <c r="Q365" i="16"/>
  <c r="R365" i="16" s="1"/>
  <c r="Q359" i="16"/>
  <c r="R359" i="16" s="1"/>
  <c r="Q353" i="16"/>
  <c r="R353" i="16" s="1"/>
  <c r="Q347" i="16"/>
  <c r="R347" i="16" s="1"/>
  <c r="Q341" i="16"/>
  <c r="R341" i="16" s="1"/>
  <c r="Q335" i="16"/>
  <c r="R335" i="16" s="1"/>
  <c r="R329" i="16"/>
  <c r="Q329" i="16"/>
  <c r="Q323" i="16"/>
  <c r="R323" i="16" s="1"/>
  <c r="R317" i="16"/>
  <c r="Q317" i="16"/>
  <c r="Q311" i="16"/>
  <c r="R311" i="16" s="1"/>
  <c r="Q305" i="16"/>
  <c r="R305" i="16" s="1"/>
  <c r="Q299" i="16"/>
  <c r="R299" i="16" s="1"/>
  <c r="Q293" i="16"/>
  <c r="R293" i="16" s="1"/>
  <c r="Q287" i="16"/>
  <c r="R287" i="16" s="1"/>
  <c r="Q281" i="16"/>
  <c r="R281" i="16" s="1"/>
  <c r="R275" i="16"/>
  <c r="Q275" i="16"/>
  <c r="Q269" i="16"/>
  <c r="R269" i="16" s="1"/>
  <c r="R263" i="16"/>
  <c r="Q263" i="16"/>
  <c r="Q2067" i="16"/>
  <c r="R2067" i="16" s="1"/>
  <c r="Q2087" i="16"/>
  <c r="R2087" i="16" s="1"/>
  <c r="Q2086" i="16"/>
  <c r="R2086" i="16" s="1"/>
  <c r="Q2080" i="16"/>
  <c r="R2080" i="16" s="1"/>
  <c r="Q2074" i="16"/>
  <c r="R2074" i="16" s="1"/>
  <c r="Q2068" i="16"/>
  <c r="R2068" i="16" s="1"/>
  <c r="R2062" i="16"/>
  <c r="Q2062" i="16"/>
  <c r="Q2056" i="16"/>
  <c r="R2056" i="16" s="1"/>
  <c r="R2050" i="16"/>
  <c r="Q2050" i="16"/>
  <c r="Q2044" i="16"/>
  <c r="R2044" i="16" s="1"/>
  <c r="Q2038" i="16"/>
  <c r="R2038" i="16" s="1"/>
  <c r="Q2032" i="16"/>
  <c r="R2032" i="16" s="1"/>
  <c r="Q2026" i="16"/>
  <c r="R2026" i="16" s="1"/>
  <c r="Q2020" i="16"/>
  <c r="R2020" i="16" s="1"/>
  <c r="Q2014" i="16"/>
  <c r="R2014" i="16" s="1"/>
  <c r="R2008" i="16"/>
  <c r="Q2008" i="16"/>
  <c r="Q2002" i="16"/>
  <c r="R2002" i="16" s="1"/>
  <c r="Q1996" i="16"/>
  <c r="R1996" i="16" s="1"/>
  <c r="Q1990" i="16"/>
  <c r="R1990" i="16" s="1"/>
  <c r="Q1984" i="16"/>
  <c r="R1984" i="16" s="1"/>
  <c r="Q1978" i="16"/>
  <c r="R1978" i="16" s="1"/>
  <c r="Q1972" i="16"/>
  <c r="R1972" i="16" s="1"/>
  <c r="Q1966" i="16"/>
  <c r="R1966" i="16" s="1"/>
  <c r="Q1960" i="16"/>
  <c r="R1960" i="16" s="1"/>
  <c r="R1954" i="16"/>
  <c r="Q1954" i="16"/>
  <c r="Q1948" i="16"/>
  <c r="R1948" i="16" s="1"/>
  <c r="R1942" i="16"/>
  <c r="Q1942" i="16"/>
  <c r="Q1936" i="16"/>
  <c r="R1936" i="16" s="1"/>
  <c r="Q1930" i="16"/>
  <c r="R1930" i="16" s="1"/>
  <c r="Q1924" i="16"/>
  <c r="R1924" i="16" s="1"/>
  <c r="Q1918" i="16"/>
  <c r="R1918" i="16" s="1"/>
  <c r="Q1912" i="16"/>
  <c r="R1912" i="16" s="1"/>
  <c r="Q1906" i="16"/>
  <c r="R1906" i="16" s="1"/>
  <c r="Q1900" i="16"/>
  <c r="R1900" i="16" s="1"/>
  <c r="Q1894" i="16"/>
  <c r="R1894" i="16" s="1"/>
  <c r="R1888" i="16"/>
  <c r="Q1888" i="16"/>
  <c r="Q1882" i="16"/>
  <c r="R1882" i="16" s="1"/>
  <c r="Q1876" i="16"/>
  <c r="R1876" i="16" s="1"/>
  <c r="R1870" i="16"/>
  <c r="Q1870" i="16"/>
  <c r="Q1864" i="16"/>
  <c r="R1864" i="16" s="1"/>
  <c r="Q1858" i="16"/>
  <c r="R1858" i="16" s="1"/>
  <c r="Q1852" i="16"/>
  <c r="R1852" i="16" s="1"/>
  <c r="Q1846" i="16"/>
  <c r="R1846" i="16" s="1"/>
  <c r="Q1840" i="16"/>
  <c r="R1840" i="16" s="1"/>
  <c r="R1834" i="16"/>
  <c r="Q1834" i="16"/>
  <c r="R1828" i="16"/>
  <c r="Q1828" i="16"/>
  <c r="Q1822" i="16"/>
  <c r="R1822" i="16" s="1"/>
  <c r="Q1816" i="16"/>
  <c r="R1816" i="16" s="1"/>
  <c r="Q1810" i="16"/>
  <c r="R1810" i="16" s="1"/>
  <c r="Q1804" i="16"/>
  <c r="R1804" i="16" s="1"/>
  <c r="Q1798" i="16"/>
  <c r="R1798" i="16" s="1"/>
  <c r="Q1792" i="16"/>
  <c r="R1792" i="16" s="1"/>
  <c r="Q1786" i="16"/>
  <c r="R1786" i="16" s="1"/>
  <c r="R1780" i="16"/>
  <c r="Q1780" i="16"/>
  <c r="Q1774" i="16"/>
  <c r="R1774" i="16" s="1"/>
  <c r="Q1768" i="16"/>
  <c r="R1768" i="16" s="1"/>
  <c r="R1762" i="16"/>
  <c r="Q1762" i="16"/>
  <c r="Q1756" i="16"/>
  <c r="R1756" i="16" s="1"/>
  <c r="Q1750" i="16"/>
  <c r="R1750" i="16" s="1"/>
  <c r="Q1744" i="16"/>
  <c r="R1744" i="16" s="1"/>
  <c r="Q1738" i="16"/>
  <c r="R1738" i="16" s="1"/>
  <c r="Q1732" i="16"/>
  <c r="R1732" i="16" s="1"/>
  <c r="R1726" i="16"/>
  <c r="Q1726" i="16"/>
  <c r="R1720" i="16"/>
  <c r="Q1720" i="16"/>
  <c r="Q1714" i="16"/>
  <c r="R1714" i="16" s="1"/>
  <c r="Q1708" i="16"/>
  <c r="R1708" i="16" s="1"/>
  <c r="Q1702" i="16"/>
  <c r="R1702" i="16" s="1"/>
  <c r="Q1696" i="16"/>
  <c r="R1696" i="16" s="1"/>
  <c r="Q1690" i="16"/>
  <c r="R1690" i="16" s="1"/>
  <c r="Q1684" i="16"/>
  <c r="R1684" i="16" s="1"/>
  <c r="Q1678" i="16"/>
  <c r="R1678" i="16" s="1"/>
  <c r="R1672" i="16"/>
  <c r="Q1672" i="16"/>
  <c r="Q1666" i="16"/>
  <c r="R1666" i="16" s="1"/>
  <c r="Q1660" i="16"/>
  <c r="R1660" i="16" s="1"/>
  <c r="R1654" i="16"/>
  <c r="Q1654" i="16"/>
  <c r="Q1648" i="16"/>
  <c r="R1648" i="16" s="1"/>
  <c r="Q1642" i="16"/>
  <c r="R1642" i="16" s="1"/>
  <c r="Q1636" i="16"/>
  <c r="R1636" i="16" s="1"/>
  <c r="Q1630" i="16"/>
  <c r="R1630" i="16" s="1"/>
  <c r="Q1624" i="16"/>
  <c r="R1624" i="16" s="1"/>
  <c r="R1618" i="16"/>
  <c r="Q1618" i="16"/>
  <c r="R1612" i="16"/>
  <c r="Q1612" i="16"/>
  <c r="Q1606" i="16"/>
  <c r="R1606" i="16" s="1"/>
  <c r="Q1600" i="16"/>
  <c r="R1600" i="16" s="1"/>
  <c r="Q1594" i="16"/>
  <c r="R1594" i="16" s="1"/>
  <c r="Q1588" i="16"/>
  <c r="R1588" i="16" s="1"/>
  <c r="Q1582" i="16"/>
  <c r="R1582" i="16" s="1"/>
  <c r="Q1576" i="16"/>
  <c r="R1576" i="16" s="1"/>
  <c r="Q1570" i="16"/>
  <c r="R1570" i="16" s="1"/>
  <c r="R1564" i="16"/>
  <c r="Q1564" i="16"/>
  <c r="Q1558" i="16"/>
  <c r="R1558" i="16" s="1"/>
  <c r="Q1552" i="16"/>
  <c r="R1552" i="16" s="1"/>
  <c r="R1546" i="16"/>
  <c r="Q1546" i="16"/>
  <c r="Q1540" i="16"/>
  <c r="R1540" i="16" s="1"/>
  <c r="Q1534" i="16"/>
  <c r="R1534" i="16" s="1"/>
  <c r="Q1528" i="16"/>
  <c r="R1528" i="16" s="1"/>
  <c r="Q1522" i="16"/>
  <c r="R1522" i="16" s="1"/>
  <c r="Q1516" i="16"/>
  <c r="R1516" i="16" s="1"/>
  <c r="R1510" i="16"/>
  <c r="Q1510" i="16"/>
  <c r="R1504" i="16"/>
  <c r="Q1504" i="16"/>
  <c r="Q1498" i="16"/>
  <c r="R1498" i="16" s="1"/>
  <c r="Q1492" i="16"/>
  <c r="R1492" i="16" s="1"/>
  <c r="Q1486" i="16"/>
  <c r="R1486" i="16" s="1"/>
  <c r="Q1480" i="16"/>
  <c r="R1480" i="16" s="1"/>
  <c r="Q1474" i="16"/>
  <c r="R1474" i="16" s="1"/>
  <c r="Q1468" i="16"/>
  <c r="R1468" i="16" s="1"/>
  <c r="Q1462" i="16"/>
  <c r="R1462" i="16" s="1"/>
  <c r="R1456" i="16"/>
  <c r="Q1456" i="16"/>
  <c r="Q1450" i="16"/>
  <c r="R1450" i="16" s="1"/>
  <c r="Q1444" i="16"/>
  <c r="R1444" i="16" s="1"/>
  <c r="R1438" i="16"/>
  <c r="Q1438" i="16"/>
  <c r="Q1432" i="16"/>
  <c r="R1432" i="16" s="1"/>
  <c r="Q1426" i="16"/>
  <c r="R1426" i="16" s="1"/>
  <c r="Q1420" i="16"/>
  <c r="R1420" i="16" s="1"/>
  <c r="Q1414" i="16"/>
  <c r="R1414" i="16" s="1"/>
  <c r="Q1408" i="16"/>
  <c r="R1408" i="16" s="1"/>
  <c r="R1402" i="16"/>
  <c r="Q1402" i="16"/>
  <c r="R1396" i="16"/>
  <c r="Q1396" i="16"/>
  <c r="Q1390" i="16"/>
  <c r="R1390" i="16" s="1"/>
  <c r="Q1384" i="16"/>
  <c r="R1384" i="16" s="1"/>
  <c r="Q1378" i="16"/>
  <c r="R1378" i="16" s="1"/>
  <c r="Q1372" i="16"/>
  <c r="R1372" i="16" s="1"/>
  <c r="Q1366" i="16"/>
  <c r="R1366" i="16" s="1"/>
  <c r="Q1360" i="16"/>
  <c r="R1360" i="16" s="1"/>
  <c r="Q1354" i="16"/>
  <c r="R1354" i="16" s="1"/>
  <c r="R1348" i="16"/>
  <c r="Q1348" i="16"/>
  <c r="Q1342" i="16"/>
  <c r="R1342" i="16" s="1"/>
  <c r="Q1336" i="16"/>
  <c r="R1336" i="16" s="1"/>
  <c r="R1330" i="16"/>
  <c r="Q1330" i="16"/>
  <c r="Q1324" i="16"/>
  <c r="R1324" i="16" s="1"/>
  <c r="Q1318" i="16"/>
  <c r="R1318" i="16" s="1"/>
  <c r="Q1312" i="16"/>
  <c r="R1312" i="16" s="1"/>
  <c r="Q1306" i="16"/>
  <c r="R1306" i="16" s="1"/>
  <c r="Q1300" i="16"/>
  <c r="R1300" i="16" s="1"/>
  <c r="R1294" i="16"/>
  <c r="Q1294" i="16"/>
  <c r="R1288" i="16"/>
  <c r="Q1288" i="16"/>
  <c r="Q1282" i="16"/>
  <c r="R1282" i="16" s="1"/>
  <c r="Q1276" i="16"/>
  <c r="R1276" i="16" s="1"/>
  <c r="Q1270" i="16"/>
  <c r="R1270" i="16" s="1"/>
  <c r="Q1264" i="16"/>
  <c r="R1264" i="16" s="1"/>
  <c r="Q1258" i="16"/>
  <c r="R1258" i="16" s="1"/>
  <c r="Q1252" i="16"/>
  <c r="R1252" i="16" s="1"/>
  <c r="Q1246" i="16"/>
  <c r="R1246" i="16" s="1"/>
  <c r="R1240" i="16"/>
  <c r="Q1240" i="16"/>
  <c r="Q1234" i="16"/>
  <c r="R1234" i="16" s="1"/>
  <c r="Q1228" i="16"/>
  <c r="R1228" i="16" s="1"/>
  <c r="R1222" i="16"/>
  <c r="Q1222" i="16"/>
  <c r="Q1216" i="16"/>
  <c r="R1216" i="16" s="1"/>
  <c r="Q1210" i="16"/>
  <c r="R1210" i="16" s="1"/>
  <c r="R1204" i="16"/>
  <c r="Q1204" i="16"/>
  <c r="Q1198" i="16"/>
  <c r="R1198" i="16" s="1"/>
  <c r="Q1192" i="16"/>
  <c r="R1192" i="16" s="1"/>
  <c r="R1186" i="16"/>
  <c r="Q1186" i="16"/>
  <c r="Q1180" i="16"/>
  <c r="R1180" i="16" s="1"/>
  <c r="Q1174" i="16"/>
  <c r="R1174" i="16" s="1"/>
  <c r="R1168" i="16"/>
  <c r="Q1168" i="16"/>
  <c r="Q1162" i="16"/>
  <c r="R1162" i="16" s="1"/>
  <c r="Q1156" i="16"/>
  <c r="R1156" i="16" s="1"/>
  <c r="R1150" i="16"/>
  <c r="Q1150" i="16"/>
  <c r="Q1144" i="16"/>
  <c r="R1144" i="16" s="1"/>
  <c r="Q1138" i="16"/>
  <c r="R1138" i="16" s="1"/>
  <c r="R1132" i="16"/>
  <c r="Q1132" i="16"/>
  <c r="Q1126" i="16"/>
  <c r="R1126" i="16" s="1"/>
  <c r="Q1120" i="16"/>
  <c r="R1120" i="16" s="1"/>
  <c r="R1114" i="16"/>
  <c r="Q1114" i="16"/>
  <c r="Q1108" i="16"/>
  <c r="R1108" i="16" s="1"/>
  <c r="Q1102" i="16"/>
  <c r="R1102" i="16" s="1"/>
  <c r="R1096" i="16"/>
  <c r="Q1096" i="16"/>
  <c r="Q1090" i="16"/>
  <c r="R1090" i="16" s="1"/>
  <c r="Q1084" i="16"/>
  <c r="R1084" i="16" s="1"/>
  <c r="R1078" i="16"/>
  <c r="Q1078" i="16"/>
  <c r="Q1072" i="16"/>
  <c r="R1072" i="16" s="1"/>
  <c r="Q1066" i="16"/>
  <c r="R1066" i="16" s="1"/>
  <c r="R1060" i="16"/>
  <c r="Q1060" i="16"/>
  <c r="Q1054" i="16"/>
  <c r="R1054" i="16" s="1"/>
  <c r="Q1048" i="16"/>
  <c r="R1048" i="16" s="1"/>
  <c r="R1042" i="16"/>
  <c r="Q1042" i="16"/>
  <c r="Q1036" i="16"/>
  <c r="R1036" i="16" s="1"/>
  <c r="Q1030" i="16"/>
  <c r="R1030" i="16" s="1"/>
  <c r="R1024" i="16"/>
  <c r="Q1024" i="16"/>
  <c r="Q1018" i="16"/>
  <c r="R1018" i="16" s="1"/>
  <c r="Q1012" i="16"/>
  <c r="R1012" i="16" s="1"/>
  <c r="R1006" i="16"/>
  <c r="Q1006" i="16"/>
  <c r="Q1000" i="16"/>
  <c r="R1000" i="16" s="1"/>
  <c r="Q994" i="16"/>
  <c r="R994" i="16" s="1"/>
  <c r="R988" i="16"/>
  <c r="Q988" i="16"/>
  <c r="Q982" i="16"/>
  <c r="R982" i="16" s="1"/>
  <c r="Q976" i="16"/>
  <c r="R976" i="16" s="1"/>
  <c r="R970" i="16"/>
  <c r="Q970" i="16"/>
  <c r="Q964" i="16"/>
  <c r="R964" i="16" s="1"/>
  <c r="Q958" i="16"/>
  <c r="R958" i="16" s="1"/>
  <c r="R952" i="16"/>
  <c r="Q952" i="16"/>
  <c r="Q946" i="16"/>
  <c r="R946" i="16" s="1"/>
  <c r="Q940" i="16"/>
  <c r="R940" i="16" s="1"/>
  <c r="R934" i="16"/>
  <c r="Q934" i="16"/>
  <c r="Q928" i="16"/>
  <c r="R928" i="16" s="1"/>
  <c r="Q922" i="16"/>
  <c r="R922" i="16" s="1"/>
  <c r="R916" i="16"/>
  <c r="Q916" i="16"/>
  <c r="Q910" i="16"/>
  <c r="R910" i="16" s="1"/>
  <c r="Q904" i="16"/>
  <c r="R904" i="16" s="1"/>
  <c r="R898" i="16"/>
  <c r="Q898" i="16"/>
  <c r="Q892" i="16"/>
  <c r="R892" i="16" s="1"/>
  <c r="Q886" i="16"/>
  <c r="R886" i="16" s="1"/>
  <c r="R880" i="16"/>
  <c r="Q880" i="16"/>
  <c r="Q874" i="16"/>
  <c r="R874" i="16" s="1"/>
  <c r="Q868" i="16"/>
  <c r="R868" i="16" s="1"/>
  <c r="Q862" i="16"/>
  <c r="R862" i="16" s="1"/>
  <c r="Q856" i="16"/>
  <c r="R856" i="16" s="1"/>
  <c r="Q850" i="16"/>
  <c r="R850" i="16" s="1"/>
  <c r="R844" i="16"/>
  <c r="Q844" i="16"/>
  <c r="Q838" i="16"/>
  <c r="R838" i="16" s="1"/>
  <c r="Q832" i="16"/>
  <c r="R832" i="16" s="1"/>
  <c r="R826" i="16"/>
  <c r="Q826" i="16"/>
  <c r="Q820" i="16"/>
  <c r="R820" i="16" s="1"/>
  <c r="Q814" i="16"/>
  <c r="R814" i="16" s="1"/>
  <c r="Q808" i="16"/>
  <c r="R808" i="16" s="1"/>
  <c r="Q802" i="16"/>
  <c r="R802" i="16" s="1"/>
  <c r="Q796" i="16"/>
  <c r="R796" i="16" s="1"/>
  <c r="R790" i="16"/>
  <c r="Q790" i="16"/>
  <c r="Q784" i="16"/>
  <c r="R784" i="16" s="1"/>
  <c r="Q778" i="16"/>
  <c r="R778" i="16" s="1"/>
  <c r="R772" i="16"/>
  <c r="Q772" i="16"/>
  <c r="Q766" i="16"/>
  <c r="R766" i="16" s="1"/>
  <c r="Q760" i="16"/>
  <c r="R760" i="16" s="1"/>
  <c r="Q754" i="16"/>
  <c r="R754" i="16" s="1"/>
  <c r="Q748" i="16"/>
  <c r="R748" i="16" s="1"/>
  <c r="Q742" i="16"/>
  <c r="R742" i="16" s="1"/>
  <c r="R736" i="16"/>
  <c r="Q736" i="16"/>
  <c r="Q730" i="16"/>
  <c r="R730" i="16" s="1"/>
  <c r="Q724" i="16"/>
  <c r="R724" i="16" s="1"/>
  <c r="R718" i="16"/>
  <c r="Q718" i="16"/>
  <c r="Q712" i="16"/>
  <c r="R712" i="16" s="1"/>
  <c r="Q706" i="16"/>
  <c r="R706" i="16" s="1"/>
  <c r="Q700" i="16"/>
  <c r="R700" i="16" s="1"/>
  <c r="Q694" i="16"/>
  <c r="R694" i="16" s="1"/>
  <c r="Q688" i="16"/>
  <c r="R688" i="16" s="1"/>
  <c r="R682" i="16"/>
  <c r="Q682" i="16"/>
  <c r="Q676" i="16"/>
  <c r="R676" i="16" s="1"/>
  <c r="Q670" i="16"/>
  <c r="R670" i="16" s="1"/>
  <c r="R664" i="16"/>
  <c r="Q664" i="16"/>
  <c r="Q658" i="16"/>
  <c r="R658" i="16" s="1"/>
  <c r="Q652" i="16"/>
  <c r="R652" i="16" s="1"/>
  <c r="Q646" i="16"/>
  <c r="R646" i="16" s="1"/>
  <c r="Q640" i="16"/>
  <c r="R640" i="16" s="1"/>
  <c r="Q634" i="16"/>
  <c r="R634" i="16" s="1"/>
  <c r="R628" i="16"/>
  <c r="Q628" i="16"/>
  <c r="Q622" i="16"/>
  <c r="R622" i="16" s="1"/>
  <c r="Q616" i="16"/>
  <c r="R616" i="16" s="1"/>
  <c r="R610" i="16"/>
  <c r="Q610" i="16"/>
  <c r="Q604" i="16"/>
  <c r="R604" i="16" s="1"/>
  <c r="Q598" i="16"/>
  <c r="R598" i="16" s="1"/>
  <c r="Q592" i="16"/>
  <c r="R592" i="16" s="1"/>
  <c r="Q586" i="16"/>
  <c r="R586" i="16" s="1"/>
  <c r="Q580" i="16"/>
  <c r="R580" i="16" s="1"/>
  <c r="R574" i="16"/>
  <c r="Q574" i="16"/>
  <c r="Q568" i="16"/>
  <c r="R568" i="16" s="1"/>
  <c r="Q562" i="16"/>
  <c r="R562" i="16" s="1"/>
  <c r="R556" i="16"/>
  <c r="Q556" i="16"/>
  <c r="Q550" i="16"/>
  <c r="R550" i="16" s="1"/>
  <c r="Q544" i="16"/>
  <c r="R544" i="16" s="1"/>
  <c r="Q538" i="16"/>
  <c r="R538" i="16" s="1"/>
  <c r="Q532" i="16"/>
  <c r="R532" i="16" s="1"/>
  <c r="Q526" i="16"/>
  <c r="R526" i="16" s="1"/>
  <c r="Q520" i="16"/>
  <c r="R520" i="16" s="1"/>
  <c r="Q514" i="16"/>
  <c r="R514" i="16" s="1"/>
  <c r="Q508" i="16"/>
  <c r="R508" i="16" s="1"/>
  <c r="R502" i="16"/>
  <c r="Q502" i="16"/>
  <c r="Q496" i="16"/>
  <c r="R496" i="16" s="1"/>
  <c r="Q490" i="16"/>
  <c r="R490" i="16" s="1"/>
  <c r="Q484" i="16"/>
  <c r="R484" i="16" s="1"/>
  <c r="Q478" i="16"/>
  <c r="R478" i="16" s="1"/>
  <c r="Q472" i="16"/>
  <c r="R472" i="16" s="1"/>
  <c r="R466" i="16"/>
  <c r="Q466" i="16"/>
  <c r="Q460" i="16"/>
  <c r="R460" i="16" s="1"/>
  <c r="Q454" i="16"/>
  <c r="R454" i="16"/>
  <c r="Q448" i="16"/>
  <c r="R448" i="16" s="1"/>
  <c r="Q442" i="16"/>
  <c r="R442" i="16" s="1"/>
  <c r="Q436" i="16"/>
  <c r="R436" i="16" s="1"/>
  <c r="Q430" i="16"/>
  <c r="R430" i="16" s="1"/>
  <c r="Q424" i="16"/>
  <c r="R424" i="16" s="1"/>
  <c r="Q418" i="16"/>
  <c r="R418" i="16" s="1"/>
  <c r="R412" i="16"/>
  <c r="Q412" i="16"/>
  <c r="Q406" i="16"/>
  <c r="R406" i="16" s="1"/>
  <c r="Q400" i="16"/>
  <c r="R400" i="16" s="1"/>
  <c r="Q394" i="16"/>
  <c r="R394" i="16" s="1"/>
  <c r="Q388" i="16"/>
  <c r="R388" i="16" s="1"/>
  <c r="Q382" i="16"/>
  <c r="R382" i="16" s="1"/>
  <c r="R376" i="16"/>
  <c r="Q376" i="16"/>
  <c r="Q370" i="16"/>
  <c r="R370" i="16" s="1"/>
  <c r="Q364" i="16"/>
  <c r="R364" i="16" s="1"/>
  <c r="R358" i="16"/>
  <c r="Q358" i="16"/>
  <c r="Q352" i="16"/>
  <c r="R352" i="16" s="1"/>
  <c r="Q346" i="16"/>
  <c r="R346" i="16" s="1"/>
  <c r="Q340" i="16"/>
  <c r="R340" i="16" s="1"/>
  <c r="Q334" i="16"/>
  <c r="R334" i="16" s="1"/>
  <c r="Q328" i="16"/>
  <c r="R328" i="16" s="1"/>
  <c r="R322" i="16"/>
  <c r="Q322" i="16"/>
  <c r="Q316" i="16"/>
  <c r="R316" i="16" s="1"/>
  <c r="Q310" i="16"/>
  <c r="R310" i="16" s="1"/>
  <c r="Q304" i="16"/>
  <c r="R304" i="16" s="1"/>
  <c r="Q298" i="16"/>
  <c r="R298" i="16" s="1"/>
  <c r="Q292" i="16"/>
  <c r="R292" i="16" s="1"/>
  <c r="Q286" i="16"/>
  <c r="R286" i="16" s="1"/>
  <c r="Q280" i="16"/>
  <c r="R280" i="16" s="1"/>
  <c r="Q274" i="16"/>
  <c r="R274" i="16" s="1"/>
  <c r="R268" i="16"/>
  <c r="Q268" i="16"/>
  <c r="Q2043" i="16"/>
  <c r="R2043" i="16" s="1"/>
  <c r="Q2037" i="16"/>
  <c r="R2037" i="16" s="1"/>
  <c r="Q2031" i="16"/>
  <c r="R2031" i="16" s="1"/>
  <c r="Q2025" i="16"/>
  <c r="R2025" i="16" s="1"/>
  <c r="Q2019" i="16"/>
  <c r="R2019" i="16" s="1"/>
  <c r="Q2013" i="16"/>
  <c r="R2013" i="16" s="1"/>
  <c r="Q2007" i="16"/>
  <c r="R2007" i="16" s="1"/>
  <c r="Q2001" i="16"/>
  <c r="R2001" i="16" s="1"/>
  <c r="R1995" i="16"/>
  <c r="Q1995" i="16"/>
  <c r="Q1989" i="16"/>
  <c r="R1989" i="16" s="1"/>
  <c r="Q1983" i="16"/>
  <c r="R1983" i="16" s="1"/>
  <c r="Q1977" i="16"/>
  <c r="R1977" i="16" s="1"/>
  <c r="Q1971" i="16"/>
  <c r="R1971" i="16" s="1"/>
  <c r="Q1965" i="16"/>
  <c r="R1965" i="16" s="1"/>
  <c r="Q1959" i="16"/>
  <c r="R1959" i="16" s="1"/>
  <c r="Q1953" i="16"/>
  <c r="R1953" i="16" s="1"/>
  <c r="Q1947" i="16"/>
  <c r="R1947" i="16" s="1"/>
  <c r="R1941" i="16"/>
  <c r="Q1941" i="16"/>
  <c r="Q1935" i="16"/>
  <c r="R1935" i="16" s="1"/>
  <c r="Q1929" i="16"/>
  <c r="R1929" i="16" s="1"/>
  <c r="Q1923" i="16"/>
  <c r="R1923" i="16" s="1"/>
  <c r="Q1917" i="16"/>
  <c r="R1917" i="16" s="1"/>
  <c r="Q1911" i="16"/>
  <c r="R1911" i="16" s="1"/>
  <c r="Q1905" i="16"/>
  <c r="R1905" i="16" s="1"/>
  <c r="Q1899" i="16"/>
  <c r="R1899" i="16" s="1"/>
  <c r="Q1893" i="16"/>
  <c r="R1893" i="16" s="1"/>
  <c r="R1887" i="16"/>
  <c r="Q1887" i="16"/>
  <c r="Q1881" i="16"/>
  <c r="R1881" i="16" s="1"/>
  <c r="Q1875" i="16"/>
  <c r="R1875" i="16" s="1"/>
  <c r="Q1869" i="16"/>
  <c r="R1869" i="16" s="1"/>
  <c r="Q1863" i="16"/>
  <c r="R1863" i="16" s="1"/>
  <c r="Q1857" i="16"/>
  <c r="R1857" i="16" s="1"/>
  <c r="Q1851" i="16"/>
  <c r="R1851" i="16" s="1"/>
  <c r="Q1845" i="16"/>
  <c r="R1845" i="16" s="1"/>
  <c r="Q1839" i="16"/>
  <c r="R1839" i="16" s="1"/>
  <c r="R1833" i="16"/>
  <c r="Q1833" i="16"/>
  <c r="Q1827" i="16"/>
  <c r="R1827" i="16" s="1"/>
  <c r="Q1821" i="16"/>
  <c r="R1821" i="16" s="1"/>
  <c r="Q1815" i="16"/>
  <c r="R1815" i="16" s="1"/>
  <c r="Q1809" i="16"/>
  <c r="R1809" i="16" s="1"/>
  <c r="Q1803" i="16"/>
  <c r="R1803" i="16" s="1"/>
  <c r="Q1797" i="16"/>
  <c r="R1797" i="16" s="1"/>
  <c r="Q1791" i="16"/>
  <c r="R1791" i="16" s="1"/>
  <c r="Q1785" i="16"/>
  <c r="R1785" i="16" s="1"/>
  <c r="R1779" i="16"/>
  <c r="Q1779" i="16"/>
  <c r="Q1773" i="16"/>
  <c r="R1773" i="16" s="1"/>
  <c r="Q1767" i="16"/>
  <c r="R1767" i="16" s="1"/>
  <c r="Q1761" i="16"/>
  <c r="R1761" i="16" s="1"/>
  <c r="Q1755" i="16"/>
  <c r="R1755" i="16" s="1"/>
  <c r="Q1749" i="16"/>
  <c r="R1749" i="16" s="1"/>
  <c r="Q1743" i="16"/>
  <c r="R1743" i="16" s="1"/>
  <c r="Q1737" i="16"/>
  <c r="R1737" i="16" s="1"/>
  <c r="Q1731" i="16"/>
  <c r="R1731" i="16" s="1"/>
  <c r="R1725" i="16"/>
  <c r="Q1725" i="16"/>
  <c r="Q1719" i="16"/>
  <c r="R1719" i="16" s="1"/>
  <c r="Q1713" i="16"/>
  <c r="R1713" i="16" s="1"/>
  <c r="Q1707" i="16"/>
  <c r="R1707" i="16" s="1"/>
  <c r="Q1701" i="16"/>
  <c r="R1701" i="16" s="1"/>
  <c r="Q1695" i="16"/>
  <c r="R1695" i="16" s="1"/>
  <c r="Q1689" i="16"/>
  <c r="R1689" i="16" s="1"/>
  <c r="Q1683" i="16"/>
  <c r="R1683" i="16" s="1"/>
  <c r="Q1677" i="16"/>
  <c r="R1677" i="16" s="1"/>
  <c r="R1671" i="16"/>
  <c r="Q1671" i="16"/>
  <c r="Q1665" i="16"/>
  <c r="R1665" i="16" s="1"/>
  <c r="Q1659" i="16"/>
  <c r="R1659" i="16" s="1"/>
  <c r="Q1653" i="16"/>
  <c r="R1653" i="16" s="1"/>
  <c r="Q1647" i="16"/>
  <c r="R1647" i="16" s="1"/>
  <c r="Q1641" i="16"/>
  <c r="R1641" i="16" s="1"/>
  <c r="Q1635" i="16"/>
  <c r="R1635" i="16" s="1"/>
  <c r="Q1629" i="16"/>
  <c r="R1629" i="16" s="1"/>
  <c r="Q1623" i="16"/>
  <c r="R1623" i="16" s="1"/>
  <c r="R1617" i="16"/>
  <c r="Q1617" i="16"/>
  <c r="Q1611" i="16"/>
  <c r="R1611" i="16" s="1"/>
  <c r="Q1605" i="16"/>
  <c r="R1605" i="16" s="1"/>
  <c r="Q1599" i="16"/>
  <c r="R1599" i="16" s="1"/>
  <c r="Q1593" i="16"/>
  <c r="R1593" i="16" s="1"/>
  <c r="Q1587" i="16"/>
  <c r="R1587" i="16" s="1"/>
  <c r="Q1581" i="16"/>
  <c r="R1581" i="16" s="1"/>
  <c r="Q1575" i="16"/>
  <c r="R1575" i="16" s="1"/>
  <c r="Q1569" i="16"/>
  <c r="R1569" i="16" s="1"/>
  <c r="R1563" i="16"/>
  <c r="Q1563" i="16"/>
  <c r="Q1557" i="16"/>
  <c r="R1557" i="16" s="1"/>
  <c r="Q1551" i="16"/>
  <c r="R1551" i="16" s="1"/>
  <c r="Q1545" i="16"/>
  <c r="R1545" i="16" s="1"/>
  <c r="Q1539" i="16"/>
  <c r="R1539" i="16" s="1"/>
  <c r="Q1533" i="16"/>
  <c r="R1533" i="16" s="1"/>
  <c r="Q1527" i="16"/>
  <c r="R1527" i="16" s="1"/>
  <c r="Q1521" i="16"/>
  <c r="R1521" i="16" s="1"/>
  <c r="Q1515" i="16"/>
  <c r="R1515" i="16" s="1"/>
  <c r="R1509" i="16"/>
  <c r="Q1509" i="16"/>
  <c r="Q1503" i="16"/>
  <c r="R1503" i="16" s="1"/>
  <c r="Q1497" i="16"/>
  <c r="R1497" i="16" s="1"/>
  <c r="Q1491" i="16"/>
  <c r="R1491" i="16" s="1"/>
  <c r="Q1485" i="16"/>
  <c r="R1485" i="16" s="1"/>
  <c r="Q1479" i="16"/>
  <c r="R1479" i="16" s="1"/>
  <c r="Q1473" i="16"/>
  <c r="R1473" i="16" s="1"/>
  <c r="Q1467" i="16"/>
  <c r="R1467" i="16" s="1"/>
  <c r="Q1461" i="16"/>
  <c r="R1461" i="16" s="1"/>
  <c r="R1455" i="16"/>
  <c r="Q1455" i="16"/>
  <c r="Q1449" i="16"/>
  <c r="R1449" i="16" s="1"/>
  <c r="Q1443" i="16"/>
  <c r="R1443" i="16" s="1"/>
  <c r="Q1437" i="16"/>
  <c r="R1437" i="16" s="1"/>
  <c r="Q1431" i="16"/>
  <c r="R1431" i="16" s="1"/>
  <c r="Q1425" i="16"/>
  <c r="R1425" i="16" s="1"/>
  <c r="Q1419" i="16"/>
  <c r="R1419" i="16" s="1"/>
  <c r="Q1413" i="16"/>
  <c r="R1413" i="16" s="1"/>
  <c r="Q1407" i="16"/>
  <c r="R1407" i="16" s="1"/>
  <c r="R1401" i="16"/>
  <c r="Q1401" i="16"/>
  <c r="Q1395" i="16"/>
  <c r="R1395" i="16" s="1"/>
  <c r="Q1389" i="16"/>
  <c r="R1389" i="16" s="1"/>
  <c r="Q1383" i="16"/>
  <c r="R1383" i="16" s="1"/>
  <c r="Q1377" i="16"/>
  <c r="R1377" i="16" s="1"/>
  <c r="Q1371" i="16"/>
  <c r="R1371" i="16" s="1"/>
  <c r="Q1365" i="16"/>
  <c r="R1365" i="16" s="1"/>
  <c r="Q1359" i="16"/>
  <c r="R1359" i="16" s="1"/>
  <c r="Q1353" i="16"/>
  <c r="R1353" i="16" s="1"/>
  <c r="R1347" i="16"/>
  <c r="Q1347" i="16"/>
  <c r="Q1341" i="16"/>
  <c r="R1341" i="16" s="1"/>
  <c r="Q1335" i="16"/>
  <c r="R1335" i="16" s="1"/>
  <c r="Q1329" i="16"/>
  <c r="R1329" i="16" s="1"/>
  <c r="Q1323" i="16"/>
  <c r="R1323" i="16" s="1"/>
  <c r="Q1317" i="16"/>
  <c r="R1317" i="16" s="1"/>
  <c r="Q1311" i="16"/>
  <c r="R1311" i="16" s="1"/>
  <c r="Q1305" i="16"/>
  <c r="R1305" i="16" s="1"/>
  <c r="Q1299" i="16"/>
  <c r="R1299" i="16" s="1"/>
  <c r="R1293" i="16"/>
  <c r="Q1293" i="16"/>
  <c r="Q1287" i="16"/>
  <c r="R1287" i="16" s="1"/>
  <c r="Q1281" i="16"/>
  <c r="R1281" i="16" s="1"/>
  <c r="Q1275" i="16"/>
  <c r="R1275" i="16" s="1"/>
  <c r="Q1269" i="16"/>
  <c r="R1269" i="16" s="1"/>
  <c r="Q1263" i="16"/>
  <c r="R1263" i="16" s="1"/>
  <c r="Q1257" i="16"/>
  <c r="R1257" i="16" s="1"/>
  <c r="Q1251" i="16"/>
  <c r="R1251" i="16" s="1"/>
  <c r="Q1245" i="16"/>
  <c r="R1245" i="16" s="1"/>
  <c r="R1239" i="16"/>
  <c r="Q1239" i="16"/>
  <c r="Q1233" i="16"/>
  <c r="R1233" i="16" s="1"/>
  <c r="Q1227" i="16"/>
  <c r="R1227" i="16" s="1"/>
  <c r="Q1221" i="16"/>
  <c r="R1221" i="16" s="1"/>
  <c r="Q1215" i="16"/>
  <c r="R1215" i="16" s="1"/>
  <c r="Q1209" i="16"/>
  <c r="R1209" i="16" s="1"/>
  <c r="Q1203" i="16"/>
  <c r="R1203" i="16" s="1"/>
  <c r="Q1197" i="16"/>
  <c r="R1197" i="16" s="1"/>
  <c r="Q1191" i="16"/>
  <c r="R1191" i="16" s="1"/>
  <c r="R1185" i="16"/>
  <c r="Q1185" i="16"/>
  <c r="Q1179" i="16"/>
  <c r="R1179" i="16" s="1"/>
  <c r="Q1173" i="16"/>
  <c r="R1173" i="16" s="1"/>
  <c r="Q1167" i="16"/>
  <c r="R1167" i="16" s="1"/>
  <c r="Q1161" i="16"/>
  <c r="R1161" i="16" s="1"/>
  <c r="Q1155" i="16"/>
  <c r="R1155" i="16" s="1"/>
  <c r="Q1149" i="16"/>
  <c r="R1149" i="16" s="1"/>
  <c r="Q1143" i="16"/>
  <c r="R1143" i="16" s="1"/>
  <c r="Q1137" i="16"/>
  <c r="R1137" i="16" s="1"/>
  <c r="R1131" i="16"/>
  <c r="Q1131" i="16"/>
  <c r="Q1125" i="16"/>
  <c r="R1125" i="16" s="1"/>
  <c r="Q1119" i="16"/>
  <c r="R1119" i="16" s="1"/>
  <c r="Q1113" i="16"/>
  <c r="R1113" i="16" s="1"/>
  <c r="Q1107" i="16"/>
  <c r="R1107" i="16" s="1"/>
  <c r="Q1101" i="16"/>
  <c r="R1101" i="16" s="1"/>
  <c r="Q1095" i="16"/>
  <c r="R1095" i="16" s="1"/>
  <c r="Q1089" i="16"/>
  <c r="R1089" i="16" s="1"/>
  <c r="Q1083" i="16"/>
  <c r="R1083" i="16" s="1"/>
  <c r="R1077" i="16"/>
  <c r="Q1077" i="16"/>
  <c r="Q1071" i="16"/>
  <c r="R1071" i="16" s="1"/>
  <c r="Q1065" i="16"/>
  <c r="R1065" i="16" s="1"/>
  <c r="Q1059" i="16"/>
  <c r="R1059" i="16" s="1"/>
  <c r="Q1053" i="16"/>
  <c r="R1053" i="16" s="1"/>
  <c r="Q1047" i="16"/>
  <c r="R1047" i="16" s="1"/>
  <c r="Q1041" i="16"/>
  <c r="R1041" i="16" s="1"/>
  <c r="Q1035" i="16"/>
  <c r="R1035" i="16" s="1"/>
  <c r="Q1029" i="16"/>
  <c r="R1029" i="16" s="1"/>
  <c r="R1023" i="16"/>
  <c r="Q1023" i="16"/>
  <c r="Q1017" i="16"/>
  <c r="R1017" i="16" s="1"/>
  <c r="Q1011" i="16"/>
  <c r="R1011" i="16" s="1"/>
  <c r="Q1005" i="16"/>
  <c r="R1005" i="16" s="1"/>
  <c r="Q999" i="16"/>
  <c r="R999" i="16" s="1"/>
  <c r="Q993" i="16"/>
  <c r="R993" i="16" s="1"/>
  <c r="Q987" i="16"/>
  <c r="R987" i="16" s="1"/>
  <c r="Q981" i="16"/>
  <c r="R981" i="16" s="1"/>
  <c r="Q975" i="16"/>
  <c r="R975" i="16" s="1"/>
  <c r="R969" i="16"/>
  <c r="Q969" i="16"/>
  <c r="Q963" i="16"/>
  <c r="R963" i="16" s="1"/>
  <c r="Q957" i="16"/>
  <c r="R957" i="16" s="1"/>
  <c r="Q951" i="16"/>
  <c r="R951" i="16" s="1"/>
  <c r="Q945" i="16"/>
  <c r="R945" i="16" s="1"/>
  <c r="Q939" i="16"/>
  <c r="R939" i="16" s="1"/>
  <c r="Q933" i="16"/>
  <c r="R933" i="16" s="1"/>
  <c r="Q927" i="16"/>
  <c r="R927" i="16" s="1"/>
  <c r="Q921" i="16"/>
  <c r="R921" i="16" s="1"/>
  <c r="R915" i="16"/>
  <c r="Q915" i="16"/>
  <c r="Q909" i="16"/>
  <c r="R909" i="16" s="1"/>
  <c r="Q903" i="16"/>
  <c r="R903" i="16" s="1"/>
  <c r="Q897" i="16"/>
  <c r="R897" i="16" s="1"/>
  <c r="Q891" i="16"/>
  <c r="R891" i="16" s="1"/>
  <c r="Q885" i="16"/>
  <c r="R885" i="16" s="1"/>
  <c r="Q879" i="16"/>
  <c r="R879" i="16" s="1"/>
  <c r="Q873" i="16"/>
  <c r="R873" i="16" s="1"/>
  <c r="Q867" i="16"/>
  <c r="R867" i="16" s="1"/>
  <c r="R861" i="16"/>
  <c r="Q861" i="16"/>
  <c r="Q855" i="16"/>
  <c r="R855" i="16" s="1"/>
  <c r="Q849" i="16"/>
  <c r="R849" i="16" s="1"/>
  <c r="Q843" i="16"/>
  <c r="R843" i="16" s="1"/>
  <c r="Q837" i="16"/>
  <c r="R837" i="16" s="1"/>
  <c r="Q831" i="16"/>
  <c r="R831" i="16" s="1"/>
  <c r="Q825" i="16"/>
  <c r="R825" i="16" s="1"/>
  <c r="Q819" i="16"/>
  <c r="R819" i="16" s="1"/>
  <c r="Q813" i="16"/>
  <c r="R813" i="16" s="1"/>
  <c r="R807" i="16"/>
  <c r="Q807" i="16"/>
  <c r="Q801" i="16"/>
  <c r="R801" i="16" s="1"/>
  <c r="Q795" i="16"/>
  <c r="R795" i="16" s="1"/>
  <c r="Q789" i="16"/>
  <c r="R789" i="16" s="1"/>
  <c r="Q783" i="16"/>
  <c r="R783" i="16" s="1"/>
  <c r="Q777" i="16"/>
  <c r="R777" i="16" s="1"/>
  <c r="Q771" i="16"/>
  <c r="R771" i="16" s="1"/>
  <c r="Q765" i="16"/>
  <c r="R765" i="16" s="1"/>
  <c r="Q759" i="16"/>
  <c r="R759" i="16" s="1"/>
  <c r="Q753" i="16"/>
  <c r="R753" i="16" s="1"/>
  <c r="Q747" i="16"/>
  <c r="R747" i="16" s="1"/>
  <c r="Q741" i="16"/>
  <c r="R741" i="16" s="1"/>
  <c r="Q735" i="16"/>
  <c r="R735" i="16" s="1"/>
  <c r="Q729" i="16"/>
  <c r="R729" i="16" s="1"/>
  <c r="Q723" i="16"/>
  <c r="R723" i="16" s="1"/>
  <c r="Q717" i="16"/>
  <c r="R717" i="16" s="1"/>
  <c r="Q711" i="16"/>
  <c r="R711" i="16" s="1"/>
  <c r="Q705" i="16"/>
  <c r="R705" i="16" s="1"/>
  <c r="Q699" i="16"/>
  <c r="R699" i="16" s="1"/>
  <c r="Q693" i="16"/>
  <c r="R693" i="16" s="1"/>
  <c r="Q687" i="16"/>
  <c r="R687" i="16" s="1"/>
  <c r="Q681" i="16"/>
  <c r="R681" i="16" s="1"/>
  <c r="Q675" i="16"/>
  <c r="R675" i="16" s="1"/>
  <c r="Q669" i="16"/>
  <c r="R669" i="16" s="1"/>
  <c r="Q663" i="16"/>
  <c r="R663" i="16" s="1"/>
  <c r="Q657" i="16"/>
  <c r="R657" i="16" s="1"/>
  <c r="Q651" i="16"/>
  <c r="R651" i="16" s="1"/>
  <c r="Q645" i="16"/>
  <c r="R645" i="16" s="1"/>
  <c r="Q639" i="16"/>
  <c r="R639" i="16" s="1"/>
  <c r="Q633" i="16"/>
  <c r="R633" i="16" s="1"/>
  <c r="Q627" i="16"/>
  <c r="R627" i="16" s="1"/>
  <c r="Q621" i="16"/>
  <c r="R621" i="16" s="1"/>
  <c r="Q615" i="16"/>
  <c r="R615" i="16" s="1"/>
  <c r="Q609" i="16"/>
  <c r="R609" i="16" s="1"/>
  <c r="Q603" i="16"/>
  <c r="R603" i="16" s="1"/>
  <c r="Q597" i="16"/>
  <c r="R597" i="16" s="1"/>
  <c r="Q591" i="16"/>
  <c r="R591" i="16" s="1"/>
  <c r="Q585" i="16"/>
  <c r="R585" i="16" s="1"/>
  <c r="Q579" i="16"/>
  <c r="R579" i="16" s="1"/>
  <c r="Q573" i="16"/>
  <c r="R573" i="16" s="1"/>
  <c r="Q567" i="16"/>
  <c r="R567" i="16" s="1"/>
  <c r="Q561" i="16"/>
  <c r="R561" i="16" s="1"/>
  <c r="Q555" i="16"/>
  <c r="R555" i="16" s="1"/>
  <c r="Q549" i="16"/>
  <c r="R549" i="16" s="1"/>
  <c r="Q543" i="16"/>
  <c r="R543" i="16" s="1"/>
  <c r="Q537" i="16"/>
  <c r="R537" i="16" s="1"/>
  <c r="Q531" i="16"/>
  <c r="R531" i="16" s="1"/>
  <c r="Q525" i="16"/>
  <c r="R525" i="16" s="1"/>
  <c r="Q519" i="16"/>
  <c r="R519" i="16" s="1"/>
  <c r="Q513" i="16"/>
  <c r="R513" i="16" s="1"/>
  <c r="Q507" i="16"/>
  <c r="R507" i="16" s="1"/>
  <c r="Q501" i="16"/>
  <c r="R501" i="16" s="1"/>
  <c r="Q495" i="16"/>
  <c r="R495" i="16" s="1"/>
  <c r="Q489" i="16"/>
  <c r="R489" i="16" s="1"/>
  <c r="Q483" i="16"/>
  <c r="R483" i="16" s="1"/>
  <c r="Q477" i="16"/>
  <c r="R477" i="16" s="1"/>
  <c r="Q471" i="16"/>
  <c r="R471" i="16" s="1"/>
  <c r="Q465" i="16"/>
  <c r="R465" i="16" s="1"/>
  <c r="Q459" i="16"/>
  <c r="R459" i="16" s="1"/>
  <c r="Q453" i="16"/>
  <c r="R453" i="16" s="1"/>
  <c r="Q447" i="16"/>
  <c r="R447" i="16" s="1"/>
  <c r="Q441" i="16"/>
  <c r="R441" i="16" s="1"/>
  <c r="Q435" i="16"/>
  <c r="R435" i="16" s="1"/>
  <c r="Q429" i="16"/>
  <c r="R429" i="16" s="1"/>
  <c r="Q423" i="16"/>
  <c r="R423" i="16" s="1"/>
  <c r="Q417" i="16"/>
  <c r="R417" i="16" s="1"/>
  <c r="Q411" i="16"/>
  <c r="R411" i="16" s="1"/>
  <c r="Q405" i="16"/>
  <c r="R405" i="16" s="1"/>
  <c r="Q399" i="16"/>
  <c r="R399" i="16" s="1"/>
  <c r="Q393" i="16"/>
  <c r="R393" i="16" s="1"/>
  <c r="Q387" i="16"/>
  <c r="R387" i="16" s="1"/>
  <c r="Q381" i="16"/>
  <c r="R381" i="16" s="1"/>
  <c r="Q375" i="16"/>
  <c r="R375" i="16" s="1"/>
  <c r="Q369" i="16"/>
  <c r="R369" i="16" s="1"/>
  <c r="Q363" i="16"/>
  <c r="R363" i="16" s="1"/>
  <c r="Q357" i="16"/>
  <c r="R357" i="16" s="1"/>
  <c r="Q351" i="16"/>
  <c r="R351" i="16" s="1"/>
  <c r="Q345" i="16"/>
  <c r="R345" i="16" s="1"/>
  <c r="Q339" i="16"/>
  <c r="R339" i="16" s="1"/>
  <c r="Q333" i="16"/>
  <c r="R333" i="16" s="1"/>
  <c r="Q327" i="16"/>
  <c r="R327" i="16" s="1"/>
  <c r="Q321" i="16"/>
  <c r="R321" i="16" s="1"/>
  <c r="Q315" i="16"/>
  <c r="R315" i="16" s="1"/>
  <c r="Q309" i="16"/>
  <c r="R309" i="16" s="1"/>
  <c r="Q303" i="16"/>
  <c r="R303" i="16" s="1"/>
  <c r="Q297" i="16"/>
  <c r="R297" i="16" s="1"/>
  <c r="Q291" i="16"/>
  <c r="R291" i="16" s="1"/>
  <c r="Q285" i="16"/>
  <c r="R285" i="16" s="1"/>
  <c r="Q279" i="16"/>
  <c r="R279" i="16" s="1"/>
  <c r="Q273" i="16"/>
  <c r="R273" i="16" s="1"/>
  <c r="Q267" i="16"/>
  <c r="R267" i="16" s="1"/>
  <c r="Q261" i="16"/>
  <c r="R261" i="16" s="1"/>
  <c r="Q283" i="16"/>
  <c r="R283" i="16" s="1"/>
  <c r="Q277" i="16"/>
  <c r="R277" i="16" s="1"/>
  <c r="Q271" i="16"/>
  <c r="R271" i="16" s="1"/>
  <c r="Q265" i="16"/>
  <c r="R265" i="16" s="1"/>
  <c r="Q259" i="16"/>
  <c r="R259" i="16" s="1"/>
  <c r="Q253" i="16"/>
  <c r="R253" i="16" s="1"/>
  <c r="Q247" i="16"/>
  <c r="R247" i="16" s="1"/>
  <c r="Q241" i="16"/>
  <c r="R241" i="16" s="1"/>
  <c r="Q235" i="16"/>
  <c r="R235" i="16" s="1"/>
  <c r="Q229" i="16"/>
  <c r="R229" i="16" s="1"/>
  <c r="Q223" i="16"/>
  <c r="R223" i="16" s="1"/>
  <c r="Q217" i="16"/>
  <c r="R217" i="16" s="1"/>
  <c r="Q211" i="16"/>
  <c r="R211" i="16" s="1"/>
  <c r="Q205" i="16"/>
  <c r="R205" i="16" s="1"/>
  <c r="Q199" i="16"/>
  <c r="R199" i="16" s="1"/>
  <c r="Q193" i="16"/>
  <c r="R193" i="16" s="1"/>
  <c r="Q187" i="16"/>
  <c r="R187" i="16" s="1"/>
  <c r="Q181" i="16"/>
  <c r="R181" i="16" s="1"/>
  <c r="Q175" i="16"/>
  <c r="R175" i="16" s="1"/>
  <c r="Q169" i="16"/>
  <c r="R169" i="16" s="1"/>
  <c r="Q163" i="16"/>
  <c r="R163" i="16" s="1"/>
  <c r="Q157" i="16"/>
  <c r="R157" i="16" s="1"/>
  <c r="Q151" i="16"/>
  <c r="R151" i="16" s="1"/>
  <c r="Q145" i="16"/>
  <c r="R145" i="16" s="1"/>
  <c r="Q139" i="16"/>
  <c r="R139" i="16" s="1"/>
  <c r="Q133" i="16"/>
  <c r="R133" i="16" s="1"/>
  <c r="Q127" i="16"/>
  <c r="R127" i="16" s="1"/>
  <c r="Q121" i="16"/>
  <c r="R121" i="16" s="1"/>
  <c r="Q115" i="16"/>
  <c r="R115" i="16" s="1"/>
  <c r="Q109" i="16"/>
  <c r="R109" i="16" s="1"/>
  <c r="Q103" i="16"/>
  <c r="R103" i="16" s="1"/>
  <c r="Q97" i="16"/>
  <c r="R97" i="16" s="1"/>
  <c r="Q91" i="16"/>
  <c r="R91" i="16" s="1"/>
  <c r="Q85" i="16"/>
  <c r="R85" i="16" s="1"/>
  <c r="Q79" i="16"/>
  <c r="R79" i="16" s="1"/>
  <c r="Q73" i="16"/>
  <c r="R73" i="16" s="1"/>
  <c r="Q67" i="16"/>
  <c r="R67" i="16" s="1"/>
  <c r="Q61" i="16"/>
  <c r="R61" i="16" s="1"/>
  <c r="Q55" i="16"/>
  <c r="R55" i="16" s="1"/>
  <c r="Q49" i="16"/>
  <c r="R49" i="16" s="1"/>
  <c r="Q43" i="16"/>
  <c r="R43" i="16" s="1"/>
  <c r="Q37" i="16"/>
  <c r="R37" i="16" s="1"/>
  <c r="Q31" i="16"/>
  <c r="R31" i="16" s="1"/>
  <c r="Q25" i="16"/>
  <c r="R25" i="16" s="1"/>
  <c r="Q19" i="16"/>
  <c r="R19" i="16" s="1"/>
  <c r="Q13" i="16"/>
  <c r="R13" i="16" s="1"/>
  <c r="Q7" i="16"/>
  <c r="R7" i="16" s="1"/>
  <c r="Q258" i="16"/>
  <c r="R258" i="16" s="1"/>
  <c r="Q252" i="16"/>
  <c r="R252" i="16" s="1"/>
  <c r="Q246" i="16"/>
  <c r="R246" i="16" s="1"/>
  <c r="Q240" i="16"/>
  <c r="R240" i="16" s="1"/>
  <c r="Q234" i="16"/>
  <c r="R234" i="16" s="1"/>
  <c r="Q228" i="16"/>
  <c r="R228" i="16" s="1"/>
  <c r="Q222" i="16"/>
  <c r="R222" i="16" s="1"/>
  <c r="Q216" i="16"/>
  <c r="R216" i="16" s="1"/>
  <c r="Q210" i="16"/>
  <c r="R210" i="16" s="1"/>
  <c r="Q204" i="16"/>
  <c r="R204" i="16" s="1"/>
  <c r="Q198" i="16"/>
  <c r="R198" i="16" s="1"/>
  <c r="Q192" i="16"/>
  <c r="R192" i="16" s="1"/>
  <c r="Q186" i="16"/>
  <c r="R186" i="16" s="1"/>
  <c r="Q180" i="16"/>
  <c r="R180" i="16" s="1"/>
  <c r="Q174" i="16"/>
  <c r="R174" i="16" s="1"/>
  <c r="Q168" i="16"/>
  <c r="R168" i="16" s="1"/>
  <c r="Q162" i="16"/>
  <c r="R162" i="16" s="1"/>
  <c r="Q156" i="16"/>
  <c r="R156" i="16" s="1"/>
  <c r="Q150" i="16"/>
  <c r="R150" i="16" s="1"/>
  <c r="Q144" i="16"/>
  <c r="R144" i="16" s="1"/>
  <c r="Q138" i="16"/>
  <c r="R138" i="16" s="1"/>
  <c r="Q132" i="16"/>
  <c r="R132" i="16" s="1"/>
  <c r="Q126" i="16"/>
  <c r="R126" i="16" s="1"/>
  <c r="Q120" i="16"/>
  <c r="R120" i="16" s="1"/>
  <c r="Q114" i="16"/>
  <c r="R114" i="16" s="1"/>
  <c r="Q108" i="16"/>
  <c r="R108" i="16" s="1"/>
  <c r="Q102" i="16"/>
  <c r="R102" i="16" s="1"/>
  <c r="Q96" i="16"/>
  <c r="R96" i="16" s="1"/>
  <c r="Q90" i="16"/>
  <c r="R90" i="16" s="1"/>
  <c r="Q84" i="16"/>
  <c r="R84" i="16" s="1"/>
  <c r="Q78" i="16"/>
  <c r="R78" i="16" s="1"/>
  <c r="Q72" i="16"/>
  <c r="R72" i="16" s="1"/>
  <c r="Q66" i="16"/>
  <c r="R66" i="16" s="1"/>
  <c r="Q60" i="16"/>
  <c r="R60" i="16" s="1"/>
  <c r="Q54" i="16"/>
  <c r="R54" i="16" s="1"/>
  <c r="Q48" i="16"/>
  <c r="R48" i="16" s="1"/>
  <c r="Q42" i="16"/>
  <c r="R42" i="16" s="1"/>
  <c r="Q36" i="16"/>
  <c r="R36" i="16" s="1"/>
  <c r="Q30" i="16"/>
  <c r="R30" i="16" s="1"/>
  <c r="Q24" i="16"/>
  <c r="R24" i="16" s="1"/>
  <c r="Q18" i="16"/>
  <c r="R18" i="16" s="1"/>
  <c r="Q12" i="16"/>
  <c r="R12" i="16" s="1"/>
  <c r="Q6" i="16"/>
  <c r="R6" i="16" s="1"/>
  <c r="Q257" i="16"/>
  <c r="R257" i="16" s="1"/>
  <c r="Q251" i="16"/>
  <c r="R251" i="16" s="1"/>
  <c r="Q245" i="16"/>
  <c r="R245" i="16" s="1"/>
  <c r="Q239" i="16"/>
  <c r="R239" i="16" s="1"/>
  <c r="Q233" i="16"/>
  <c r="R233" i="16" s="1"/>
  <c r="Q227" i="16"/>
  <c r="R227" i="16" s="1"/>
  <c r="Q221" i="16"/>
  <c r="R221" i="16" s="1"/>
  <c r="Q215" i="16"/>
  <c r="R215" i="16" s="1"/>
  <c r="Q209" i="16"/>
  <c r="R209" i="16" s="1"/>
  <c r="Q203" i="16"/>
  <c r="R203" i="16" s="1"/>
  <c r="Q197" i="16"/>
  <c r="R197" i="16" s="1"/>
  <c r="Q191" i="16"/>
  <c r="R191" i="16" s="1"/>
  <c r="Q185" i="16"/>
  <c r="R185" i="16" s="1"/>
  <c r="Q179" i="16"/>
  <c r="R179" i="16" s="1"/>
  <c r="Q173" i="16"/>
  <c r="R173" i="16" s="1"/>
  <c r="Q167" i="16"/>
  <c r="R167" i="16" s="1"/>
  <c r="Q161" i="16"/>
  <c r="R161" i="16" s="1"/>
  <c r="Q155" i="16"/>
  <c r="R155" i="16" s="1"/>
  <c r="Q149" i="16"/>
  <c r="R149" i="16" s="1"/>
  <c r="Q143" i="16"/>
  <c r="R143" i="16" s="1"/>
  <c r="Q137" i="16"/>
  <c r="R137" i="16"/>
  <c r="Q131" i="16"/>
  <c r="R131" i="16" s="1"/>
  <c r="Q125" i="16"/>
  <c r="R125" i="16" s="1"/>
  <c r="Q119" i="16"/>
  <c r="R119" i="16"/>
  <c r="Q113" i="16"/>
  <c r="R113" i="16" s="1"/>
  <c r="R107" i="16"/>
  <c r="Q107" i="16"/>
  <c r="Q101" i="16"/>
  <c r="R101" i="16" s="1"/>
  <c r="Q95" i="16"/>
  <c r="R95" i="16" s="1"/>
  <c r="Q89" i="16"/>
  <c r="R89" i="16" s="1"/>
  <c r="Q83" i="16"/>
  <c r="R83" i="16"/>
  <c r="Q77" i="16"/>
  <c r="R77" i="16" s="1"/>
  <c r="Q71" i="16"/>
  <c r="R71" i="16" s="1"/>
  <c r="Q65" i="16"/>
  <c r="R65" i="16"/>
  <c r="Q59" i="16"/>
  <c r="R59" i="16" s="1"/>
  <c r="Q53" i="16"/>
  <c r="R53" i="16" s="1"/>
  <c r="Q47" i="16"/>
  <c r="R47" i="16" s="1"/>
  <c r="Q41" i="16"/>
  <c r="R41" i="16"/>
  <c r="R35" i="16"/>
  <c r="Q35" i="16"/>
  <c r="Q29" i="16"/>
  <c r="R29" i="16" s="1"/>
  <c r="Q23" i="16"/>
  <c r="R23" i="16" s="1"/>
  <c r="Q17" i="16"/>
  <c r="R17" i="16" s="1"/>
  <c r="Q11" i="16"/>
  <c r="R11" i="16" s="1"/>
  <c r="Q5" i="16"/>
  <c r="R5" i="16" s="1"/>
  <c r="Q262" i="16"/>
  <c r="R262" i="16" s="1"/>
  <c r="Q256" i="16"/>
  <c r="R256" i="16" s="1"/>
  <c r="Q250" i="16"/>
  <c r="R250" i="16" s="1"/>
  <c r="R244" i="16"/>
  <c r="Q244" i="16"/>
  <c r="Q238" i="16"/>
  <c r="R238" i="16" s="1"/>
  <c r="Q232" i="16"/>
  <c r="R232" i="16" s="1"/>
  <c r="Q226" i="16"/>
  <c r="R226" i="16" s="1"/>
  <c r="Q220" i="16"/>
  <c r="R220" i="16" s="1"/>
  <c r="Q214" i="16"/>
  <c r="R214" i="16" s="1"/>
  <c r="Q208" i="16"/>
  <c r="R208" i="16" s="1"/>
  <c r="Q202" i="16"/>
  <c r="R202" i="16" s="1"/>
  <c r="Q196" i="16"/>
  <c r="R196" i="16" s="1"/>
  <c r="R190" i="16"/>
  <c r="Q190" i="16"/>
  <c r="Q184" i="16"/>
  <c r="R184" i="16" s="1"/>
  <c r="Q178" i="16"/>
  <c r="R178" i="16" s="1"/>
  <c r="Q172" i="16"/>
  <c r="R172" i="16" s="1"/>
  <c r="Q166" i="16"/>
  <c r="R166" i="16" s="1"/>
  <c r="Q160" i="16"/>
  <c r="R160" i="16" s="1"/>
  <c r="Q154" i="16"/>
  <c r="R154" i="16" s="1"/>
  <c r="Q148" i="16"/>
  <c r="R148" i="16" s="1"/>
  <c r="Q142" i="16"/>
  <c r="R142" i="16" s="1"/>
  <c r="R136" i="16"/>
  <c r="Q136" i="16"/>
  <c r="Q130" i="16"/>
  <c r="R130" i="16" s="1"/>
  <c r="Q124" i="16"/>
  <c r="R124" i="16" s="1"/>
  <c r="Q118" i="16"/>
  <c r="R118" i="16" s="1"/>
  <c r="Q112" i="16"/>
  <c r="R112" i="16" s="1"/>
  <c r="Q106" i="16"/>
  <c r="R106" i="16" s="1"/>
  <c r="Q100" i="16"/>
  <c r="R100" i="16" s="1"/>
  <c r="Q94" i="16"/>
  <c r="R94" i="16" s="1"/>
  <c r="Q88" i="16"/>
  <c r="R88" i="16" s="1"/>
  <c r="R82" i="16"/>
  <c r="Q82" i="16"/>
  <c r="Q76" i="16"/>
  <c r="R76" i="16" s="1"/>
  <c r="Q70" i="16"/>
  <c r="R70" i="16" s="1"/>
  <c r="Q64" i="16"/>
  <c r="R64" i="16" s="1"/>
  <c r="Q58" i="16"/>
  <c r="R58" i="16" s="1"/>
  <c r="Q52" i="16"/>
  <c r="R52" i="16" s="1"/>
  <c r="Q46" i="16"/>
  <c r="R46" i="16" s="1"/>
  <c r="Q40" i="16"/>
  <c r="R40" i="16" s="1"/>
  <c r="Q34" i="16"/>
  <c r="R34" i="16" s="1"/>
  <c r="R28" i="16"/>
  <c r="Q28" i="16"/>
  <c r="Q22" i="16"/>
  <c r="R22" i="16" s="1"/>
  <c r="Q16" i="16"/>
  <c r="R16" i="16" s="1"/>
  <c r="Q10" i="16"/>
  <c r="R10" i="16" s="1"/>
  <c r="Q4" i="16"/>
  <c r="R4" i="16" s="1"/>
  <c r="Q255" i="16"/>
  <c r="R255" i="16" s="1"/>
  <c r="Q249" i="16"/>
  <c r="R249" i="16" s="1"/>
  <c r="Q243" i="16"/>
  <c r="R243" i="16" s="1"/>
  <c r="Q237" i="16"/>
  <c r="R237" i="16" s="1"/>
  <c r="R231" i="16"/>
  <c r="Q231" i="16"/>
  <c r="Q225" i="16"/>
  <c r="R225" i="16" s="1"/>
  <c r="Q219" i="16"/>
  <c r="R219" i="16" s="1"/>
  <c r="Q213" i="16"/>
  <c r="R213" i="16" s="1"/>
  <c r="Q207" i="16"/>
  <c r="R207" i="16" s="1"/>
  <c r="Q201" i="16"/>
  <c r="R201" i="16" s="1"/>
  <c r="Q195" i="16"/>
  <c r="R195" i="16" s="1"/>
  <c r="Q189" i="16"/>
  <c r="R189" i="16" s="1"/>
  <c r="Q183" i="16"/>
  <c r="R183" i="16" s="1"/>
  <c r="R177" i="16"/>
  <c r="Q177" i="16"/>
  <c r="Q171" i="16"/>
  <c r="R171" i="16" s="1"/>
  <c r="Q165" i="16"/>
  <c r="R165" i="16" s="1"/>
  <c r="Q159" i="16"/>
  <c r="R159" i="16" s="1"/>
  <c r="Q153" i="16"/>
  <c r="R153" i="16" s="1"/>
  <c r="Q147" i="16"/>
  <c r="R147" i="16" s="1"/>
  <c r="Q141" i="16"/>
  <c r="R141" i="16" s="1"/>
  <c r="Q135" i="16"/>
  <c r="R135" i="16" s="1"/>
  <c r="Q129" i="16"/>
  <c r="R129" i="16" s="1"/>
  <c r="R123" i="16"/>
  <c r="Q123" i="16"/>
  <c r="Q117" i="16"/>
  <c r="R117" i="16" s="1"/>
  <c r="Q111" i="16"/>
  <c r="R111" i="16" s="1"/>
  <c r="Q105" i="16"/>
  <c r="R105" i="16" s="1"/>
  <c r="Q99" i="16"/>
  <c r="R99" i="16" s="1"/>
  <c r="Q93" i="16"/>
  <c r="R93" i="16" s="1"/>
  <c r="Q87" i="16"/>
  <c r="R87" i="16" s="1"/>
  <c r="Q81" i="16"/>
  <c r="R81" i="16" s="1"/>
  <c r="Q75" i="16"/>
  <c r="R75" i="16" s="1"/>
  <c r="R69" i="16"/>
  <c r="Q69" i="16"/>
  <c r="Q63" i="16"/>
  <c r="R63" i="16" s="1"/>
  <c r="Q57" i="16"/>
  <c r="R57" i="16" s="1"/>
  <c r="Q51" i="16"/>
  <c r="R51" i="16" s="1"/>
  <c r="Q45" i="16"/>
  <c r="R45" i="16" s="1"/>
  <c r="Q39" i="16"/>
  <c r="R39" i="16" s="1"/>
  <c r="Q33" i="16"/>
  <c r="R33" i="16" s="1"/>
  <c r="Q27" i="16"/>
  <c r="R27" i="16" s="1"/>
  <c r="Q21" i="16"/>
  <c r="R21" i="16" s="1"/>
  <c r="R15" i="16"/>
  <c r="Q15" i="16"/>
  <c r="Q9" i="16"/>
  <c r="R9" i="16" s="1"/>
  <c r="Q3" i="16"/>
  <c r="R3" i="16" s="1"/>
  <c r="Q260" i="16"/>
  <c r="R260" i="16" s="1"/>
  <c r="Q254" i="16"/>
  <c r="R254" i="16" s="1"/>
  <c r="Q248" i="16"/>
  <c r="R248" i="16" s="1"/>
  <c r="Q242" i="16"/>
  <c r="R242" i="16" s="1"/>
  <c r="Q236" i="16"/>
  <c r="R236" i="16" s="1"/>
  <c r="Q230" i="16"/>
  <c r="R230" i="16" s="1"/>
  <c r="R224" i="16"/>
  <c r="Q224" i="16"/>
  <c r="Q218" i="16"/>
  <c r="R218" i="16" s="1"/>
  <c r="Q212" i="16"/>
  <c r="R212" i="16" s="1"/>
  <c r="Q206" i="16"/>
  <c r="R206" i="16" s="1"/>
  <c r="Q200" i="16"/>
  <c r="R200" i="16" s="1"/>
  <c r="Q194" i="16"/>
  <c r="R194" i="16" s="1"/>
  <c r="Q188" i="16"/>
  <c r="R188" i="16" s="1"/>
  <c r="Q182" i="16"/>
  <c r="R182" i="16" s="1"/>
  <c r="Q176" i="16"/>
  <c r="R176" i="16" s="1"/>
  <c r="R170" i="16"/>
  <c r="Q170" i="16"/>
  <c r="Q164" i="16"/>
  <c r="R164" i="16" s="1"/>
  <c r="Q158" i="16"/>
  <c r="R158" i="16" s="1"/>
  <c r="Q152" i="16"/>
  <c r="R152" i="16" s="1"/>
  <c r="Q146" i="16"/>
  <c r="R146" i="16" s="1"/>
  <c r="Q140" i="16"/>
  <c r="R140" i="16" s="1"/>
  <c r="Q134" i="16"/>
  <c r="R134" i="16" s="1"/>
  <c r="Q128" i="16"/>
  <c r="R128" i="16" s="1"/>
  <c r="Q122" i="16"/>
  <c r="R122" i="16" s="1"/>
  <c r="R116" i="16"/>
  <c r="Q116" i="16"/>
  <c r="Q110" i="16"/>
  <c r="R110" i="16" s="1"/>
  <c r="Q104" i="16"/>
  <c r="R104" i="16" s="1"/>
  <c r="Q98" i="16"/>
  <c r="R98" i="16" s="1"/>
  <c r="Q92" i="16"/>
  <c r="R92" i="16" s="1"/>
  <c r="Q86" i="16"/>
  <c r="R86" i="16" s="1"/>
  <c r="Q80" i="16"/>
  <c r="R80" i="16" s="1"/>
  <c r="Q74" i="16"/>
  <c r="R74" i="16" s="1"/>
  <c r="Q68" i="16"/>
  <c r="R68" i="16" s="1"/>
  <c r="R62" i="16"/>
  <c r="Q62" i="16"/>
  <c r="Q56" i="16"/>
  <c r="R56" i="16" s="1"/>
  <c r="Q50" i="16"/>
  <c r="R50" i="16" s="1"/>
  <c r="Q44" i="16"/>
  <c r="R44" i="16" s="1"/>
  <c r="Q38" i="16"/>
  <c r="R38" i="16" s="1"/>
  <c r="Q32" i="16"/>
  <c r="R32" i="16" s="1"/>
  <c r="Q26" i="16"/>
  <c r="R26" i="16" s="1"/>
  <c r="Q20" i="16"/>
  <c r="R20" i="16" s="1"/>
  <c r="Q14" i="16"/>
  <c r="R14" i="16" s="1"/>
  <c r="R8" i="16"/>
  <c r="Q8" i="16"/>
  <c r="R5" i="14"/>
  <c r="T4" i="14"/>
  <c r="T5" i="14"/>
  <c r="S4" i="14"/>
  <c r="S5" i="14"/>
  <c r="R4" i="14"/>
  <c r="R3" i="14"/>
  <c r="S3" i="14"/>
  <c r="R24" i="14"/>
  <c r="L2" i="3"/>
  <c r="Q24" i="14"/>
  <c r="P24" i="14"/>
  <c r="T3" i="14" l="1"/>
  <c r="K2089" i="3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K1943" i="3"/>
  <c r="L1943" i="3" s="1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K1935" i="3"/>
  <c r="L1935" i="3" s="1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K1927" i="3"/>
  <c r="L1927" i="3" s="1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K1917" i="3"/>
  <c r="L1917" i="3" s="1"/>
  <c r="K1916" i="3"/>
  <c r="L1916" i="3" s="1"/>
  <c r="L1915" i="3"/>
  <c r="K1915" i="3"/>
  <c r="K1914" i="3"/>
  <c r="L1914" i="3" s="1"/>
  <c r="K1913" i="3"/>
  <c r="L1913" i="3" s="1"/>
  <c r="K1912" i="3"/>
  <c r="L1912" i="3" s="1"/>
  <c r="K1911" i="3"/>
  <c r="L1911" i="3" s="1"/>
  <c r="K1910" i="3"/>
  <c r="L1910" i="3" s="1"/>
  <c r="K1909" i="3"/>
  <c r="L1909" i="3" s="1"/>
  <c r="K1908" i="3"/>
  <c r="L1908" i="3" s="1"/>
  <c r="K1907" i="3"/>
  <c r="L1907" i="3" s="1"/>
  <c r="K1906" i="3"/>
  <c r="L1906" i="3" s="1"/>
  <c r="K1905" i="3"/>
  <c r="L1905" i="3" s="1"/>
  <c r="K1904" i="3"/>
  <c r="L1904" i="3" s="1"/>
  <c r="L1903" i="3"/>
  <c r="K1903" i="3"/>
  <c r="K1902" i="3"/>
  <c r="L1902" i="3" s="1"/>
  <c r="K1901" i="3"/>
  <c r="L1901" i="3" s="1"/>
  <c r="K1900" i="3"/>
  <c r="L1900" i="3" s="1"/>
  <c r="K1899" i="3"/>
  <c r="L1899" i="3" s="1"/>
  <c r="K1898" i="3"/>
  <c r="L1898" i="3" s="1"/>
  <c r="K1897" i="3"/>
  <c r="L1897" i="3" s="1"/>
  <c r="K1896" i="3"/>
  <c r="L1896" i="3" s="1"/>
  <c r="L1895" i="3"/>
  <c r="K1895" i="3"/>
  <c r="K1894" i="3"/>
  <c r="L1894" i="3" s="1"/>
  <c r="K1893" i="3"/>
  <c r="L1893" i="3" s="1"/>
  <c r="K1892" i="3"/>
  <c r="L1892" i="3" s="1"/>
  <c r="L1891" i="3"/>
  <c r="K1891" i="3"/>
  <c r="K1890" i="3"/>
  <c r="L1890" i="3" s="1"/>
  <c r="K1889" i="3"/>
  <c r="L1889" i="3" s="1"/>
  <c r="K1888" i="3"/>
  <c r="L1888" i="3" s="1"/>
  <c r="K1887" i="3"/>
  <c r="L1887" i="3" s="1"/>
  <c r="K1886" i="3"/>
  <c r="L1886" i="3" s="1"/>
  <c r="K1885" i="3"/>
  <c r="L1885" i="3" s="1"/>
  <c r="K1884" i="3"/>
  <c r="L1884" i="3" s="1"/>
  <c r="K1883" i="3"/>
  <c r="L1883" i="3" s="1"/>
  <c r="K1882" i="3"/>
  <c r="L1882" i="3" s="1"/>
  <c r="K1881" i="3"/>
  <c r="L1881" i="3" s="1"/>
  <c r="K1880" i="3"/>
  <c r="L1880" i="3" s="1"/>
  <c r="L1879" i="3"/>
  <c r="K1879" i="3"/>
  <c r="K1878" i="3"/>
  <c r="L1878" i="3" s="1"/>
  <c r="K1877" i="3"/>
  <c r="L1877" i="3" s="1"/>
  <c r="K1876" i="3"/>
  <c r="L1876" i="3" s="1"/>
  <c r="K1875" i="3"/>
  <c r="L1875" i="3" s="1"/>
  <c r="K1874" i="3"/>
  <c r="L1874" i="3" s="1"/>
  <c r="K1873" i="3"/>
  <c r="L1873" i="3" s="1"/>
  <c r="K1872" i="3"/>
  <c r="L1872" i="3" s="1"/>
  <c r="L1871" i="3"/>
  <c r="K1871" i="3"/>
  <c r="K1870" i="3"/>
  <c r="L1870" i="3" s="1"/>
  <c r="K1869" i="3"/>
  <c r="L1869" i="3" s="1"/>
  <c r="K1868" i="3"/>
  <c r="L1868" i="3" s="1"/>
  <c r="L1867" i="3"/>
  <c r="K1867" i="3"/>
  <c r="K1866" i="3"/>
  <c r="L1866" i="3" s="1"/>
  <c r="K1865" i="3"/>
  <c r="L1865" i="3" s="1"/>
  <c r="K1864" i="3"/>
  <c r="L1864" i="3" s="1"/>
  <c r="K1863" i="3"/>
  <c r="L1863" i="3" s="1"/>
  <c r="K1862" i="3"/>
  <c r="L1862" i="3" s="1"/>
  <c r="K1861" i="3"/>
  <c r="L1861" i="3" s="1"/>
  <c r="K1860" i="3"/>
  <c r="L1860" i="3" s="1"/>
  <c r="K1859" i="3"/>
  <c r="L1859" i="3" s="1"/>
  <c r="K1858" i="3"/>
  <c r="L1858" i="3" s="1"/>
  <c r="K1857" i="3"/>
  <c r="L1857" i="3" s="1"/>
  <c r="K1856" i="3"/>
  <c r="L1856" i="3" s="1"/>
  <c r="L1855" i="3"/>
  <c r="K1855" i="3"/>
  <c r="K1854" i="3"/>
  <c r="L1854" i="3" s="1"/>
  <c r="K1853" i="3"/>
  <c r="L1853" i="3" s="1"/>
  <c r="K1852" i="3"/>
  <c r="L1852" i="3" s="1"/>
  <c r="K1851" i="3"/>
  <c r="L1851" i="3" s="1"/>
  <c r="K1850" i="3"/>
  <c r="L1850" i="3" s="1"/>
  <c r="K1849" i="3"/>
  <c r="L1849" i="3" s="1"/>
  <c r="K1848" i="3"/>
  <c r="L1848" i="3" s="1"/>
  <c r="L1847" i="3"/>
  <c r="K1847" i="3"/>
  <c r="K1846" i="3"/>
  <c r="L1846" i="3" s="1"/>
  <c r="K1845" i="3"/>
  <c r="L1845" i="3" s="1"/>
  <c r="K1844" i="3"/>
  <c r="L1844" i="3" s="1"/>
  <c r="L1843" i="3"/>
  <c r="K1843" i="3"/>
  <c r="K1842" i="3"/>
  <c r="L1842" i="3" s="1"/>
  <c r="K1841" i="3"/>
  <c r="L1841" i="3" s="1"/>
  <c r="K1840" i="3"/>
  <c r="L1840" i="3" s="1"/>
  <c r="K1839" i="3"/>
  <c r="L1839" i="3" s="1"/>
  <c r="K1838" i="3"/>
  <c r="L1838" i="3" s="1"/>
  <c r="K1837" i="3"/>
  <c r="L1837" i="3" s="1"/>
  <c r="K1836" i="3"/>
  <c r="L1836" i="3" s="1"/>
  <c r="K1835" i="3"/>
  <c r="L1835" i="3" s="1"/>
  <c r="K1834" i="3"/>
  <c r="L1834" i="3" s="1"/>
  <c r="K1833" i="3"/>
  <c r="L1833" i="3" s="1"/>
  <c r="K1832" i="3"/>
  <c r="L1832" i="3" s="1"/>
  <c r="L1831" i="3"/>
  <c r="K1831" i="3"/>
  <c r="K1830" i="3"/>
  <c r="L1830" i="3" s="1"/>
  <c r="K1829" i="3"/>
  <c r="L1829" i="3" s="1"/>
  <c r="K1828" i="3"/>
  <c r="L1828" i="3" s="1"/>
  <c r="K1827" i="3"/>
  <c r="L1827" i="3" s="1"/>
  <c r="K1826" i="3"/>
  <c r="L1826" i="3" s="1"/>
  <c r="K1825" i="3"/>
  <c r="L1825" i="3" s="1"/>
  <c r="K1824" i="3"/>
  <c r="L1824" i="3" s="1"/>
  <c r="L1823" i="3"/>
  <c r="K1823" i="3"/>
  <c r="K1822" i="3"/>
  <c r="L1822" i="3" s="1"/>
  <c r="K1821" i="3"/>
  <c r="L1821" i="3" s="1"/>
  <c r="K1820" i="3"/>
  <c r="L1820" i="3" s="1"/>
  <c r="L1819" i="3"/>
  <c r="K1819" i="3"/>
  <c r="K1818" i="3"/>
  <c r="L1818" i="3" s="1"/>
  <c r="K1817" i="3"/>
  <c r="L1817" i="3" s="1"/>
  <c r="K1816" i="3"/>
  <c r="L1816" i="3" s="1"/>
  <c r="K1815" i="3"/>
  <c r="L1815" i="3" s="1"/>
  <c r="K1814" i="3"/>
  <c r="L1814" i="3" s="1"/>
  <c r="K1813" i="3"/>
  <c r="L1813" i="3" s="1"/>
  <c r="K1812" i="3"/>
  <c r="L1812" i="3" s="1"/>
  <c r="K1811" i="3"/>
  <c r="L1811" i="3" s="1"/>
  <c r="K1810" i="3"/>
  <c r="L1810" i="3" s="1"/>
  <c r="K1809" i="3"/>
  <c r="L1809" i="3" s="1"/>
  <c r="K1808" i="3"/>
  <c r="L1808" i="3" s="1"/>
  <c r="K1807" i="3"/>
  <c r="L1807" i="3" s="1"/>
  <c r="K1806" i="3"/>
  <c r="L1806" i="3" s="1"/>
  <c r="K1805" i="3"/>
  <c r="L1805" i="3" s="1"/>
  <c r="K1804" i="3"/>
  <c r="L1804" i="3" s="1"/>
  <c r="K1803" i="3"/>
  <c r="L1803" i="3" s="1"/>
  <c r="K1802" i="3"/>
  <c r="L1802" i="3" s="1"/>
  <c r="K1801" i="3"/>
  <c r="L1801" i="3" s="1"/>
  <c r="K1800" i="3"/>
  <c r="L1800" i="3" s="1"/>
  <c r="K1799" i="3"/>
  <c r="L1799" i="3" s="1"/>
  <c r="K1798" i="3"/>
  <c r="L1798" i="3" s="1"/>
  <c r="K1797" i="3"/>
  <c r="L1797" i="3" s="1"/>
  <c r="K1796" i="3"/>
  <c r="L1796" i="3" s="1"/>
  <c r="K1795" i="3"/>
  <c r="L1795" i="3" s="1"/>
  <c r="K1794" i="3"/>
  <c r="L1794" i="3" s="1"/>
  <c r="K1793" i="3"/>
  <c r="L1793" i="3" s="1"/>
  <c r="K1792" i="3"/>
  <c r="L1792" i="3" s="1"/>
  <c r="K1791" i="3"/>
  <c r="L1791" i="3" s="1"/>
  <c r="K1790" i="3"/>
  <c r="L1790" i="3" s="1"/>
  <c r="K1789" i="3"/>
  <c r="L1789" i="3" s="1"/>
  <c r="K1788" i="3"/>
  <c r="L1788" i="3" s="1"/>
  <c r="K1787" i="3"/>
  <c r="L1787" i="3" s="1"/>
  <c r="K1786" i="3"/>
  <c r="L1786" i="3" s="1"/>
  <c r="L1785" i="3"/>
  <c r="K1785" i="3"/>
  <c r="K1784" i="3"/>
  <c r="L1784" i="3" s="1"/>
  <c r="K1783" i="3"/>
  <c r="L1783" i="3" s="1"/>
  <c r="K1782" i="3"/>
  <c r="L1782" i="3" s="1"/>
  <c r="K1781" i="3"/>
  <c r="L1781" i="3" s="1"/>
  <c r="K1780" i="3"/>
  <c r="L1780" i="3" s="1"/>
  <c r="K1779" i="3"/>
  <c r="L1779" i="3" s="1"/>
  <c r="K1778" i="3"/>
  <c r="L1778" i="3" s="1"/>
  <c r="K1777" i="3"/>
  <c r="L1777" i="3" s="1"/>
  <c r="K1776" i="3"/>
  <c r="L1776" i="3" s="1"/>
  <c r="K1775" i="3"/>
  <c r="L1775" i="3" s="1"/>
  <c r="K1774" i="3"/>
  <c r="L1774" i="3" s="1"/>
  <c r="K1773" i="3"/>
  <c r="L1773" i="3" s="1"/>
  <c r="K1772" i="3"/>
  <c r="L1772" i="3" s="1"/>
  <c r="K1771" i="3"/>
  <c r="L1771" i="3" s="1"/>
  <c r="K1770" i="3"/>
  <c r="L1770" i="3" s="1"/>
  <c r="K1769" i="3"/>
  <c r="L1769" i="3" s="1"/>
  <c r="K1768" i="3"/>
  <c r="L1768" i="3" s="1"/>
  <c r="K1767" i="3"/>
  <c r="L1767" i="3" s="1"/>
  <c r="K1766" i="3"/>
  <c r="L1766" i="3" s="1"/>
  <c r="K1765" i="3"/>
  <c r="L1765" i="3" s="1"/>
  <c r="K1764" i="3"/>
  <c r="L1764" i="3" s="1"/>
  <c r="K1763" i="3"/>
  <c r="L1763" i="3" s="1"/>
  <c r="K1762" i="3"/>
  <c r="L1762" i="3" s="1"/>
  <c r="K1761" i="3"/>
  <c r="L1761" i="3" s="1"/>
  <c r="K1760" i="3"/>
  <c r="L1760" i="3" s="1"/>
  <c r="K1759" i="3"/>
  <c r="L1759" i="3" s="1"/>
  <c r="K1758" i="3"/>
  <c r="L1758" i="3" s="1"/>
  <c r="K1757" i="3"/>
  <c r="L1757" i="3" s="1"/>
  <c r="K1756" i="3"/>
  <c r="L1756" i="3" s="1"/>
  <c r="K1755" i="3"/>
  <c r="L1755" i="3" s="1"/>
  <c r="L1754" i="3"/>
  <c r="K1754" i="3"/>
  <c r="K1753" i="3"/>
  <c r="L1753" i="3" s="1"/>
  <c r="K1752" i="3"/>
  <c r="L1752" i="3" s="1"/>
  <c r="K1751" i="3"/>
  <c r="L1751" i="3" s="1"/>
  <c r="K1750" i="3"/>
  <c r="L1750" i="3" s="1"/>
  <c r="K1749" i="3"/>
  <c r="L1749" i="3" s="1"/>
  <c r="K1748" i="3"/>
  <c r="L1748" i="3" s="1"/>
  <c r="K1747" i="3"/>
  <c r="L1747" i="3" s="1"/>
  <c r="K1746" i="3"/>
  <c r="L1746" i="3" s="1"/>
  <c r="K1745" i="3"/>
  <c r="L1745" i="3" s="1"/>
  <c r="K1744" i="3"/>
  <c r="L1744" i="3" s="1"/>
  <c r="K1743" i="3"/>
  <c r="L1743" i="3" s="1"/>
  <c r="L1742" i="3"/>
  <c r="K1742" i="3"/>
  <c r="K1741" i="3"/>
  <c r="L1741" i="3" s="1"/>
  <c r="K1740" i="3"/>
  <c r="L1740" i="3" s="1"/>
  <c r="K1739" i="3"/>
  <c r="L1739" i="3" s="1"/>
  <c r="K1738" i="3"/>
  <c r="L1738" i="3" s="1"/>
  <c r="K1737" i="3"/>
  <c r="L1737" i="3" s="1"/>
  <c r="K1736" i="3"/>
  <c r="L1736" i="3" s="1"/>
  <c r="K1735" i="3"/>
  <c r="L1735" i="3" s="1"/>
  <c r="K1734" i="3"/>
  <c r="L1734" i="3" s="1"/>
  <c r="K1733" i="3"/>
  <c r="L1733" i="3" s="1"/>
  <c r="K1732" i="3"/>
  <c r="L1732" i="3" s="1"/>
  <c r="K1731" i="3"/>
  <c r="L1731" i="3" s="1"/>
  <c r="L1730" i="3"/>
  <c r="K1730" i="3"/>
  <c r="K1729" i="3"/>
  <c r="L1729" i="3" s="1"/>
  <c r="K1728" i="3"/>
  <c r="L1728" i="3" s="1"/>
  <c r="K1727" i="3"/>
  <c r="L1727" i="3" s="1"/>
  <c r="K1726" i="3"/>
  <c r="L1726" i="3" s="1"/>
  <c r="K1725" i="3"/>
  <c r="L1725" i="3" s="1"/>
  <c r="K1724" i="3"/>
  <c r="L1724" i="3" s="1"/>
  <c r="K1723" i="3"/>
  <c r="L1723" i="3" s="1"/>
  <c r="L1722" i="3"/>
  <c r="K1722" i="3"/>
  <c r="K1721" i="3"/>
  <c r="L1721" i="3" s="1"/>
  <c r="K1720" i="3"/>
  <c r="L1720" i="3" s="1"/>
  <c r="K1719" i="3"/>
  <c r="L1719" i="3" s="1"/>
  <c r="L1718" i="3"/>
  <c r="K1718" i="3"/>
  <c r="K1717" i="3"/>
  <c r="L1717" i="3" s="1"/>
  <c r="K1716" i="3"/>
  <c r="L1716" i="3" s="1"/>
  <c r="K1715" i="3"/>
  <c r="L1715" i="3" s="1"/>
  <c r="K1714" i="3"/>
  <c r="L1714" i="3" s="1"/>
  <c r="K1713" i="3"/>
  <c r="L1713" i="3" s="1"/>
  <c r="K1712" i="3"/>
  <c r="L1712" i="3" s="1"/>
  <c r="K1711" i="3"/>
  <c r="L1711" i="3" s="1"/>
  <c r="K1710" i="3"/>
  <c r="L1710" i="3" s="1"/>
  <c r="K1709" i="3"/>
  <c r="L1709" i="3" s="1"/>
  <c r="K1708" i="3"/>
  <c r="L1708" i="3" s="1"/>
  <c r="K1707" i="3"/>
  <c r="L1707" i="3" s="1"/>
  <c r="L1706" i="3"/>
  <c r="K1706" i="3"/>
  <c r="K1705" i="3"/>
  <c r="L1705" i="3" s="1"/>
  <c r="K1704" i="3"/>
  <c r="L1704" i="3" s="1"/>
  <c r="K1703" i="3"/>
  <c r="L1703" i="3" s="1"/>
  <c r="K1702" i="3"/>
  <c r="L1702" i="3" s="1"/>
  <c r="K1701" i="3"/>
  <c r="L1701" i="3" s="1"/>
  <c r="K1700" i="3"/>
  <c r="L1700" i="3" s="1"/>
  <c r="K1699" i="3"/>
  <c r="L1699" i="3" s="1"/>
  <c r="L1698" i="3"/>
  <c r="K1698" i="3"/>
  <c r="K1697" i="3"/>
  <c r="L1697" i="3" s="1"/>
  <c r="K1696" i="3"/>
  <c r="L1696" i="3" s="1"/>
  <c r="K1695" i="3"/>
  <c r="L1695" i="3" s="1"/>
  <c r="L1694" i="3"/>
  <c r="K1694" i="3"/>
  <c r="K1693" i="3"/>
  <c r="L1693" i="3" s="1"/>
  <c r="K1692" i="3"/>
  <c r="L1692" i="3" s="1"/>
  <c r="K1691" i="3"/>
  <c r="L1691" i="3" s="1"/>
  <c r="K1690" i="3"/>
  <c r="L1690" i="3" s="1"/>
  <c r="K1689" i="3"/>
  <c r="L1689" i="3" s="1"/>
  <c r="K1688" i="3"/>
  <c r="L1688" i="3" s="1"/>
  <c r="K1687" i="3"/>
  <c r="L1687" i="3" s="1"/>
  <c r="K1686" i="3"/>
  <c r="L1686" i="3" s="1"/>
  <c r="K1685" i="3"/>
  <c r="L1685" i="3" s="1"/>
  <c r="K1684" i="3"/>
  <c r="L1684" i="3" s="1"/>
  <c r="K1683" i="3"/>
  <c r="L1683" i="3" s="1"/>
  <c r="L1682" i="3"/>
  <c r="K1682" i="3"/>
  <c r="K1681" i="3"/>
  <c r="L1681" i="3" s="1"/>
  <c r="K1680" i="3"/>
  <c r="L1680" i="3" s="1"/>
  <c r="K1679" i="3"/>
  <c r="L1679" i="3" s="1"/>
  <c r="K1678" i="3"/>
  <c r="L1678" i="3" s="1"/>
  <c r="K1677" i="3"/>
  <c r="L1677" i="3" s="1"/>
  <c r="K1676" i="3"/>
  <c r="L1676" i="3" s="1"/>
  <c r="K1675" i="3"/>
  <c r="L1675" i="3" s="1"/>
  <c r="K1674" i="3"/>
  <c r="L1674" i="3" s="1"/>
  <c r="K1673" i="3"/>
  <c r="L1673" i="3" s="1"/>
  <c r="K1672" i="3"/>
  <c r="L1672" i="3" s="1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K1656" i="3"/>
  <c r="L1656" i="3" s="1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K1648" i="3"/>
  <c r="L1648" i="3" s="1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K1640" i="3"/>
  <c r="L1640" i="3" s="1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K1632" i="3"/>
  <c r="L1632" i="3" s="1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K1624" i="3"/>
  <c r="L1624" i="3" s="1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K1608" i="3"/>
  <c r="L1608" i="3" s="1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K1600" i="3"/>
  <c r="L1600" i="3" s="1"/>
  <c r="K1599" i="3"/>
  <c r="L1599" i="3" s="1"/>
  <c r="K1598" i="3"/>
  <c r="L1598" i="3" s="1"/>
  <c r="K1597" i="3"/>
  <c r="L1597" i="3" s="1"/>
  <c r="K1596" i="3"/>
  <c r="L1596" i="3" s="1"/>
  <c r="K1595" i="3"/>
  <c r="L1595" i="3" s="1"/>
  <c r="K1594" i="3"/>
  <c r="L1594" i="3" s="1"/>
  <c r="K1593" i="3"/>
  <c r="L1593" i="3" s="1"/>
  <c r="L1592" i="3"/>
  <c r="K1592" i="3"/>
  <c r="K1591" i="3"/>
  <c r="L1591" i="3" s="1"/>
  <c r="K1590" i="3"/>
  <c r="L1590" i="3" s="1"/>
  <c r="K1589" i="3"/>
  <c r="L1589" i="3" s="1"/>
  <c r="K1588" i="3"/>
  <c r="L1588" i="3" s="1"/>
  <c r="K1587" i="3"/>
  <c r="L1587" i="3" s="1"/>
  <c r="K1586" i="3"/>
  <c r="L1586" i="3" s="1"/>
  <c r="K1585" i="3"/>
  <c r="L1585" i="3" s="1"/>
  <c r="K1584" i="3"/>
  <c r="L1584" i="3" s="1"/>
  <c r="K1583" i="3"/>
  <c r="L1583" i="3" s="1"/>
  <c r="K1582" i="3"/>
  <c r="L1582" i="3" s="1"/>
  <c r="K1581" i="3"/>
  <c r="L1581" i="3" s="1"/>
  <c r="L1580" i="3"/>
  <c r="K1580" i="3"/>
  <c r="K1579" i="3"/>
  <c r="L1579" i="3" s="1"/>
  <c r="K1578" i="3"/>
  <c r="L1578" i="3" s="1"/>
  <c r="K1577" i="3"/>
  <c r="L1577" i="3" s="1"/>
  <c r="K1576" i="3"/>
  <c r="L1576" i="3" s="1"/>
  <c r="K1575" i="3"/>
  <c r="L1575" i="3" s="1"/>
  <c r="K1574" i="3"/>
  <c r="L1574" i="3" s="1"/>
  <c r="K1573" i="3"/>
  <c r="L1573" i="3" s="1"/>
  <c r="K1572" i="3"/>
  <c r="L1572" i="3" s="1"/>
  <c r="K1571" i="3"/>
  <c r="L1571" i="3" s="1"/>
  <c r="K1570" i="3"/>
  <c r="L1570" i="3" s="1"/>
  <c r="K1569" i="3"/>
  <c r="L1569" i="3" s="1"/>
  <c r="L1568" i="3"/>
  <c r="K1568" i="3"/>
  <c r="K1567" i="3"/>
  <c r="L1567" i="3" s="1"/>
  <c r="K1566" i="3"/>
  <c r="L1566" i="3" s="1"/>
  <c r="K1565" i="3"/>
  <c r="L1565" i="3" s="1"/>
  <c r="K1564" i="3"/>
  <c r="L1564" i="3" s="1"/>
  <c r="K1563" i="3"/>
  <c r="L1563" i="3" s="1"/>
  <c r="K1562" i="3"/>
  <c r="L1562" i="3" s="1"/>
  <c r="K1561" i="3"/>
  <c r="L1561" i="3" s="1"/>
  <c r="K1560" i="3"/>
  <c r="L1560" i="3" s="1"/>
  <c r="K1559" i="3"/>
  <c r="L1559" i="3" s="1"/>
  <c r="K1558" i="3"/>
  <c r="L1558" i="3" s="1"/>
  <c r="K1557" i="3"/>
  <c r="L1557" i="3" s="1"/>
  <c r="L1556" i="3"/>
  <c r="K1556" i="3"/>
  <c r="K1555" i="3"/>
  <c r="L1555" i="3" s="1"/>
  <c r="K1554" i="3"/>
  <c r="L1554" i="3" s="1"/>
  <c r="K1553" i="3"/>
  <c r="L1553" i="3" s="1"/>
  <c r="K1552" i="3"/>
  <c r="L1552" i="3" s="1"/>
  <c r="K1551" i="3"/>
  <c r="L1551" i="3" s="1"/>
  <c r="K1550" i="3"/>
  <c r="L1550" i="3" s="1"/>
  <c r="K1549" i="3"/>
  <c r="L1549" i="3" s="1"/>
  <c r="L1548" i="3"/>
  <c r="K1548" i="3"/>
  <c r="K1547" i="3"/>
  <c r="L1547" i="3" s="1"/>
  <c r="K1546" i="3"/>
  <c r="L1546" i="3" s="1"/>
  <c r="K1545" i="3"/>
  <c r="L1545" i="3" s="1"/>
  <c r="L1544" i="3"/>
  <c r="K1544" i="3"/>
  <c r="K1543" i="3"/>
  <c r="L1543" i="3" s="1"/>
  <c r="K1542" i="3"/>
  <c r="L1542" i="3" s="1"/>
  <c r="K1541" i="3"/>
  <c r="L1541" i="3" s="1"/>
  <c r="K1540" i="3"/>
  <c r="L1540" i="3" s="1"/>
  <c r="K1539" i="3"/>
  <c r="L1539" i="3" s="1"/>
  <c r="K1538" i="3"/>
  <c r="L1538" i="3" s="1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K1360" i="3"/>
  <c r="L1360" i="3" s="1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K1352" i="3"/>
  <c r="L1352" i="3" s="1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K1344" i="3"/>
  <c r="L1344" i="3" s="1"/>
  <c r="K1343" i="3"/>
  <c r="L1343" i="3" s="1"/>
  <c r="K1342" i="3"/>
  <c r="L1342" i="3" s="1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K1330" i="3"/>
  <c r="L1330" i="3" s="1"/>
  <c r="K1329" i="3"/>
  <c r="L1329" i="3" s="1"/>
  <c r="K1328" i="3"/>
  <c r="L1328" i="3" s="1"/>
  <c r="K1327" i="3"/>
  <c r="L1327" i="3" s="1"/>
  <c r="K1326" i="3"/>
  <c r="L1326" i="3" s="1"/>
  <c r="K1325" i="3"/>
  <c r="L1325" i="3" s="1"/>
  <c r="K1324" i="3"/>
  <c r="L1324" i="3" s="1"/>
  <c r="K1323" i="3"/>
  <c r="L1323" i="3" s="1"/>
  <c r="K1322" i="3"/>
  <c r="L1322" i="3" s="1"/>
  <c r="K1321" i="3"/>
  <c r="L1321" i="3" s="1"/>
  <c r="K1320" i="3"/>
  <c r="L1320" i="3" s="1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K1312" i="3"/>
  <c r="L1312" i="3" s="1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K1304" i="3"/>
  <c r="L1304" i="3" s="1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K1296" i="3"/>
  <c r="L1296" i="3" s="1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K1288" i="3"/>
  <c r="L1288" i="3" s="1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K1280" i="3"/>
  <c r="L1280" i="3" s="1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K1272" i="3"/>
  <c r="L1272" i="3" s="1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K1264" i="3"/>
  <c r="L1264" i="3" s="1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K1256" i="3"/>
  <c r="L1256" i="3" s="1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K1248" i="3"/>
  <c r="L1248" i="3" s="1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K1240" i="3"/>
  <c r="L1240" i="3" s="1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K1232" i="3"/>
  <c r="L1232" i="3" s="1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K1224" i="3"/>
  <c r="L1224" i="3" s="1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K1216" i="3"/>
  <c r="L1216" i="3" s="1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K1208" i="3"/>
  <c r="L1208" i="3" s="1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K1200" i="3"/>
  <c r="L1200" i="3" s="1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K1192" i="3"/>
  <c r="L1192" i="3" s="1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K1184" i="3"/>
  <c r="L1184" i="3" s="1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K1176" i="3"/>
  <c r="L1176" i="3" s="1"/>
  <c r="K1175" i="3"/>
  <c r="L1175" i="3" s="1"/>
  <c r="K1174" i="3"/>
  <c r="L1174" i="3" s="1"/>
  <c r="K1173" i="3"/>
  <c r="L1173" i="3" s="1"/>
  <c r="K1172" i="3"/>
  <c r="L1172" i="3" s="1"/>
  <c r="K1171" i="3"/>
  <c r="L1171" i="3" s="1"/>
  <c r="K1170" i="3"/>
  <c r="L1170" i="3" s="1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K1162" i="3"/>
  <c r="L1162" i="3" s="1"/>
  <c r="K1161" i="3"/>
  <c r="L1161" i="3" s="1"/>
  <c r="K1160" i="3"/>
  <c r="L1160" i="3" s="1"/>
  <c r="K1159" i="3"/>
  <c r="L1159" i="3" s="1"/>
  <c r="K1158" i="3"/>
  <c r="L1158" i="3" s="1"/>
  <c r="K1157" i="3"/>
  <c r="L1157" i="3" s="1"/>
  <c r="K1156" i="3"/>
  <c r="L1156" i="3" s="1"/>
  <c r="K1155" i="3"/>
  <c r="L1155" i="3" s="1"/>
  <c r="K1154" i="3"/>
  <c r="L1154" i="3" s="1"/>
  <c r="K1153" i="3"/>
  <c r="L1153" i="3" s="1"/>
  <c r="K1152" i="3"/>
  <c r="L1152" i="3" s="1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K1144" i="3"/>
  <c r="L1144" i="3" s="1"/>
  <c r="K1143" i="3"/>
  <c r="L1143" i="3" s="1"/>
  <c r="K1142" i="3"/>
  <c r="L1142" i="3" s="1"/>
  <c r="K1141" i="3"/>
  <c r="L1141" i="3" s="1"/>
  <c r="K1140" i="3"/>
  <c r="L1140" i="3" s="1"/>
  <c r="K1139" i="3"/>
  <c r="L1139" i="3" s="1"/>
  <c r="K1138" i="3"/>
  <c r="L1138" i="3" s="1"/>
  <c r="K1137" i="3"/>
  <c r="L1137" i="3" s="1"/>
  <c r="K1136" i="3"/>
  <c r="L1136" i="3" s="1"/>
  <c r="K1135" i="3"/>
  <c r="L1135" i="3" s="1"/>
  <c r="K1134" i="3"/>
  <c r="L1134" i="3" s="1"/>
  <c r="K1133" i="3"/>
  <c r="L1133" i="3" s="1"/>
  <c r="K1132" i="3"/>
  <c r="L1132" i="3" s="1"/>
  <c r="K1131" i="3"/>
  <c r="L1131" i="3" s="1"/>
  <c r="K1130" i="3"/>
  <c r="L1130" i="3" s="1"/>
  <c r="K1129" i="3"/>
  <c r="L1129" i="3" s="1"/>
  <c r="K1128" i="3"/>
  <c r="L1128" i="3" s="1"/>
  <c r="K1127" i="3"/>
  <c r="L1127" i="3" s="1"/>
  <c r="K1126" i="3"/>
  <c r="L1126" i="3" s="1"/>
  <c r="K1125" i="3"/>
  <c r="L1125" i="3" s="1"/>
  <c r="K1124" i="3"/>
  <c r="L1124" i="3" s="1"/>
  <c r="K1123" i="3"/>
  <c r="L1123" i="3" s="1"/>
  <c r="K1122" i="3"/>
  <c r="L1122" i="3" s="1"/>
  <c r="K1121" i="3"/>
  <c r="L1121" i="3" s="1"/>
  <c r="K1120" i="3"/>
  <c r="L1120" i="3" s="1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K1104" i="3"/>
  <c r="L1104" i="3" s="1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K1096" i="3"/>
  <c r="L1096" i="3" s="1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K1088" i="3"/>
  <c r="L1088" i="3" s="1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K1080" i="3"/>
  <c r="L1080" i="3" s="1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K1072" i="3"/>
  <c r="L1072" i="3" s="1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K1056" i="3"/>
  <c r="L1056" i="3" s="1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K1048" i="3"/>
  <c r="L1048" i="3" s="1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K1040" i="3"/>
  <c r="L1040" i="3" s="1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K1032" i="3"/>
  <c r="L1032" i="3" s="1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K1024" i="3"/>
  <c r="L1024" i="3" s="1"/>
  <c r="K1023" i="3"/>
  <c r="L1023" i="3" s="1"/>
  <c r="K1022" i="3"/>
  <c r="L1022" i="3" s="1"/>
  <c r="K1021" i="3"/>
  <c r="L1021" i="3" s="1"/>
  <c r="K1020" i="3"/>
  <c r="L1020" i="3" s="1"/>
  <c r="K1019" i="3"/>
  <c r="L1019" i="3" s="1"/>
  <c r="K1018" i="3"/>
  <c r="L1018" i="3" s="1"/>
  <c r="K1017" i="3"/>
  <c r="L1017" i="3" s="1"/>
  <c r="K1016" i="3"/>
  <c r="L1016" i="3" s="1"/>
  <c r="K1015" i="3"/>
  <c r="L1015" i="3" s="1"/>
  <c r="K1014" i="3"/>
  <c r="L1014" i="3" s="1"/>
  <c r="K1013" i="3"/>
  <c r="L1013" i="3" s="1"/>
  <c r="K1012" i="3"/>
  <c r="L1012" i="3" s="1"/>
  <c r="K1011" i="3"/>
  <c r="L1011" i="3" s="1"/>
  <c r="K1010" i="3"/>
  <c r="L1010" i="3" s="1"/>
  <c r="K1009" i="3"/>
  <c r="L1009" i="3" s="1"/>
  <c r="K1008" i="3"/>
  <c r="L1008" i="3" s="1"/>
  <c r="K1007" i="3"/>
  <c r="L1007" i="3" s="1"/>
  <c r="K1006" i="3"/>
  <c r="L1006" i="3" s="1"/>
  <c r="K1005" i="3"/>
  <c r="L1005" i="3" s="1"/>
  <c r="K1004" i="3"/>
  <c r="L1004" i="3" s="1"/>
  <c r="K1003" i="3"/>
  <c r="L1003" i="3" s="1"/>
  <c r="K1002" i="3"/>
  <c r="L1002" i="3" s="1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K745" i="3"/>
  <c r="L745" i="3" s="1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K737" i="3"/>
  <c r="L737" i="3" s="1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K721" i="3"/>
  <c r="L721" i="3" s="1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K713" i="3"/>
  <c r="L713" i="3" s="1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K705" i="3"/>
  <c r="L705" i="3" s="1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K697" i="3"/>
  <c r="L697" i="3" s="1"/>
  <c r="K696" i="3"/>
  <c r="L696" i="3" s="1"/>
  <c r="K695" i="3"/>
  <c r="L695" i="3" s="1"/>
  <c r="K694" i="3"/>
  <c r="L694" i="3" s="1"/>
  <c r="K693" i="3"/>
  <c r="L693" i="3" s="1"/>
  <c r="K692" i="3"/>
  <c r="L692" i="3" s="1"/>
  <c r="K691" i="3"/>
  <c r="L691" i="3" s="1"/>
  <c r="K690" i="3"/>
  <c r="L690" i="3" s="1"/>
  <c r="K689" i="3"/>
  <c r="L689" i="3" s="1"/>
  <c r="K688" i="3"/>
  <c r="L688" i="3" s="1"/>
  <c r="K687" i="3"/>
  <c r="L687" i="3" s="1"/>
  <c r="K686" i="3"/>
  <c r="L686" i="3" s="1"/>
  <c r="K685" i="3"/>
  <c r="L685" i="3" s="1"/>
  <c r="K684" i="3"/>
  <c r="L684" i="3" s="1"/>
  <c r="K683" i="3"/>
  <c r="L683" i="3" s="1"/>
  <c r="K682" i="3"/>
  <c r="L682" i="3" s="1"/>
  <c r="K681" i="3"/>
  <c r="L681" i="3" s="1"/>
  <c r="K680" i="3"/>
  <c r="L680" i="3" s="1"/>
  <c r="K679" i="3"/>
  <c r="L679" i="3" s="1"/>
  <c r="K678" i="3"/>
  <c r="L678" i="3" s="1"/>
  <c r="K677" i="3"/>
  <c r="L677" i="3" s="1"/>
  <c r="K676" i="3"/>
  <c r="L676" i="3" s="1"/>
  <c r="K675" i="3"/>
  <c r="L675" i="3" s="1"/>
  <c r="K674" i="3"/>
  <c r="L674" i="3" s="1"/>
  <c r="K673" i="3"/>
  <c r="L673" i="3" s="1"/>
  <c r="K672" i="3"/>
  <c r="L672" i="3" s="1"/>
  <c r="K671" i="3"/>
  <c r="L671" i="3" s="1"/>
  <c r="K670" i="3"/>
  <c r="L670" i="3" s="1"/>
  <c r="K669" i="3"/>
  <c r="L669" i="3" s="1"/>
  <c r="K668" i="3"/>
  <c r="L668" i="3" s="1"/>
  <c r="K667" i="3"/>
  <c r="L667" i="3" s="1"/>
  <c r="K666" i="3"/>
  <c r="L666" i="3" s="1"/>
  <c r="K665" i="3"/>
  <c r="L665" i="3" s="1"/>
  <c r="K664" i="3"/>
  <c r="L664" i="3" s="1"/>
  <c r="K663" i="3"/>
  <c r="L663" i="3" s="1"/>
  <c r="K662" i="3"/>
  <c r="L662" i="3" s="1"/>
  <c r="K661" i="3"/>
  <c r="L661" i="3" s="1"/>
  <c r="K660" i="3"/>
  <c r="L660" i="3" s="1"/>
  <c r="K659" i="3"/>
  <c r="L659" i="3" s="1"/>
  <c r="K658" i="3"/>
  <c r="L658" i="3" s="1"/>
  <c r="K657" i="3"/>
  <c r="L657" i="3" s="1"/>
  <c r="K656" i="3"/>
  <c r="L656" i="3" s="1"/>
  <c r="K655" i="3"/>
  <c r="L655" i="3" s="1"/>
  <c r="K654" i="3"/>
  <c r="L654" i="3" s="1"/>
  <c r="K653" i="3"/>
  <c r="L653" i="3" s="1"/>
  <c r="K652" i="3"/>
  <c r="L652" i="3" s="1"/>
  <c r="K651" i="3"/>
  <c r="L651" i="3" s="1"/>
  <c r="K650" i="3"/>
  <c r="L650" i="3" s="1"/>
  <c r="K649" i="3"/>
  <c r="L649" i="3" s="1"/>
  <c r="K648" i="3"/>
  <c r="L648" i="3" s="1"/>
  <c r="K647" i="3"/>
  <c r="L647" i="3" s="1"/>
  <c r="K646" i="3"/>
  <c r="L646" i="3" s="1"/>
  <c r="K645" i="3"/>
  <c r="L645" i="3" s="1"/>
  <c r="K644" i="3"/>
  <c r="L644" i="3" s="1"/>
  <c r="K643" i="3"/>
  <c r="L643" i="3" s="1"/>
  <c r="K642" i="3"/>
  <c r="L642" i="3" s="1"/>
  <c r="K641" i="3"/>
  <c r="L641" i="3" s="1"/>
  <c r="K640" i="3"/>
  <c r="L640" i="3" s="1"/>
  <c r="K639" i="3"/>
  <c r="L639" i="3" s="1"/>
  <c r="K638" i="3"/>
  <c r="L638" i="3" s="1"/>
  <c r="K637" i="3"/>
  <c r="L637" i="3" s="1"/>
  <c r="K636" i="3"/>
  <c r="L636" i="3" s="1"/>
  <c r="K635" i="3"/>
  <c r="L635" i="3" s="1"/>
  <c r="K634" i="3"/>
  <c r="L634" i="3" s="1"/>
  <c r="K633" i="3"/>
  <c r="L633" i="3" s="1"/>
  <c r="K632" i="3"/>
  <c r="L632" i="3" s="1"/>
  <c r="K631" i="3"/>
  <c r="L631" i="3" s="1"/>
  <c r="K630" i="3"/>
  <c r="L630" i="3" s="1"/>
  <c r="K629" i="3"/>
  <c r="L629" i="3" s="1"/>
  <c r="K628" i="3"/>
  <c r="L628" i="3" s="1"/>
  <c r="K627" i="3"/>
  <c r="L627" i="3" s="1"/>
  <c r="K626" i="3"/>
  <c r="L626" i="3" s="1"/>
  <c r="K625" i="3"/>
  <c r="L625" i="3" s="1"/>
  <c r="K624" i="3"/>
  <c r="L624" i="3" s="1"/>
  <c r="K623" i="3"/>
  <c r="L623" i="3" s="1"/>
  <c r="K622" i="3"/>
  <c r="L622" i="3" s="1"/>
  <c r="K621" i="3"/>
  <c r="L621" i="3" s="1"/>
  <c r="K620" i="3"/>
  <c r="L620" i="3" s="1"/>
  <c r="K619" i="3"/>
  <c r="L619" i="3" s="1"/>
  <c r="K618" i="3"/>
  <c r="L618" i="3" s="1"/>
  <c r="K617" i="3"/>
  <c r="L617" i="3" s="1"/>
  <c r="K616" i="3"/>
  <c r="L616" i="3" s="1"/>
  <c r="K615" i="3"/>
  <c r="L615" i="3" s="1"/>
  <c r="K614" i="3"/>
  <c r="L614" i="3" s="1"/>
  <c r="K613" i="3"/>
  <c r="L613" i="3" s="1"/>
  <c r="K612" i="3"/>
  <c r="L612" i="3" s="1"/>
  <c r="K611" i="3"/>
  <c r="L611" i="3" s="1"/>
  <c r="K610" i="3"/>
  <c r="L610" i="3" s="1"/>
  <c r="K609" i="3"/>
  <c r="L609" i="3" s="1"/>
  <c r="K608" i="3"/>
  <c r="L608" i="3" s="1"/>
  <c r="K607" i="3"/>
  <c r="L607" i="3" s="1"/>
  <c r="K606" i="3"/>
  <c r="L606" i="3" s="1"/>
  <c r="K605" i="3"/>
  <c r="L605" i="3" s="1"/>
  <c r="K604" i="3"/>
  <c r="L604" i="3" s="1"/>
  <c r="K603" i="3"/>
  <c r="L603" i="3" s="1"/>
  <c r="K602" i="3"/>
  <c r="L602" i="3" s="1"/>
  <c r="K601" i="3"/>
  <c r="L601" i="3" s="1"/>
  <c r="K600" i="3"/>
  <c r="L600" i="3" s="1"/>
  <c r="K599" i="3"/>
  <c r="L599" i="3" s="1"/>
  <c r="K598" i="3"/>
  <c r="L598" i="3" s="1"/>
  <c r="K597" i="3"/>
  <c r="L597" i="3" s="1"/>
  <c r="K596" i="3"/>
  <c r="L596" i="3" s="1"/>
  <c r="K595" i="3"/>
  <c r="L595" i="3" s="1"/>
  <c r="K594" i="3"/>
  <c r="L594" i="3" s="1"/>
  <c r="K593" i="3"/>
  <c r="L593" i="3" s="1"/>
  <c r="K592" i="3"/>
  <c r="L592" i="3" s="1"/>
  <c r="K591" i="3"/>
  <c r="L591" i="3" s="1"/>
  <c r="K590" i="3"/>
  <c r="L590" i="3" s="1"/>
  <c r="K589" i="3"/>
  <c r="L589" i="3" s="1"/>
  <c r="K588" i="3"/>
  <c r="L588" i="3" s="1"/>
  <c r="K587" i="3"/>
  <c r="L587" i="3" s="1"/>
  <c r="K586" i="3"/>
  <c r="L586" i="3" s="1"/>
  <c r="K585" i="3"/>
  <c r="L585" i="3" s="1"/>
  <c r="K584" i="3"/>
  <c r="L584" i="3" s="1"/>
  <c r="K583" i="3"/>
  <c r="L583" i="3" s="1"/>
  <c r="K582" i="3"/>
  <c r="L582" i="3" s="1"/>
  <c r="K581" i="3"/>
  <c r="L581" i="3" s="1"/>
  <c r="K580" i="3"/>
  <c r="L580" i="3" s="1"/>
  <c r="K579" i="3"/>
  <c r="L579" i="3" s="1"/>
  <c r="K578" i="3"/>
  <c r="L578" i="3" s="1"/>
  <c r="K577" i="3"/>
  <c r="L577" i="3" s="1"/>
  <c r="K576" i="3"/>
  <c r="L576" i="3" s="1"/>
  <c r="K575" i="3"/>
  <c r="L575" i="3" s="1"/>
  <c r="K574" i="3"/>
  <c r="L574" i="3" s="1"/>
  <c r="K573" i="3"/>
  <c r="L573" i="3" s="1"/>
  <c r="K572" i="3"/>
  <c r="L572" i="3" s="1"/>
  <c r="K571" i="3"/>
  <c r="L571" i="3" s="1"/>
  <c r="K570" i="3"/>
  <c r="L570" i="3" s="1"/>
  <c r="K569" i="3"/>
  <c r="L569" i="3" s="1"/>
  <c r="K568" i="3"/>
  <c r="L568" i="3" s="1"/>
  <c r="K567" i="3"/>
  <c r="L567" i="3" s="1"/>
  <c r="K566" i="3"/>
  <c r="L566" i="3" s="1"/>
  <c r="K565" i="3"/>
  <c r="L565" i="3" s="1"/>
  <c r="K564" i="3"/>
  <c r="L564" i="3" s="1"/>
  <c r="K563" i="3"/>
  <c r="L563" i="3" s="1"/>
  <c r="K562" i="3"/>
  <c r="L562" i="3" s="1"/>
  <c r="K561" i="3"/>
  <c r="L561" i="3" s="1"/>
  <c r="K560" i="3"/>
  <c r="L560" i="3" s="1"/>
  <c r="K559" i="3"/>
  <c r="L559" i="3" s="1"/>
  <c r="K558" i="3"/>
  <c r="L558" i="3" s="1"/>
  <c r="K557" i="3"/>
  <c r="L557" i="3" s="1"/>
  <c r="K556" i="3"/>
  <c r="L556" i="3" s="1"/>
  <c r="K555" i="3"/>
  <c r="L555" i="3" s="1"/>
  <c r="K554" i="3"/>
  <c r="L554" i="3" s="1"/>
  <c r="K553" i="3"/>
  <c r="L553" i="3" s="1"/>
  <c r="K552" i="3"/>
  <c r="L552" i="3" s="1"/>
  <c r="K551" i="3"/>
  <c r="L551" i="3" s="1"/>
  <c r="K550" i="3"/>
  <c r="L550" i="3" s="1"/>
  <c r="K549" i="3"/>
  <c r="L549" i="3" s="1"/>
  <c r="K548" i="3"/>
  <c r="L548" i="3" s="1"/>
  <c r="K547" i="3"/>
  <c r="L547" i="3" s="1"/>
  <c r="K546" i="3"/>
  <c r="L546" i="3" s="1"/>
  <c r="K545" i="3"/>
  <c r="L545" i="3" s="1"/>
  <c r="K544" i="3"/>
  <c r="L544" i="3" s="1"/>
  <c r="K543" i="3"/>
  <c r="L543" i="3" s="1"/>
  <c r="K542" i="3"/>
  <c r="L542" i="3" s="1"/>
  <c r="K541" i="3"/>
  <c r="L541" i="3" s="1"/>
  <c r="K540" i="3"/>
  <c r="L540" i="3" s="1"/>
  <c r="K539" i="3"/>
  <c r="L539" i="3" s="1"/>
  <c r="K538" i="3"/>
  <c r="L538" i="3" s="1"/>
  <c r="K537" i="3"/>
  <c r="L537" i="3" s="1"/>
  <c r="K536" i="3"/>
  <c r="L536" i="3" s="1"/>
  <c r="K535" i="3"/>
  <c r="L535" i="3" s="1"/>
  <c r="K534" i="3"/>
  <c r="L534" i="3" s="1"/>
  <c r="K533" i="3"/>
  <c r="L533" i="3" s="1"/>
  <c r="K532" i="3"/>
  <c r="L532" i="3" s="1"/>
  <c r="K531" i="3"/>
  <c r="L531" i="3" s="1"/>
  <c r="K530" i="3"/>
  <c r="L530" i="3" s="1"/>
  <c r="K529" i="3"/>
  <c r="L529" i="3" s="1"/>
  <c r="K528" i="3"/>
  <c r="L528" i="3" s="1"/>
  <c r="K527" i="3"/>
  <c r="L527" i="3" s="1"/>
  <c r="K526" i="3"/>
  <c r="L526" i="3" s="1"/>
  <c r="K525" i="3"/>
  <c r="L525" i="3" s="1"/>
  <c r="K524" i="3"/>
  <c r="L524" i="3" s="1"/>
  <c r="K523" i="3"/>
  <c r="L523" i="3" s="1"/>
  <c r="K522" i="3"/>
  <c r="L522" i="3" s="1"/>
  <c r="K521" i="3"/>
  <c r="L521" i="3" s="1"/>
  <c r="K520" i="3"/>
  <c r="L520" i="3" s="1"/>
  <c r="K519" i="3"/>
  <c r="L519" i="3" s="1"/>
  <c r="K518" i="3"/>
  <c r="L518" i="3" s="1"/>
  <c r="K517" i="3"/>
  <c r="L517" i="3" s="1"/>
  <c r="K516" i="3"/>
  <c r="L516" i="3" s="1"/>
  <c r="K515" i="3"/>
  <c r="L515" i="3" s="1"/>
  <c r="K514" i="3"/>
  <c r="L514" i="3" s="1"/>
  <c r="K513" i="3"/>
  <c r="L513" i="3" s="1"/>
  <c r="K512" i="3"/>
  <c r="L512" i="3" s="1"/>
  <c r="K511" i="3"/>
  <c r="L511" i="3" s="1"/>
  <c r="K510" i="3"/>
  <c r="L510" i="3" s="1"/>
  <c r="K509" i="3"/>
  <c r="L509" i="3" s="1"/>
  <c r="K508" i="3"/>
  <c r="L508" i="3" s="1"/>
  <c r="K507" i="3"/>
  <c r="L507" i="3" s="1"/>
  <c r="K506" i="3"/>
  <c r="L506" i="3" s="1"/>
  <c r="K505" i="3"/>
  <c r="L505" i="3" s="1"/>
  <c r="K504" i="3"/>
  <c r="L504" i="3" s="1"/>
  <c r="K503" i="3"/>
  <c r="L503" i="3" s="1"/>
  <c r="K502" i="3"/>
  <c r="L502" i="3" s="1"/>
  <c r="K501" i="3"/>
  <c r="L501" i="3" s="1"/>
  <c r="K500" i="3"/>
  <c r="L500" i="3" s="1"/>
  <c r="K499" i="3"/>
  <c r="L499" i="3" s="1"/>
  <c r="K498" i="3"/>
  <c r="L498" i="3" s="1"/>
  <c r="K497" i="3"/>
  <c r="L497" i="3" s="1"/>
  <c r="K496" i="3"/>
  <c r="L496" i="3" s="1"/>
  <c r="K495" i="3"/>
  <c r="L495" i="3" s="1"/>
  <c r="K494" i="3"/>
  <c r="L494" i="3" s="1"/>
  <c r="K493" i="3"/>
  <c r="L493" i="3" s="1"/>
  <c r="K492" i="3"/>
  <c r="L492" i="3" s="1"/>
  <c r="K491" i="3"/>
  <c r="L491" i="3" s="1"/>
  <c r="K490" i="3"/>
  <c r="L490" i="3" s="1"/>
  <c r="K489" i="3"/>
  <c r="L489" i="3" s="1"/>
  <c r="K488" i="3"/>
  <c r="L488" i="3" s="1"/>
  <c r="K487" i="3"/>
  <c r="L487" i="3" s="1"/>
  <c r="K486" i="3"/>
  <c r="L486" i="3" s="1"/>
  <c r="K485" i="3"/>
  <c r="L485" i="3" s="1"/>
  <c r="K484" i="3"/>
  <c r="L484" i="3" s="1"/>
  <c r="K483" i="3"/>
  <c r="L483" i="3" s="1"/>
  <c r="K482" i="3"/>
  <c r="L482" i="3" s="1"/>
  <c r="K481" i="3"/>
  <c r="L481" i="3" s="1"/>
  <c r="K480" i="3"/>
  <c r="L480" i="3" s="1"/>
  <c r="K479" i="3"/>
  <c r="L479" i="3" s="1"/>
  <c r="K478" i="3"/>
  <c r="L478" i="3" s="1"/>
  <c r="K477" i="3"/>
  <c r="L477" i="3" s="1"/>
  <c r="K476" i="3"/>
  <c r="L476" i="3" s="1"/>
  <c r="K475" i="3"/>
  <c r="L475" i="3" s="1"/>
  <c r="K474" i="3"/>
  <c r="L474" i="3" s="1"/>
  <c r="K473" i="3"/>
  <c r="L473" i="3" s="1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K465" i="3"/>
  <c r="L465" i="3" s="1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K457" i="3"/>
  <c r="L457" i="3" s="1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K449" i="3"/>
  <c r="L449" i="3" s="1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K441" i="3"/>
  <c r="L441" i="3" s="1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K433" i="3"/>
  <c r="L433" i="3" s="1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K425" i="3"/>
  <c r="L425" i="3" s="1"/>
  <c r="K424" i="3"/>
  <c r="L424" i="3" s="1"/>
  <c r="K423" i="3"/>
  <c r="L423" i="3" s="1"/>
  <c r="K422" i="3"/>
  <c r="L422" i="3" s="1"/>
  <c r="K421" i="3"/>
  <c r="L421" i="3" s="1"/>
  <c r="K420" i="3"/>
  <c r="L420" i="3" s="1"/>
  <c r="K419" i="3"/>
  <c r="L419" i="3" s="1"/>
  <c r="K418" i="3"/>
  <c r="L418" i="3" s="1"/>
  <c r="K417" i="3"/>
  <c r="L417" i="3" s="1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K409" i="3"/>
  <c r="L409" i="3" s="1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K401" i="3"/>
  <c r="L401" i="3" s="1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K393" i="3"/>
  <c r="L393" i="3" s="1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K385" i="3"/>
  <c r="L385" i="3" s="1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K377" i="3"/>
  <c r="L377" i="3" s="1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K3" i="3"/>
  <c r="L3" i="3" s="1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<sst xmlns="http://schemas.openxmlformats.org/spreadsheetml/2006/main" count="83895" uniqueCount="16536">
  <si>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</si>
  <si>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</si>
  <si>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</si>
  <si>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</si>
  <si>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</si>
  <si>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</si>
  <si>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</si>
  <si>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</si>
  <si>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</si>
  <si>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</si>
  <si>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</si>
  <si>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</si>
  <si>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</si>
  <si>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</si>
  <si>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</si>
  <si>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</si>
  <si>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</si>
  <si>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</si>
  <si>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</si>
  <si>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</si>
  <si>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</si>
  <si>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</si>
  <si>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</si>
  <si>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</si>
  <si>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</si>
  <si>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</si>
  <si>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</si>
  <si>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</si>
  <si>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</si>
  <si>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</si>
  <si>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</si>
  <si>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</si>
  <si>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</si>
  <si>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</si>
  <si>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</si>
  <si>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</si>
  <si>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</si>
  <si>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</si>
  <si>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</si>
  <si>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</si>
  <si>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</si>
  <si>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</si>
  <si>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</si>
  <si>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</si>
  <si>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</si>
  <si>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</si>
  <si>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</si>
  <si>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</si>
  <si>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</si>
  <si>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</si>
  <si>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</si>
  <si>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</si>
  <si>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</si>
  <si>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</si>
  <si>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</si>
  <si>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</si>
  <si>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</si>
  <si>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</si>
  <si>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</si>
  <si>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</si>
  <si>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</si>
  <si>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</si>
  <si>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</si>
  <si>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</si>
  <si>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</si>
  <si>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</si>
  <si>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</si>
  <si>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</si>
  <si>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</si>
  <si>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</si>
  <si>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</si>
  <si>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</si>
  <si>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</si>
  <si>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</si>
  <si>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</si>
  <si>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</si>
  <si>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</si>
  <si>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</si>
  <si>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</si>
  <si>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</si>
  <si>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</si>
  <si>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</si>
  <si>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</si>
  <si>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</si>
  <si>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</si>
  <si>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</si>
  <si>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</si>
  <si>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</si>
  <si>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</si>
  <si>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</si>
  <si>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</si>
  <si>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</si>
  <si>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</si>
  <si>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</si>
  <si>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</si>
  <si>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</si>
  <si>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</si>
  <si>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</si>
  <si>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</si>
  <si>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</si>
  <si>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</si>
  <si>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</si>
  <si>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</si>
  <si>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</si>
  <si>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</si>
  <si>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</si>
  <si>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</si>
  <si>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</si>
  <si>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</si>
  <si>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</si>
  <si>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</si>
  <si>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</si>
  <si>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</si>
  <si>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</si>
  <si>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</si>
  <si>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</si>
  <si>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</si>
  <si>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</si>
  <si>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</si>
  <si>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</si>
  <si>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</si>
  <si>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</si>
  <si>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</si>
  <si>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</si>
  <si>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</si>
  <si>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</si>
  <si>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</si>
  <si>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</si>
  <si>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</si>
  <si>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</si>
  <si>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</si>
  <si>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</si>
  <si>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</si>
  <si>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</si>
  <si>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</si>
  <si>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</si>
  <si>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</si>
  <si>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</si>
  <si>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</si>
  <si>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</si>
  <si>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</si>
  <si>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</si>
  <si>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</si>
  <si>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</si>
  <si>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</si>
  <si>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</si>
  <si>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</si>
  <si>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</si>
  <si>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</si>
  <si>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</si>
  <si>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</si>
  <si>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</si>
  <si>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</si>
  <si>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</si>
  <si>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</si>
  <si>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</si>
  <si>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</si>
  <si>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</si>
  <si>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</si>
  <si>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</si>
  <si>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</si>
  <si>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</si>
  <si>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</si>
  <si>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</si>
  <si>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</si>
  <si>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</si>
  <si>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</si>
  <si>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</si>
  <si>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</si>
  <si>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</si>
  <si>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</si>
  <si>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</si>
  <si>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</si>
  <si>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</si>
  <si>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</si>
  <si>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</si>
  <si>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</si>
  <si>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</si>
  <si>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</si>
  <si>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</si>
  <si>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</si>
  <si>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</si>
  <si>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</si>
  <si>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</si>
  <si>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</si>
  <si>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</si>
  <si>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</si>
  <si>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</si>
  <si>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</si>
  <si>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</si>
  <si>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</si>
  <si>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</si>
  <si>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</si>
  <si>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</si>
  <si>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</si>
  <si>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</si>
  <si>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</si>
  <si>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</si>
  <si>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</si>
  <si>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</si>
  <si>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</si>
  <si>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</si>
  <si>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</si>
  <si>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</si>
  <si>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</si>
  <si>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</si>
  <si>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</si>
  <si>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</si>
  <si>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</si>
  <si>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</si>
  <si>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</si>
  <si>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</si>
  <si>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</si>
  <si>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</si>
  <si>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</si>
  <si>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</si>
  <si>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</si>
  <si>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</si>
  <si>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</si>
  <si>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</si>
  <si>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</si>
  <si>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</si>
  <si>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</si>
  <si>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</si>
  <si>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</si>
  <si>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</si>
  <si>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</si>
  <si>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</si>
  <si>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</si>
  <si>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</si>
  <si>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</si>
  <si>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</si>
  <si>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</si>
  <si>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</si>
  <si>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</si>
  <si>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</si>
  <si>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</si>
  <si>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</si>
  <si>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</si>
  <si>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</si>
  <si>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</si>
  <si>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</si>
  <si>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</si>
  <si>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</si>
  <si>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</si>
  <si>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</si>
  <si>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</si>
  <si>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</si>
  <si>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</si>
  <si>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</si>
  <si>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</si>
  <si>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</si>
  <si>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</si>
  <si>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</si>
  <si>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</si>
  <si>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</si>
  <si>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</si>
  <si>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</si>
  <si>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</si>
  <si>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</si>
  <si>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</si>
  <si>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</si>
  <si>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</si>
  <si>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</si>
  <si>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</si>
  <si>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</si>
  <si>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</si>
  <si>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</si>
  <si>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</si>
  <si>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</si>
  <si>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</si>
  <si>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</si>
  <si>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</si>
  <si>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</si>
  <si>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</si>
  <si>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</si>
  <si>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</si>
  <si>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</si>
  <si>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</si>
  <si>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</si>
  <si>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</si>
  <si>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</si>
  <si>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</si>
  <si>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</si>
  <si>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</si>
  <si>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</si>
  <si>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</si>
  <si>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</si>
  <si>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</si>
  <si>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</si>
  <si>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</si>
  <si>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</si>
  <si>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</si>
  <si>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</si>
  <si>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</si>
  <si>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</si>
  <si>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</si>
  <si>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</si>
  <si>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</si>
  <si>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</si>
  <si>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</si>
  <si>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</si>
  <si>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</si>
  <si>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</si>
  <si>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</si>
  <si>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</si>
  <si>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</si>
  <si>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</si>
  <si>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</si>
  <si>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</si>
  <si>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</si>
  <si>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</si>
  <si>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</si>
  <si>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</si>
  <si>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</si>
  <si>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</si>
  <si>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</si>
  <si>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</si>
  <si>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</si>
  <si>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</si>
  <si>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</si>
  <si>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</si>
  <si>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</si>
  <si>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</si>
  <si>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</si>
  <si>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</si>
  <si>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</si>
  <si>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</si>
  <si>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</si>
  <si>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</si>
  <si>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</si>
  <si>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</si>
  <si>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</si>
  <si>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</si>
  <si>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</si>
  <si>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</si>
  <si>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</si>
  <si>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</si>
  <si>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</si>
  <si>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</si>
  <si>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</si>
  <si>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</si>
  <si>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</si>
  <si>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</si>
  <si>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</si>
  <si>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</si>
  <si>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</si>
  <si>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</si>
  <si>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</si>
  <si>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</si>
  <si>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</si>
  <si>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</si>
  <si>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</si>
  <si>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</si>
  <si>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</si>
  <si>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</si>
  <si>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</si>
  <si>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</si>
  <si>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</si>
  <si>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</si>
  <si>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</si>
  <si>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</si>
  <si>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</si>
  <si>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</si>
  <si>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</si>
  <si>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</si>
  <si>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</si>
  <si>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</si>
  <si>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</si>
  <si>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</si>
  <si>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</si>
  <si>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</si>
  <si>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</si>
  <si>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</si>
  <si>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</si>
  <si>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</si>
  <si>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</si>
  <si>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</si>
  <si>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</si>
  <si>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</si>
  <si>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</si>
  <si>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</si>
  <si>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</si>
  <si>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</si>
  <si>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</si>
  <si>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</si>
  <si>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</si>
  <si>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</si>
  <si>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</si>
  <si>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</si>
  <si>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</si>
  <si>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</si>
  <si>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</si>
  <si>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</si>
  <si>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</si>
  <si>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</si>
  <si>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</si>
  <si>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</si>
  <si>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</si>
  <si>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</si>
  <si>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</si>
  <si>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</si>
  <si>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</si>
  <si>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</si>
  <si>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</si>
  <si>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</si>
  <si>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</si>
  <si>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</si>
  <si>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</si>
  <si>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</si>
  <si>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</si>
  <si>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</si>
  <si>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</si>
  <si>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</si>
  <si>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</si>
  <si>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</si>
  <si>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</si>
  <si>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</si>
  <si>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</si>
  <si>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</si>
  <si>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</si>
  <si>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</si>
  <si>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</si>
  <si>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</si>
  <si>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</si>
  <si>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</si>
  <si>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</si>
  <si>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</si>
  <si>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</si>
  <si>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</si>
  <si>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</si>
  <si>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</si>
  <si>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</si>
  <si>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</si>
  <si>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</si>
  <si>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</si>
  <si>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</si>
  <si>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</si>
  <si>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</si>
  <si>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</si>
  <si>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</si>
  <si>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</si>
  <si>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</si>
  <si>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</si>
  <si>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</si>
  <si>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</si>
  <si>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</si>
  <si>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</si>
  <si>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</si>
  <si>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</si>
  <si>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</si>
  <si>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</si>
  <si>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</si>
  <si>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</si>
  <si>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</si>
  <si>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</si>
  <si>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</si>
  <si>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</si>
  <si>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</si>
  <si>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</si>
  <si>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</si>
  <si>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</si>
  <si>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</si>
  <si>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</si>
  <si>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</si>
  <si>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</si>
  <si>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</si>
  <si>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</si>
  <si>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</si>
  <si>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</si>
  <si>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</si>
  <si>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</si>
  <si>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</si>
  <si>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</si>
  <si>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</si>
  <si>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</si>
  <si>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</si>
  <si>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</si>
  <si>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</si>
  <si>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</si>
  <si>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</si>
  <si>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</si>
  <si>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</si>
  <si>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</si>
  <si>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</si>
  <si>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</si>
  <si>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</si>
  <si>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</si>
  <si>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</si>
  <si>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</si>
  <si>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</si>
  <si>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</si>
  <si>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</si>
  <si>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</si>
  <si>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</si>
  <si>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</si>
  <si>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</si>
  <si>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</si>
  <si>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</si>
  <si>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</si>
  <si>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</si>
  <si>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</si>
  <si>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</si>
  <si>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</si>
  <si>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</si>
  <si>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</si>
  <si>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</si>
  <si>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</si>
  <si>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</si>
  <si>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</si>
  <si>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</si>
  <si>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</si>
  <si>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</si>
  <si>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</si>
  <si>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</si>
  <si>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</si>
  <si>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</si>
  <si>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</si>
  <si>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</si>
  <si>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</si>
  <si>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</si>
  <si>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</si>
  <si>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</si>
  <si>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</si>
  <si>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</si>
  <si>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</si>
  <si>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</si>
  <si>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</si>
  <si>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</si>
  <si>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</si>
  <si>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</si>
  <si>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</si>
  <si>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</si>
  <si>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</si>
  <si>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</si>
  <si>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</si>
  <si>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</si>
  <si>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</si>
  <si>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</si>
  <si>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</si>
  <si>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</si>
  <si>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</si>
  <si>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</si>
  <si>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</si>
  <si>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</si>
  <si>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</si>
  <si>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</si>
  <si>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</si>
  <si>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</si>
  <si>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</si>
  <si>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</si>
  <si>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</si>
  <si>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</si>
  <si>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</si>
  <si>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</si>
  <si>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</si>
  <si>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</si>
  <si>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</si>
  <si>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</si>
  <si>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</si>
  <si>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</si>
  <si>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</si>
  <si>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</si>
  <si>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</si>
  <si>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</si>
  <si>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</si>
  <si>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</si>
  <si>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</si>
  <si>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</si>
  <si>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</si>
  <si>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</si>
  <si>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</si>
  <si>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</si>
  <si>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</si>
  <si>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</si>
  <si>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</si>
  <si>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</si>
  <si>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</si>
  <si>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</si>
  <si>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</si>
  <si>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</si>
  <si>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</si>
  <si>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</si>
  <si>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</si>
  <si>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</si>
  <si>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</si>
  <si>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</si>
  <si>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</si>
  <si>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</si>
  <si>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</si>
  <si>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</si>
  <si>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</si>
  <si>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</si>
  <si>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</si>
  <si>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</si>
  <si>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</si>
  <si>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</si>
  <si>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</si>
  <si>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</si>
  <si>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</si>
  <si>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</si>
  <si>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</si>
  <si>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</si>
  <si>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</si>
  <si>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</si>
  <si>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</si>
  <si>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</si>
  <si>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</si>
  <si>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</si>
  <si>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</si>
  <si>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</si>
  <si>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</si>
  <si>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</si>
  <si>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</si>
  <si>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</si>
  <si>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</si>
  <si>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</si>
  <si>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</si>
  <si>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</si>
  <si>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</si>
  <si>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</si>
  <si>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</si>
  <si>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</si>
  <si>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</si>
  <si>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</si>
  <si>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</si>
  <si>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</si>
  <si>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</si>
  <si>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</si>
  <si>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</si>
  <si>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</si>
  <si>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</si>
  <si>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</si>
  <si>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</si>
  <si>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</si>
  <si>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</si>
  <si>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</si>
  <si>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</si>
  <si>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</si>
  <si>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</si>
  <si>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</si>
  <si>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</si>
  <si>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</si>
  <si>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</si>
  <si>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</si>
  <si>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</si>
  <si>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</si>
  <si>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</si>
  <si>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</si>
  <si>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</si>
  <si>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</si>
  <si>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</si>
  <si>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</si>
  <si>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</si>
  <si>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</si>
  <si>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</si>
  <si>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</si>
  <si>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</si>
  <si>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</si>
  <si>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</si>
  <si>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</si>
  <si>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</si>
  <si>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</si>
  <si>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</si>
  <si>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</si>
  <si>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</si>
  <si>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</si>
  <si>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</si>
  <si>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</si>
  <si>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</si>
  <si>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</si>
  <si>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</si>
  <si>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</si>
  <si>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</si>
  <si>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</si>
  <si>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</si>
  <si>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</si>
  <si>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</si>
  <si>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</si>
  <si>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</si>
  <si>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</si>
  <si>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</si>
  <si>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</si>
  <si>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</si>
  <si>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</si>
  <si>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</si>
  <si>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</si>
  <si>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</si>
  <si>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</si>
  <si>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</si>
  <si>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</si>
  <si>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</si>
  <si>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</si>
  <si>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</si>
  <si>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</si>
  <si>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</si>
  <si>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</si>
  <si>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</si>
  <si>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</si>
  <si>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</si>
  <si>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</si>
  <si>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</si>
  <si>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</si>
  <si>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</si>
  <si>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</si>
  <si>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</si>
  <si>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</si>
  <si>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</si>
  <si>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</si>
  <si>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</si>
  <si>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</si>
  <si>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</si>
  <si>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</si>
  <si>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</si>
  <si>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</si>
  <si>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</si>
  <si>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</si>
  <si>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</si>
  <si>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</si>
  <si>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</si>
  <si>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</si>
  <si>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</si>
  <si>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</si>
  <si>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</si>
  <si>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</si>
  <si>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</si>
  <si>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</si>
  <si>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</si>
  <si>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</si>
  <si>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</si>
  <si>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</si>
  <si>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</si>
  <si>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</si>
  <si>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</si>
  <si>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</si>
  <si>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</si>
  <si>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</si>
  <si>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</si>
  <si>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</si>
  <si>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</si>
  <si>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</si>
  <si>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</si>
  <si>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</si>
  <si>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</si>
  <si>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</si>
  <si>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</si>
  <si>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</si>
  <si>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</si>
  <si>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</si>
  <si>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</si>
  <si>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</si>
  <si>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</si>
  <si>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</si>
  <si>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</si>
  <si>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</si>
  <si>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</si>
  <si>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</si>
  <si>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</si>
  <si>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</si>
  <si>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</si>
  <si>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</si>
  <si>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</si>
  <si>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</si>
  <si>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</si>
  <si>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</si>
  <si>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</si>
  <si>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</si>
  <si>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</si>
  <si>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</si>
  <si>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</si>
  <si>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</si>
  <si>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</si>
  <si>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</si>
  <si>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</si>
  <si>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</si>
  <si>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</si>
  <si>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</si>
  <si>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</si>
  <si>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</si>
  <si>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</si>
  <si>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</si>
  <si>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</si>
  <si>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</si>
  <si>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</si>
  <si>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</si>
  <si>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</si>
  <si>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</si>
  <si>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</si>
  <si>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</si>
  <si>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</si>
  <si>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</si>
  <si>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</si>
  <si>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</si>
  <si>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</si>
  <si>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</si>
  <si>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</si>
  <si>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</si>
  <si>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</si>
  <si>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</si>
  <si>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</si>
  <si>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</si>
  <si>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</si>
  <si>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</si>
  <si>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</si>
  <si>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</si>
  <si>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</si>
  <si>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</si>
  <si>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</si>
  <si>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</si>
  <si>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</si>
  <si>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</si>
  <si>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</si>
  <si>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</si>
  <si>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</si>
  <si>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</si>
  <si>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</si>
  <si>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</si>
  <si>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</si>
  <si>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</si>
  <si>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</si>
  <si>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</si>
  <si>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</si>
  <si>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</si>
  <si>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</si>
  <si>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</si>
  <si>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</si>
  <si>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</si>
  <si>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</si>
  <si>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</si>
  <si>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</si>
  <si>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</si>
  <si>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</si>
  <si>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</si>
  <si>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</si>
  <si>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</si>
  <si>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</si>
  <si>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</si>
  <si>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</si>
  <si>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</si>
  <si>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</si>
  <si>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</si>
  <si>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</si>
  <si>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</si>
  <si>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</si>
  <si>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</si>
  <si>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</si>
  <si>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</si>
  <si>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</si>
  <si>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</si>
  <si>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</si>
  <si>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</si>
  <si>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</si>
  <si>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</si>
  <si>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</si>
  <si>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</si>
  <si>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</si>
  <si>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</si>
  <si>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</si>
  <si>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</si>
  <si>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</si>
  <si>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</si>
  <si>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</si>
  <si>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</si>
  <si>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</si>
  <si>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</si>
  <si>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</si>
  <si>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</si>
  <si>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</si>
  <si>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</si>
  <si>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</si>
  <si>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</si>
  <si>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</si>
  <si>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</si>
  <si>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</si>
  <si>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</si>
  <si>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</si>
  <si>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</si>
  <si>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</si>
  <si>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</si>
  <si>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</si>
  <si>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</si>
  <si>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</si>
  <si>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</si>
  <si>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</si>
  <si>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</si>
  <si>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</si>
  <si>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</si>
  <si>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</si>
  <si>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</si>
  <si>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</si>
  <si>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</si>
  <si>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</si>
  <si>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</si>
  <si>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</si>
  <si>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</si>
  <si>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</si>
  <si>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</si>
  <si>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</si>
  <si>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</si>
  <si>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</si>
  <si>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</si>
  <si>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</si>
  <si>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</si>
  <si>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</si>
  <si>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</si>
  <si>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</si>
  <si>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</si>
  <si>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</si>
  <si>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</si>
  <si>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</si>
  <si>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</si>
  <si>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</si>
  <si>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</si>
  <si>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</si>
  <si>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</si>
  <si>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</si>
  <si>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</si>
  <si>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</si>
  <si>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</si>
  <si>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</si>
  <si>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</si>
  <si>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</si>
  <si>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</si>
  <si>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</si>
  <si>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</si>
  <si>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</si>
  <si>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</si>
  <si>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</si>
  <si>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</si>
  <si>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</si>
  <si>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</si>
  <si>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</si>
  <si>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</si>
  <si>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</si>
  <si>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</si>
  <si>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</si>
  <si>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</si>
  <si>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</si>
  <si>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</si>
  <si>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</si>
  <si>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</si>
  <si>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</si>
  <si>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</si>
  <si>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</si>
  <si>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</si>
  <si>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</si>
  <si>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</si>
  <si>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</si>
  <si>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</si>
  <si>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</si>
  <si>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</si>
  <si>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</si>
  <si>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</si>
  <si>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</si>
  <si>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</si>
  <si>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</si>
  <si>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</si>
  <si>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</si>
  <si>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</si>
  <si>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</si>
  <si>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</si>
  <si>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</si>
  <si>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</si>
  <si>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</si>
  <si>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</si>
  <si>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</si>
  <si>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</si>
  <si>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</si>
  <si>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</si>
  <si>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</si>
  <si>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</si>
  <si>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</si>
  <si>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</si>
  <si>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</si>
  <si>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</si>
  <si>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</si>
  <si>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</si>
  <si>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</si>
  <si>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</si>
  <si>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</si>
  <si>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</si>
  <si>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</si>
  <si>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</si>
  <si>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</si>
  <si>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</si>
  <si>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</si>
  <si>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</si>
  <si>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</si>
  <si>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</si>
  <si>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</si>
  <si>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</si>
  <si>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</si>
  <si>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</si>
  <si>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</si>
  <si>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</si>
  <si>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</si>
  <si>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</si>
  <si>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</si>
  <si>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</si>
  <si>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</si>
  <si>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</si>
  <si>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</si>
  <si>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</si>
  <si>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</si>
  <si>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</si>
  <si>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</si>
  <si>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</si>
  <si>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</si>
  <si>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</si>
  <si>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</si>
  <si>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</si>
  <si>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</si>
  <si>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</si>
  <si>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</si>
  <si>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</si>
  <si>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</si>
  <si>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</si>
  <si>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</si>
  <si>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</si>
  <si>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</si>
  <si>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</si>
  <si>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</si>
  <si>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</si>
  <si>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</si>
  <si>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</si>
  <si>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</si>
  <si>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</si>
  <si>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</si>
  <si>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</si>
  <si>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</si>
  <si>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</si>
  <si>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</si>
  <si>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</si>
  <si>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</si>
  <si>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</si>
  <si>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</si>
  <si>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</si>
  <si>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</si>
  <si>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</si>
  <si>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</si>
  <si>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</si>
  <si>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</si>
  <si>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</si>
  <si>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</si>
  <si>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</si>
  <si>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</si>
  <si>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</si>
  <si>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</si>
  <si>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</si>
  <si>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</si>
  <si>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</si>
  <si>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</si>
  <si>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</si>
  <si>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</si>
  <si>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</si>
  <si>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</si>
  <si>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</si>
  <si>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</si>
  <si>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</si>
  <si>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</si>
  <si>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</si>
  <si>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</si>
  <si>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</si>
  <si>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</si>
  <si>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</si>
  <si>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</si>
  <si>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</si>
  <si>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</si>
  <si>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</si>
  <si>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</si>
  <si>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</si>
  <si>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</si>
  <si>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</si>
  <si>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</si>
  <si>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</si>
  <si>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</si>
  <si>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</si>
  <si>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</si>
  <si>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</si>
  <si>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</si>
  <si>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</si>
  <si>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</si>
  <si>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</si>
  <si>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</si>
  <si>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</si>
  <si>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</si>
  <si>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</si>
  <si>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</si>
  <si>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</si>
  <si>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</si>
  <si>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</si>
  <si>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</si>
  <si>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</si>
  <si>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</si>
  <si>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</si>
  <si>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</si>
  <si>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</si>
  <si>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</si>
  <si>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</si>
  <si>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</si>
  <si>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</si>
  <si>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</si>
  <si>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</si>
  <si>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</si>
  <si>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</si>
  <si>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</si>
  <si>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</si>
  <si>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</si>
  <si>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</si>
  <si>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</si>
  <si>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</si>
  <si>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</si>
  <si>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</si>
  <si>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</si>
  <si>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</si>
  <si>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</si>
  <si>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</si>
  <si>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</si>
  <si>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</si>
  <si>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</si>
  <si>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</si>
  <si>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</si>
  <si>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</si>
  <si>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</si>
  <si>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</si>
  <si>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</si>
  <si>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</si>
  <si>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</si>
  <si>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</si>
  <si>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</si>
  <si>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</si>
  <si>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</si>
  <si>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</si>
  <si>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</si>
  <si>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</si>
  <si>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</si>
  <si>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</si>
  <si>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</si>
  <si>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</si>
  <si>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</si>
  <si>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</si>
  <si>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</si>
  <si>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</si>
  <si>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</si>
  <si>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</si>
  <si>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</si>
  <si>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</si>
  <si>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</si>
  <si>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</si>
  <si>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</si>
  <si>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</si>
  <si>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</si>
  <si>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</si>
  <si>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</si>
  <si>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</si>
  <si>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</si>
  <si>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</si>
  <si>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</si>
  <si>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</si>
  <si>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</si>
  <si>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</si>
  <si>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</si>
  <si>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</si>
  <si>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</si>
  <si>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</si>
  <si>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</si>
  <si>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</si>
  <si>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</si>
  <si>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</si>
  <si>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</si>
  <si>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</si>
  <si>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</si>
  <si>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</si>
  <si>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</si>
  <si>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</si>
  <si>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</si>
  <si>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</si>
  <si>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</si>
  <si>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</si>
  <si>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</si>
  <si>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</si>
  <si>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</si>
  <si>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</si>
  <si>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</si>
  <si>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</si>
  <si>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</si>
  <si>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</si>
  <si>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</si>
  <si>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</si>
  <si>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</si>
  <si>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</si>
  <si>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</si>
  <si>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</si>
  <si>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</si>
  <si>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</si>
  <si>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</si>
  <si>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</si>
  <si>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</si>
  <si>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</si>
  <si>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</si>
  <si>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</si>
  <si>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</si>
  <si>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</si>
  <si>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</si>
  <si>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</si>
  <si>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</si>
  <si>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</si>
  <si>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</si>
  <si>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</si>
  <si>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</si>
  <si>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</si>
  <si>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</si>
  <si>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</si>
  <si>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</si>
  <si>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</si>
  <si>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</si>
  <si>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</si>
  <si>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</si>
  <si>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</si>
  <si>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</si>
  <si>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</si>
  <si>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</si>
  <si>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</si>
  <si>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</si>
  <si>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</si>
  <si>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</si>
  <si>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</si>
  <si>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</si>
  <si>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</si>
  <si>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</si>
  <si>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</si>
  <si>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</si>
  <si>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</si>
  <si>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</si>
  <si>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</si>
  <si>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</si>
  <si>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</si>
  <si>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</si>
  <si>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</si>
  <si>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</si>
  <si>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</si>
  <si>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</si>
  <si>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</si>
  <si>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</si>
  <si>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</si>
  <si>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</si>
  <si>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</si>
  <si>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</si>
  <si>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</si>
  <si>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</si>
  <si>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</si>
  <si>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</si>
  <si>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</si>
  <si>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</si>
  <si>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</si>
  <si>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</si>
  <si>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</si>
  <si>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</si>
  <si>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</si>
  <si>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</si>
  <si>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</si>
  <si>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</si>
  <si>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</si>
  <si>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</si>
  <si>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</si>
  <si>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</si>
  <si>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</si>
  <si>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</si>
  <si>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</si>
  <si>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</si>
  <si>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</si>
  <si>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</si>
  <si>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</si>
  <si>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</si>
  <si>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</si>
  <si>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</si>
  <si>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</si>
  <si>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</si>
  <si>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</si>
  <si>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</si>
  <si>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</si>
  <si>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</si>
  <si>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</si>
  <si>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</si>
  <si>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</si>
  <si>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</si>
  <si>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</si>
  <si>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</si>
  <si>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</si>
  <si>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</si>
  <si>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</si>
  <si>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</si>
  <si>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</si>
  <si>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</si>
  <si>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</si>
  <si>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</si>
  <si>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</si>
  <si>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</si>
  <si>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</si>
  <si>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</si>
  <si>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</si>
  <si>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</si>
  <si>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</si>
  <si>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</si>
  <si>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</si>
  <si>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</si>
  <si>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</si>
  <si>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</si>
  <si>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</si>
  <si>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</si>
  <si>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</si>
  <si>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</si>
  <si>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</si>
  <si>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</si>
  <si>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</si>
  <si>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</si>
  <si>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</si>
  <si>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</si>
  <si>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</si>
  <si>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</si>
  <si>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</si>
  <si>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</si>
  <si>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</si>
  <si>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</si>
  <si>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</si>
  <si>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</si>
  <si>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</si>
  <si>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</si>
  <si>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</si>
  <si>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</si>
  <si>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</si>
  <si>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</si>
  <si>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</si>
  <si>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</si>
  <si>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</si>
  <si>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</si>
  <si>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</si>
  <si>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</si>
  <si>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</si>
  <si>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</si>
  <si>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</si>
  <si>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</si>
  <si>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</si>
  <si>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</si>
  <si>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</si>
  <si>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</si>
  <si>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</si>
  <si>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</si>
  <si>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</si>
  <si>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</si>
  <si>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</si>
  <si>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</si>
  <si>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</si>
  <si>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</si>
  <si>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</si>
  <si>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</si>
  <si>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</si>
  <si>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</si>
  <si>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</si>
  <si>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</si>
  <si>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</si>
  <si>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</si>
  <si>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</si>
  <si>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</si>
  <si>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</si>
  <si>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</si>
  <si>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</si>
  <si>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</si>
  <si>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</si>
  <si>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</si>
  <si>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</si>
  <si>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</si>
  <si>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</si>
  <si>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</si>
  <si>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</si>
  <si>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</si>
  <si>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</si>
  <si>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</si>
  <si>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</si>
  <si>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</si>
  <si>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</si>
  <si>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</si>
  <si>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</si>
  <si>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</si>
  <si>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</si>
  <si>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</si>
  <si>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</si>
  <si>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</si>
  <si>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</si>
  <si>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</si>
  <si>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</si>
  <si>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</si>
  <si>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</si>
  <si>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</si>
  <si>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</si>
  <si>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</si>
  <si>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</si>
  <si>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</si>
  <si>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</si>
  <si>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</si>
  <si>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</si>
  <si>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</si>
  <si>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</si>
  <si>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</si>
  <si>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</si>
  <si>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</si>
  <si>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</si>
  <si>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</si>
  <si>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</si>
  <si>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</si>
  <si>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</si>
  <si>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</si>
  <si>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</si>
  <si>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</si>
  <si>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</si>
  <si>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</si>
  <si>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</si>
  <si>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</si>
  <si>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</si>
  <si>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</si>
  <si>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</si>
  <si>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</si>
  <si>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</si>
  <si>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</si>
  <si>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</si>
  <si>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</si>
  <si>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</si>
  <si>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</si>
  <si>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</si>
  <si>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</si>
  <si>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</si>
  <si>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</si>
  <si>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</si>
  <si>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</si>
  <si>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</si>
  <si>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</si>
  <si>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</si>
  <si>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</si>
  <si>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</si>
  <si>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</si>
  <si>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</si>
  <si>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</si>
  <si>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</si>
  <si>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</si>
  <si>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</si>
  <si>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</si>
  <si>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</si>
  <si>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</si>
  <si>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</si>
  <si>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</si>
  <si>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</si>
  <si>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</si>
  <si>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</si>
  <si>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</si>
  <si>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</si>
  <si>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</si>
  <si>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</si>
  <si>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</si>
  <si>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</si>
  <si>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</si>
  <si>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</si>
  <si>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</si>
  <si>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</si>
  <si>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</si>
  <si>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</si>
  <si>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</si>
  <si>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</si>
  <si>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</si>
  <si>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</si>
  <si>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</si>
  <si>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</si>
  <si>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</si>
  <si>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</si>
  <si>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</si>
  <si>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</si>
  <si>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</si>
  <si>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</si>
  <si>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</si>
  <si>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</si>
  <si>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</si>
  <si>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</si>
  <si>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</si>
  <si>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</si>
  <si>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</si>
  <si>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</si>
  <si>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</si>
  <si>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</si>
  <si>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</si>
  <si>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</si>
  <si>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</si>
  <si>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</si>
  <si>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</si>
  <si>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</si>
  <si>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</si>
  <si>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</si>
  <si>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</si>
  <si>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</si>
  <si>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</si>
  <si>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</si>
  <si>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</si>
  <si>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</si>
  <si>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</si>
  <si>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</si>
  <si>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</si>
  <si>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</si>
  <si>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</si>
  <si>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</si>
  <si>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</si>
  <si>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</si>
  <si>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</si>
  <si>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</si>
  <si>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</si>
  <si>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</si>
  <si>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</si>
  <si>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</si>
  <si>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</si>
  <si>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</si>
  <si>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</si>
  <si>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</si>
  <si>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</si>
  <si>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</si>
  <si>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</si>
  <si>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</si>
  <si>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</si>
  <si>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</si>
  <si>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</si>
  <si>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</si>
  <si>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</si>
  <si>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</si>
  <si>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</si>
  <si>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</si>
  <si>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</si>
  <si>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</si>
  <si>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</si>
  <si>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</si>
  <si>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</si>
  <si>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</si>
  <si>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</si>
  <si>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</si>
  <si>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</si>
  <si>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</si>
  <si>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</si>
  <si>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</si>
  <si>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</si>
  <si>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</si>
  <si>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</si>
  <si>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</si>
  <si>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</si>
  <si>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</si>
  <si>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</si>
  <si>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</si>
  <si>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</si>
  <si>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</si>
  <si>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</si>
  <si>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</si>
  <si>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</si>
  <si>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</si>
  <si>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</si>
  <si>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</si>
  <si>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</si>
  <si>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</si>
  <si>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</si>
  <si>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</si>
  <si>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</si>
  <si>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</si>
  <si>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</si>
  <si>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</si>
  <si>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</si>
  <si>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</si>
  <si>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</si>
  <si>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</si>
  <si>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</si>
  <si>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</si>
  <si>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</si>
  <si>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</si>
  <si>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</si>
  <si>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</si>
  <si>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</si>
  <si>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</si>
  <si>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</si>
  <si>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</si>
  <si>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</si>
  <si>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</si>
  <si>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</si>
  <si>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</si>
  <si>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</si>
  <si>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</si>
  <si>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</si>
  <si>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</si>
  <si>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</si>
  <si>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</si>
  <si>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</si>
  <si>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</si>
  <si>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</si>
  <si>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</si>
  <si>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</si>
  <si>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</si>
  <si>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</si>
  <si>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</si>
  <si>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</si>
  <si>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</si>
  <si>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</si>
  <si>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</si>
  <si>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</si>
  <si>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</si>
  <si>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</si>
  <si>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</si>
  <si>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</si>
  <si>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</si>
  <si>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</si>
  <si>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</si>
  <si>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</si>
  <si>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</si>
  <si>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</si>
  <si>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</si>
  <si>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</si>
  <si>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</si>
  <si>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</si>
  <si>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</si>
  <si>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</si>
  <si>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</si>
  <si>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</si>
  <si>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</si>
  <si>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</si>
  <si>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</si>
  <si>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</si>
  <si>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</si>
  <si>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</si>
  <si>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</si>
  <si>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</si>
  <si>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</si>
  <si>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</si>
  <si>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</si>
  <si>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</si>
  <si>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</si>
  <si>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</si>
  <si>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</si>
  <si>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</si>
  <si>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</si>
  <si>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</si>
  <si>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</si>
  <si>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</si>
  <si>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</si>
  <si>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</si>
  <si>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</si>
  <si>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</si>
  <si>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</si>
  <si>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</si>
  <si>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</si>
  <si>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</si>
  <si>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</si>
  <si>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</si>
  <si>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</si>
  <si>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</si>
  <si>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</si>
  <si>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</si>
  <si>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</si>
  <si>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</si>
  <si>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</si>
  <si>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</si>
  <si>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</si>
  <si>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</si>
  <si>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</si>
  <si>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</si>
  <si>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</si>
  <si>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</si>
  <si>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</si>
  <si>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</si>
  <si>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</si>
  <si>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</si>
  <si>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</si>
  <si>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</si>
  <si>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</si>
  <si>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</si>
  <si>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</si>
  <si>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</si>
  <si>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</si>
  <si>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</si>
  <si>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</si>
  <si>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</si>
  <si>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</si>
  <si>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</si>
  <si>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</si>
  <si>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</si>
  <si>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</si>
  <si>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</si>
  <si>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</si>
  <si>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</si>
  <si>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</si>
  <si>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</si>
  <si>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</si>
  <si>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</si>
  <si>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</si>
  <si>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</si>
  <si>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</si>
  <si>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</si>
  <si>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</si>
  <si>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</si>
  <si>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</si>
  <si>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</si>
  <si>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</si>
  <si>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</si>
  <si>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</si>
  <si>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</si>
  <si>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</si>
  <si>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</si>
  <si>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</si>
  <si>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</si>
  <si>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</si>
  <si>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</si>
  <si>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</si>
  <si>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</si>
  <si>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</si>
  <si>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</si>
  <si>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</si>
  <si>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</si>
  <si>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</si>
  <si>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</si>
  <si>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</si>
  <si>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</si>
  <si>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</si>
  <si>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</si>
  <si>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</si>
  <si>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</si>
  <si>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</si>
  <si>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</si>
  <si>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</si>
  <si>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</si>
  <si>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</si>
  <si>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</si>
  <si>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</si>
  <si>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</si>
  <si>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</si>
  <si>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</si>
  <si>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</si>
  <si>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</si>
  <si>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</si>
  <si>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</si>
  <si>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</si>
  <si>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</si>
  <si>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</si>
  <si>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</si>
  <si>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</si>
  <si>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</si>
  <si>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</si>
  <si>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</si>
  <si>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</si>
  <si>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</si>
  <si>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</si>
  <si>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</si>
  <si>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</si>
  <si>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</si>
  <si>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</si>
  <si>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</si>
  <si>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</si>
  <si>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</si>
  <si>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</si>
  <si>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</si>
  <si>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</si>
  <si>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</si>
  <si>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</si>
  <si>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</si>
  <si>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</si>
  <si>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</si>
  <si>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</si>
  <si>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</si>
  <si>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</si>
  <si>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</si>
  <si>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</si>
  <si>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</si>
  <si>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</si>
  <si>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</si>
  <si>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</si>
  <si>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</si>
  <si>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</si>
  <si>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</si>
  <si>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</si>
  <si>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</si>
  <si>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</si>
  <si>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</si>
  <si>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</si>
  <si>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</si>
  <si>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</si>
  <si>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</si>
  <si>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</si>
  <si>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</si>
  <si>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</si>
  <si>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</si>
  <si>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</si>
  <si>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</si>
  <si>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</si>
  <si>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</si>
  <si>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</si>
  <si>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</si>
  <si>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</si>
  <si>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</si>
  <si>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</si>
  <si>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</si>
  <si>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</si>
  <si>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</si>
  <si>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</si>
  <si>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</si>
  <si>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</si>
  <si>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</si>
  <si>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</si>
  <si>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</si>
  <si>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</si>
  <si>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</si>
  <si>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</si>
  <si>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</si>
  <si>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</si>
  <si>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</si>
  <si>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</si>
  <si>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</si>
  <si>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</si>
  <si>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</si>
  <si>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</si>
  <si>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</si>
  <si>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</si>
  <si>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</si>
  <si>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</si>
  <si>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</si>
  <si>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</si>
  <si>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</si>
  <si>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</si>
  <si>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</si>
  <si>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</si>
  <si>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</si>
  <si>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</si>
  <si>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</si>
  <si>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</si>
  <si>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</si>
  <si>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</si>
  <si>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</si>
  <si>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</si>
  <si>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</si>
  <si>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</si>
  <si>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</si>
  <si>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</si>
  <si>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</si>
  <si>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</si>
  <si>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</si>
  <si>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</si>
  <si>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</si>
  <si>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</si>
  <si>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</si>
  <si>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</si>
  <si>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</si>
  <si>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</si>
  <si>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</si>
  <si>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</si>
  <si>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</si>
  <si>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</si>
  <si>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</si>
  <si>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</si>
  <si>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</si>
  <si>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</si>
  <si>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</si>
  <si>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</si>
  <si>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</si>
  <si>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</si>
  <si>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</si>
  <si>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</si>
  <si>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</si>
  <si>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</si>
  <si>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</si>
  <si>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</si>
  <si>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</si>
  <si>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</si>
  <si>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</si>
  <si>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</si>
  <si>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</si>
  <si>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</si>
  <si>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</si>
  <si>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</si>
  <si>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</si>
  <si>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</si>
  <si>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</si>
  <si>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</si>
  <si>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</si>
  <si>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</si>
  <si>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</si>
  <si>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</si>
  <si>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</si>
  <si>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</si>
  <si>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</si>
  <si>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</si>
  <si>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</si>
  <si>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</si>
  <si>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</si>
  <si>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</si>
  <si>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</si>
  <si>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</si>
  <si>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</si>
  <si>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</si>
  <si>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</si>
  <si>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</si>
  <si>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</si>
  <si>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</si>
  <si>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</si>
  <si>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</si>
  <si>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</si>
  <si>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</si>
  <si>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</si>
  <si>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</si>
  <si>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</si>
  <si>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</si>
  <si>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</si>
  <si>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</si>
  <si>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</si>
  <si>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</si>
  <si>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</si>
  <si>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</si>
  <si>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</si>
  <si>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</si>
  <si>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</si>
  <si>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</si>
  <si>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</si>
  <si>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</si>
  <si>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</si>
  <si>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</si>
  <si>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</si>
  <si>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</si>
  <si>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</si>
  <si>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</si>
  <si>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</si>
  <si>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</si>
  <si>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</si>
  <si>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</si>
  <si>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</si>
  <si>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</si>
  <si>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</si>
  <si>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</si>
  <si>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</si>
  <si>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</si>
  <si>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</si>
  <si>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</si>
  <si>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</si>
  <si>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</si>
  <si>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</si>
  <si>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</si>
  <si>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</si>
  <si>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</si>
  <si>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</si>
  <si>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</si>
  <si>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</si>
  <si>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</si>
  <si>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</si>
  <si>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</si>
  <si>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</si>
  <si>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</si>
  <si>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</si>
  <si>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</si>
  <si>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</si>
  <si>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</si>
  <si>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</si>
  <si>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</si>
  <si>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</si>
  <si>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</si>
  <si>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</si>
  <si>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</si>
  <si>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</si>
  <si>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</si>
  <si>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</si>
  <si>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</si>
  <si>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</si>
  <si>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</si>
  <si>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</si>
  <si>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</si>
  <si>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</si>
  <si>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</si>
  <si>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</si>
  <si>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</si>
  <si>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</si>
  <si>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</si>
  <si>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</si>
  <si>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</si>
  <si>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</si>
  <si>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</si>
  <si>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</si>
  <si>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</si>
  <si>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</si>
  <si>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</si>
  <si>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</si>
  <si>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</si>
  <si>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</si>
  <si>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</si>
  <si>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</si>
  <si>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</si>
  <si>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</si>
  <si>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</si>
  <si>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</si>
  <si>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</si>
  <si>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</si>
  <si>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</si>
  <si>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</si>
  <si>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</si>
  <si>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</si>
  <si>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</si>
  <si>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</si>
  <si>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</si>
  <si>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</si>
  <si>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</si>
  <si>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</si>
  <si>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</si>
  <si>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</si>
  <si>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</si>
  <si>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</si>
  <si>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</si>
  <si>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</si>
  <si>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</si>
  <si>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</si>
  <si>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</si>
  <si>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</si>
  <si>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</si>
  <si>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</si>
  <si>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</si>
  <si>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</si>
  <si>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</si>
  <si>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</si>
  <si>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</si>
  <si>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</si>
  <si>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</si>
  <si>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</si>
  <si>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</si>
  <si>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</si>
  <si>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</si>
  <si>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</si>
  <si>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</si>
  <si>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</si>
  <si>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</si>
  <si>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</si>
  <si>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</si>
  <si>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</si>
  <si>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</si>
  <si>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</si>
  <si>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</si>
  <si>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</si>
  <si>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</si>
  <si>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</si>
  <si>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</si>
  <si>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</si>
  <si>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</si>
  <si>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</si>
  <si>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</si>
  <si>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</si>
  <si>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</si>
  <si>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</si>
  <si>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</si>
  <si>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</si>
  <si>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</si>
  <si>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</si>
  <si>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</si>
  <si>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</si>
  <si>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</si>
  <si>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</si>
  <si>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</si>
  <si>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</si>
  <si>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</si>
  <si>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</si>
  <si>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</si>
  <si>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</si>
  <si>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</si>
  <si>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</si>
  <si>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</si>
  <si>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</si>
  <si>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</si>
  <si>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</si>
  <si>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</si>
  <si>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</si>
  <si>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</si>
  <si>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</si>
  <si>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</si>
  <si>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</si>
  <si>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</si>
  <si>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</si>
  <si>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</si>
  <si>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</si>
  <si>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</si>
  <si>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</si>
  <si>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</si>
  <si>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</si>
  <si>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</si>
  <si>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</si>
  <si>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</si>
  <si>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</si>
  <si>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</si>
  <si>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</si>
  <si>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</si>
  <si>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</si>
  <si>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</si>
  <si>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</si>
  <si>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</si>
  <si>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</si>
  <si>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</si>
  <si>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</si>
  <si>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</si>
  <si>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</si>
  <si>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</si>
  <si>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</si>
  <si>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</si>
  <si>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</si>
  <si>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</si>
  <si>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</si>
  <si>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</si>
  <si>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</si>
  <si>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</si>
  <si>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</si>
  <si>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</si>
  <si>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</si>
  <si>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</si>
  <si>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</si>
  <si>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</si>
  <si>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</si>
  <si>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</si>
  <si>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</si>
  <si>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</si>
  <si>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</si>
  <si>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</si>
  <si>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</si>
  <si>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</si>
  <si>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</si>
  <si>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</si>
  <si>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</si>
  <si>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</si>
  <si>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</si>
  <si>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</si>
  <si>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</si>
  <si>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</si>
  <si>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</si>
  <si>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</si>
  <si>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</si>
  <si>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</si>
  <si>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</si>
  <si>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</si>
  <si>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</si>
  <si>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</si>
  <si>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</si>
  <si>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</si>
  <si>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</si>
  <si>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</si>
  <si>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</si>
  <si>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</si>
  <si>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</si>
  <si>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</si>
  <si>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</si>
  <si>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</si>
  <si>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</si>
  <si>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</si>
  <si>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</si>
  <si>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</si>
  <si>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</si>
  <si>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</si>
  <si>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</si>
  <si>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</si>
  <si>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</si>
  <si>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</si>
  <si>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</si>
  <si>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</si>
  <si>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</si>
  <si>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</si>
  <si>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</si>
  <si>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</si>
  <si>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</si>
  <si>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</si>
  <si>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</si>
  <si>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</si>
  <si>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</si>
  <si>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</si>
  <si>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</si>
  <si>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</si>
  <si>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</si>
  <si>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</si>
  <si>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</si>
  <si>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</si>
  <si>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</si>
  <si>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</si>
  <si>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</si>
  <si>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</si>
  <si>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</si>
  <si>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</si>
  <si>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</si>
  <si>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</si>
  <si>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</si>
  <si>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</si>
  <si>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</si>
  <si>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</si>
  <si>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</si>
  <si>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</si>
  <si>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</si>
  <si>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</si>
  <si>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</si>
  <si>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</si>
  <si>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</si>
  <si>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</si>
  <si>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</si>
  <si>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</si>
  <si>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</si>
  <si>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</si>
  <si>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</si>
  <si>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</si>
  <si>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</si>
  <si>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</si>
  <si>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</si>
  <si>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</si>
  <si>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</si>
  <si>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</si>
  <si>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</si>
  <si>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</si>
  <si>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</si>
  <si>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</si>
  <si>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</si>
  <si>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</si>
  <si>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</si>
  <si>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</si>
  <si>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</si>
  <si>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</si>
  <si>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</si>
  <si>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</si>
  <si>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</si>
  <si>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</si>
  <si>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</si>
  <si>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</si>
  <si>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</si>
  <si>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</si>
  <si>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</si>
  <si>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</si>
  <si>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</si>
  <si>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</si>
  <si>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</si>
  <si>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</si>
  <si>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</si>
  <si>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</si>
  <si>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</si>
  <si>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</si>
  <si>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</si>
  <si>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</si>
  <si>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</si>
  <si>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</si>
  <si>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</si>
  <si>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</si>
  <si>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</si>
  <si>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</si>
  <si>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</si>
  <si>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</si>
  <si>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</si>
  <si>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</si>
  <si>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</si>
  <si>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</si>
  <si>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</si>
  <si>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</si>
  <si>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</si>
  <si>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</si>
  <si>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</si>
  <si>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</si>
  <si>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</si>
  <si>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</si>
  <si>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</si>
  <si>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</si>
  <si>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</si>
  <si>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</si>
  <si>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</si>
  <si>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</si>
  <si>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</si>
  <si>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</si>
  <si>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</si>
  <si>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</si>
  <si>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</si>
  <si>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</si>
  <si>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</si>
  <si>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</si>
  <si>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</si>
  <si>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</si>
  <si>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</si>
  <si>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</si>
  <si>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</si>
  <si>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</si>
  <si>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</si>
  <si>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</si>
  <si>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</si>
  <si>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</si>
  <si>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</si>
  <si>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</si>
  <si>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</si>
  <si>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</si>
  <si>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</si>
  <si>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</si>
  <si>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</si>
  <si>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</si>
  <si>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</si>
  <si>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</si>
  <si>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</si>
  <si>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</si>
  <si>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</si>
  <si>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</si>
  <si>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</si>
  <si>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</si>
  <si>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</si>
  <si>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</si>
  <si>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</si>
  <si>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</si>
  <si>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</si>
  <si>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</si>
  <si>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</si>
  <si>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</si>
  <si>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</si>
  <si>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</si>
  <si>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</si>
  <si>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</si>
  <si>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</si>
  <si>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</si>
  <si>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</si>
  <si>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</si>
  <si>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</si>
  <si>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</si>
  <si>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</si>
  <si>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</si>
  <si>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</si>
  <si>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</si>
  <si>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</si>
  <si>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</si>
  <si>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</si>
  <si>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</si>
  <si>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</si>
  <si>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</si>
  <si>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</si>
  <si>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</si>
  <si>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</si>
  <si>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</si>
  <si>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</si>
  <si>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</si>
  <si>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</si>
  <si>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</si>
  <si>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</si>
  <si>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</si>
  <si>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</si>
  <si>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</si>
  <si>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</si>
  <si>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</si>
  <si>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</si>
  <si>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</si>
  <si>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</si>
  <si>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</si>
  <si>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</si>
  <si>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</si>
  <si>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</si>
  <si>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</si>
  <si>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</si>
  <si>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</si>
  <si>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</si>
  <si>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</si>
  <si>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</si>
  <si>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</si>
  <si>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</si>
  <si>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</si>
  <si>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</si>
  <si>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</si>
  <si>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</si>
  <si>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</si>
  <si>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</si>
  <si>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</si>
  <si>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</si>
  <si>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</si>
  <si>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</si>
  <si>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</si>
  <si>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</si>
  <si>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</si>
  <si>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</si>
  <si>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</si>
  <si>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</si>
  <si>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</si>
  <si>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</si>
  <si>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</si>
  <si>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</si>
  <si>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</si>
  <si>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</si>
  <si>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</si>
  <si>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</si>
  <si>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</si>
  <si>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</si>
  <si>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</si>
  <si>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</si>
  <si>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</si>
  <si>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</si>
  <si>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</si>
  <si>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</si>
  <si>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</si>
  <si>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</si>
  <si>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</si>
  <si>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</si>
  <si>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</si>
  <si>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</si>
  <si>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</si>
  <si>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</si>
  <si>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</si>
  <si>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</si>
  <si>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</si>
  <si>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</si>
  <si>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</si>
  <si>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</si>
  <si>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</si>
  <si>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</si>
  <si>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</si>
  <si>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</si>
  <si>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</si>
  <si>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</si>
  <si>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</si>
  <si>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</si>
  <si>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</si>
  <si>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</si>
  <si>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</si>
  <si>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</si>
  <si>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</si>
  <si>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</si>
  <si>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</si>
  <si>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</si>
  <si>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</si>
  <si>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</si>
  <si>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</si>
  <si>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</si>
  <si>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</si>
  <si>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</si>
  <si>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</si>
  <si>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</si>
  <si>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</si>
  <si>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</si>
  <si>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</si>
  <si>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</si>
  <si>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</si>
  <si>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</si>
  <si>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</si>
  <si>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</si>
  <si>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</si>
  <si>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</si>
  <si>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</si>
  <si>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</si>
  <si>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</si>
  <si>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</si>
  <si>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</si>
  <si>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</si>
  <si>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</si>
  <si>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</si>
  <si>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</si>
  <si>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</si>
  <si>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</si>
  <si>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</si>
  <si>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</si>
  <si>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</si>
  <si>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</si>
  <si>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</si>
  <si>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</si>
  <si>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</si>
  <si>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</si>
  <si>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</si>
  <si>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</si>
  <si>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</si>
  <si>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</si>
  <si>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</si>
  <si>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</si>
  <si>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</si>
  <si>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</si>
  <si>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</si>
  <si>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</si>
  <si>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</si>
  <si>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</si>
  <si>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</si>
  <si>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</si>
  <si>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</si>
  <si>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</si>
  <si>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</si>
  <si>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</si>
  <si>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</si>
  <si>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</si>
  <si>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</si>
  <si>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</si>
  <si>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</si>
  <si>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</si>
  <si>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</si>
  <si>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</si>
  <si>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</si>
  <si>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</si>
  <si>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</si>
  <si>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</si>
  <si>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</si>
  <si>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</si>
  <si>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</si>
  <si>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</si>
  <si>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</si>
  <si>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</si>
  <si>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</si>
  <si>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</si>
  <si>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</si>
  <si>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</si>
  <si>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</si>
  <si>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</si>
  <si>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</si>
  <si>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</si>
  <si>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</si>
  <si>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</si>
  <si>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</si>
  <si>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</si>
  <si>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</si>
  <si>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</si>
  <si>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</si>
  <si>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</si>
  <si>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</si>
  <si>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</si>
  <si>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</si>
  <si>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</si>
  <si>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</si>
  <si>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</si>
  <si>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</si>
  <si>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</si>
  <si>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</si>
  <si>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</si>
  <si>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</si>
  <si>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</si>
  <si>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</si>
  <si>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</si>
  <si>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</si>
  <si>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</si>
  <si>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</si>
  <si>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</si>
  <si>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</si>
  <si>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</si>
  <si>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</si>
  <si>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</si>
  <si>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</si>
  <si>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</si>
  <si>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</si>
  <si>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</si>
  <si>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</si>
  <si>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</si>
  <si>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</si>
  <si>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</si>
  <si>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</si>
  <si>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</si>
  <si>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</si>
  <si>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</si>
  <si>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</si>
  <si>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</si>
  <si>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</si>
  <si>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</si>
  <si>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</si>
  <si>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</si>
  <si>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</si>
  <si>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</si>
  <si>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</si>
  <si>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</si>
  <si>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</si>
  <si>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</si>
  <si>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</si>
  <si>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</si>
  <si>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</si>
  <si>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</si>
  <si>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</si>
  <si>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</si>
  <si>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</si>
  <si>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</si>
  <si>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</si>
  <si>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</si>
  <si>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</si>
  <si>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</si>
  <si>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</si>
  <si>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</si>
  <si>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</si>
  <si>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</si>
  <si>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</si>
  <si>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</si>
  <si>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</si>
  <si>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</si>
  <si>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</si>
  <si>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</si>
  <si>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</si>
  <si>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</si>
  <si>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</si>
  <si>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</si>
  <si>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</si>
  <si>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</si>
  <si>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</si>
  <si>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</si>
  <si>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</si>
  <si>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</si>
  <si>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</si>
  <si>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</si>
  <si>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</si>
  <si>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</si>
  <si>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</si>
  <si>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</si>
  <si>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</si>
  <si>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</si>
  <si>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</si>
  <si>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</si>
  <si>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</si>
  <si>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</si>
  <si>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</si>
  <si>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</si>
  <si>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</si>
  <si>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</si>
  <si>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</si>
  <si>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</si>
  <si>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</si>
  <si>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</si>
  <si>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</si>
  <si>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</si>
  <si>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</si>
  <si>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</si>
  <si>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</si>
  <si>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</si>
  <si>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</si>
  <si>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</si>
  <si>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</si>
  <si>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</si>
  <si>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</si>
  <si>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</si>
  <si>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</si>
  <si>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</si>
  <si>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</si>
  <si>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</si>
  <si>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</si>
  <si>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</si>
  <si>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</si>
  <si>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</si>
  <si>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</si>
  <si>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</si>
  <si>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</si>
  <si>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</si>
  <si>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</si>
  <si>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</si>
  <si>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</si>
  <si>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</si>
  <si>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</si>
  <si>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</si>
  <si>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</si>
  <si>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</si>
  <si>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</si>
  <si>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</si>
  <si>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</si>
  <si>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</si>
  <si>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</si>
  <si>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</si>
  <si>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</si>
  <si>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</si>
  <si>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</si>
  <si>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</si>
  <si>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</si>
  <si>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</si>
  <si>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</si>
  <si>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</si>
  <si>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</si>
  <si>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</si>
  <si>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</si>
  <si>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</si>
  <si>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</si>
  <si>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</si>
  <si>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</si>
  <si>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</si>
  <si>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</si>
  <si>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</si>
  <si>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</si>
  <si>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</si>
  <si>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</si>
  <si>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</si>
  <si>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</si>
  <si>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</si>
  <si>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</si>
  <si>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</si>
  <si>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</si>
  <si>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</si>
  <si>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</si>
  <si>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</si>
  <si>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</si>
  <si>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</si>
  <si>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</si>
  <si>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</si>
  <si>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</si>
  <si>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</si>
  <si>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</si>
  <si>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</si>
  <si>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</si>
  <si>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</si>
  <si>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</si>
  <si>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</si>
  <si>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</si>
  <si>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</si>
  <si>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</si>
  <si>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</si>
  <si>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</si>
  <si>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</si>
  <si>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</si>
  <si>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</si>
  <si>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</si>
  <si>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</si>
  <si>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</si>
  <si>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</si>
  <si>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</si>
  <si>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</si>
  <si>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</si>
  <si>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</si>
  <si>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</si>
  <si>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</si>
  <si>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</si>
  <si>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</si>
  <si>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</si>
  <si>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</si>
  <si>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</si>
  <si>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</si>
  <si>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</si>
  <si>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</si>
  <si>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</si>
  <si>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</si>
  <si>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</si>
  <si>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</si>
  <si>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</si>
  <si>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</si>
  <si>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</si>
  <si>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</si>
  <si>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</si>
  <si>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</si>
  <si>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</si>
  <si>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</si>
  <si>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</si>
  <si>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</si>
  <si>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</si>
  <si>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</si>
  <si>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</si>
  <si>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</si>
  <si>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</si>
  <si>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</si>
  <si>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</si>
  <si>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</si>
  <si>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</si>
  <si>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</si>
  <si>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</si>
  <si>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</si>
  <si>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</si>
  <si>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</si>
  <si>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</si>
  <si>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</si>
  <si>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</si>
  <si>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</si>
  <si>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</si>
  <si>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</si>
  <si>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</si>
  <si>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</si>
  <si>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</si>
  <si>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</si>
  <si>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</si>
  <si>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</si>
  <si>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</si>
  <si>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</si>
  <si>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</si>
  <si>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</si>
  <si>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</si>
  <si>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</si>
  <si>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</si>
  <si>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</si>
  <si>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</si>
  <si>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</si>
  <si>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</si>
  <si>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</si>
  <si>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</si>
  <si>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</si>
  <si>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</si>
  <si>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</si>
  <si>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</si>
  <si>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</si>
  <si>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</si>
  <si>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</si>
  <si>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</si>
  <si>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</si>
  <si>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</si>
  <si>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</si>
  <si>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</si>
  <si>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</si>
  <si>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</si>
  <si>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</si>
  <si>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</si>
  <si>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</si>
  <si>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</si>
  <si>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</si>
  <si>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</si>
  <si>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</si>
  <si>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</si>
  <si>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</si>
  <si>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</si>
  <si>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</si>
  <si>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</si>
  <si>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</si>
  <si>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</si>
  <si>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</si>
  <si>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</si>
  <si>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</si>
  <si>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</si>
  <si>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</si>
  <si>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</si>
  <si>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</si>
  <si>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</si>
  <si>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</si>
  <si>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</si>
  <si>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</si>
  <si>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</si>
  <si>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</si>
  <si>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</si>
  <si>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</si>
  <si>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</si>
  <si>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</si>
  <si>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</si>
  <si>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</si>
  <si>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</si>
  <si>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</si>
  <si>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</si>
  <si>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</si>
  <si>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</si>
  <si>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</si>
  <si>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</si>
  <si>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</si>
  <si>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</si>
  <si>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</si>
  <si>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</si>
  <si>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</si>
  <si>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</si>
  <si>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</si>
  <si>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</si>
  <si>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</si>
  <si>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</si>
  <si>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</si>
  <si>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</si>
  <si>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</si>
  <si>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</si>
  <si>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</si>
  <si>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</si>
  <si>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</si>
  <si>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</si>
  <si>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</si>
  <si>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</si>
  <si>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</si>
  <si>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</si>
  <si>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</si>
  <si>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</si>
  <si>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</si>
  <si>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</si>
  <si>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</si>
  <si>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</si>
  <si>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</si>
  <si>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</si>
  <si>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</si>
  <si>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</si>
  <si>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</si>
  <si>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</si>
  <si>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</si>
  <si>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</si>
  <si>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</si>
  <si>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</si>
  <si>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</si>
  <si>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</si>
  <si>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</si>
  <si>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</si>
  <si>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</si>
  <si>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</si>
  <si>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</si>
  <si>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</si>
  <si>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</si>
  <si>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</si>
  <si>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</si>
  <si>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</si>
  <si>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</si>
  <si>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</si>
  <si>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</si>
  <si>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</si>
  <si>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</si>
  <si>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</si>
  <si>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</si>
  <si>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</si>
  <si>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</si>
  <si>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</si>
  <si>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</si>
  <si>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</si>
  <si>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</si>
  <si>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</si>
  <si>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</si>
  <si>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</si>
  <si>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</si>
  <si>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</si>
  <si>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</si>
  <si>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</si>
  <si>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</si>
  <si>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</si>
  <si>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</si>
  <si>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</si>
  <si>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</si>
  <si>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</si>
  <si>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</si>
  <si>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</si>
  <si>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</si>
  <si>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</si>
  <si>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</si>
  <si>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</si>
  <si>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</si>
  <si>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</si>
  <si>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</si>
  <si>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</si>
  <si>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</si>
  <si>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</si>
  <si>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</si>
  <si>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</si>
  <si>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</si>
  <si>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</si>
  <si>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</si>
  <si>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</si>
  <si>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</si>
  <si>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</si>
  <si>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</si>
  <si>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</si>
  <si>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</si>
  <si>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</si>
  <si>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</si>
  <si>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</si>
  <si>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</si>
  <si>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</si>
  <si>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</si>
  <si>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</si>
  <si>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</si>
  <si>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</si>
  <si>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</si>
  <si>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</si>
  <si>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</si>
  <si>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</si>
  <si>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</si>
  <si>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</si>
  <si>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</si>
  <si>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</si>
  <si>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</si>
  <si>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</si>
  <si>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</si>
  <si>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</si>
  <si>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</si>
  <si>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</si>
  <si>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</si>
  <si>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</si>
  <si>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</si>
  <si>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</si>
  <si>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</si>
  <si>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</si>
  <si>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</si>
  <si>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</si>
  <si>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</si>
  <si>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</si>
  <si>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</si>
  <si>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</si>
  <si>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</si>
  <si>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</si>
  <si>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</si>
  <si>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</si>
  <si>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</si>
  <si>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</si>
  <si>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</si>
  <si>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</si>
  <si>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</si>
  <si>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</si>
  <si>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</si>
  <si>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</si>
  <si>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</si>
  <si>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</si>
  <si>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</si>
  <si>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</si>
  <si>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</si>
  <si>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</si>
  <si>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</si>
  <si>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</si>
  <si>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</si>
  <si>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</si>
  <si>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</si>
  <si>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</si>
  <si>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</si>
  <si>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</si>
  <si>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</si>
  <si>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</si>
  <si>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</si>
  <si>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</si>
  <si>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</si>
  <si>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</si>
  <si>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</si>
  <si>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</si>
  <si>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</si>
  <si>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</si>
  <si>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</si>
  <si>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</si>
  <si>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</si>
  <si>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</si>
  <si>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</si>
  <si>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</si>
  <si>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</si>
  <si>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</si>
  <si>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</si>
  <si>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</si>
  <si>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</si>
  <si>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</si>
  <si>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</si>
  <si>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</si>
  <si>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</si>
  <si>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</si>
  <si>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</si>
  <si>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</si>
  <si>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</si>
  <si>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</si>
  <si>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</si>
  <si>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</si>
  <si>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</si>
  <si>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</si>
  <si>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</si>
  <si>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</si>
  <si>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</si>
  <si>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</si>
  <si>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</si>
  <si>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</si>
  <si>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</si>
  <si>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</si>
  <si>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</si>
  <si>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</si>
  <si>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</si>
  <si>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</si>
  <si>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</si>
  <si>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</si>
  <si>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</si>
  <si>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</si>
  <si>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</si>
  <si>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</si>
  <si>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</si>
  <si>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</si>
  <si>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</si>
  <si>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</si>
  <si>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</si>
  <si>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</si>
  <si>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</si>
  <si>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</si>
  <si>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</si>
  <si>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</si>
  <si>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</si>
  <si>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</si>
  <si>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</si>
  <si>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</si>
  <si>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</si>
  <si>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</si>
  <si>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</si>
  <si>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</si>
  <si>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</si>
  <si>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</si>
  <si>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</si>
  <si>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</si>
  <si>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</si>
  <si>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</si>
  <si>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</si>
  <si>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</si>
  <si>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</si>
  <si>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</si>
  <si>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</si>
  <si>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</si>
  <si>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</si>
  <si>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</si>
  <si>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</si>
  <si>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</si>
  <si>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</si>
  <si>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</si>
  <si>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</si>
  <si>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</si>
  <si>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</si>
  <si>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</si>
  <si>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</si>
  <si>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</si>
  <si>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</si>
  <si>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</si>
  <si>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</si>
  <si>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</si>
  <si>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</si>
  <si>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</si>
  <si>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</si>
  <si>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</si>
  <si>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</si>
  <si>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</si>
  <si>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</si>
  <si>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</si>
  <si>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</si>
  <si>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</si>
  <si>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</si>
  <si>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</si>
  <si>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</si>
  <si>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</si>
  <si>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</si>
  <si>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</si>
  <si>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</si>
  <si>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</si>
  <si>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</si>
  <si>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</si>
  <si>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</si>
  <si>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</si>
  <si>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</si>
  <si>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</si>
  <si>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</si>
  <si>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</si>
  <si>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</si>
  <si>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</si>
  <si>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</si>
  <si>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</si>
  <si>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</si>
  <si>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</si>
  <si>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</si>
  <si>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</si>
  <si>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</si>
  <si>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</si>
  <si>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</si>
  <si>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</si>
  <si>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</si>
  <si>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</si>
  <si>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</si>
  <si>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</si>
  <si>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</si>
  <si>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</si>
  <si>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</si>
  <si>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</si>
  <si>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</si>
  <si>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</si>
  <si>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</si>
  <si>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</si>
  <si>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</si>
  <si>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</si>
  <si>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</si>
  <si>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</si>
  <si>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</si>
  <si>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</si>
  <si>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</si>
  <si>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</si>
  <si>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</si>
  <si>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</si>
  <si>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</si>
  <si>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</si>
  <si>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</si>
  <si>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</si>
  <si>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</si>
  <si>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</si>
  <si>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</si>
  <si>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</si>
  <si>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</si>
  <si>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</si>
  <si>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</si>
  <si>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</si>
  <si>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</si>
  <si>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</si>
  <si>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</si>
  <si>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</si>
  <si>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</si>
  <si>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</si>
  <si>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</si>
  <si>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</si>
  <si>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</si>
  <si>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</si>
  <si>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</si>
  <si>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</si>
  <si>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</si>
  <si>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</si>
  <si>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</si>
  <si>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</si>
  <si>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</si>
  <si>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</si>
  <si>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</si>
  <si>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</si>
  <si>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</si>
  <si>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</si>
  <si>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</si>
  <si>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</si>
  <si>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</si>
  <si>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</si>
  <si>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</si>
  <si>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</si>
  <si>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</si>
  <si>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</si>
  <si>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</si>
  <si>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</si>
  <si>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</si>
  <si>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</si>
  <si>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</si>
  <si>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</si>
  <si>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</si>
  <si>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</si>
  <si>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</si>
  <si>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</si>
  <si>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</si>
  <si>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</si>
  <si>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</si>
  <si>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</si>
  <si>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</si>
  <si>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</si>
  <si>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</si>
  <si>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</si>
  <si>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</si>
  <si>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</si>
  <si>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</si>
  <si>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</si>
  <si>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</si>
  <si>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</si>
  <si>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</si>
  <si>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</si>
  <si>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</si>
  <si>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</si>
  <si>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</si>
  <si>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</si>
  <si>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</si>
  <si>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</si>
  <si>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</si>
  <si>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</si>
  <si>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</si>
  <si>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</si>
  <si>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</si>
  <si>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</si>
  <si>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</si>
  <si>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</si>
  <si>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</si>
  <si>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</si>
  <si>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</si>
  <si>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</si>
  <si>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</si>
  <si>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</si>
  <si>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</si>
  <si>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</si>
  <si>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</si>
  <si>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</si>
  <si>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</si>
  <si>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</si>
  <si>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</si>
  <si>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</si>
  <si>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</si>
  <si>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</si>
  <si>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</si>
  <si>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</si>
  <si>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</si>
  <si>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</si>
  <si>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</si>
  <si>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</si>
  <si>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</si>
  <si>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</si>
  <si>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</si>
  <si>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</si>
  <si>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</si>
  <si>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</si>
  <si>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</si>
  <si>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</si>
  <si>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</si>
  <si>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</si>
  <si>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</si>
  <si>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</si>
  <si>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</si>
  <si>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</si>
  <si>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</si>
  <si>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</si>
  <si>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</si>
  <si>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</si>
  <si>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</si>
  <si>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</si>
  <si>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</si>
  <si>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</si>
  <si>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</si>
  <si>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</si>
  <si>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</si>
  <si>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</si>
  <si>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</si>
  <si>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</si>
  <si>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</si>
  <si>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</si>
  <si>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</si>
  <si>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</si>
  <si>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</si>
  <si>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</si>
  <si>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</si>
  <si>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</si>
  <si>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</si>
  <si>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</si>
  <si>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</si>
  <si>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</si>
  <si>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</si>
  <si>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</si>
  <si>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</si>
  <si>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</si>
  <si>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</si>
  <si>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</si>
  <si>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</si>
  <si>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</si>
  <si>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</si>
  <si>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</si>
  <si>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</si>
  <si>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</si>
  <si>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</si>
  <si>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</si>
  <si>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</si>
  <si>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</si>
  <si>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</si>
  <si>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</si>
  <si>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</si>
  <si>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</si>
  <si>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</si>
  <si>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</si>
  <si>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</si>
  <si>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</si>
  <si>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</si>
  <si>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</si>
  <si>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</si>
  <si>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</si>
  <si>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</si>
  <si>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</si>
  <si>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</si>
  <si>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</si>
  <si>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</si>
  <si>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</si>
  <si>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</si>
  <si>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</si>
  <si>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</si>
  <si>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</si>
  <si>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</si>
  <si>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</si>
  <si>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</si>
  <si>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</si>
  <si>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</si>
  <si>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</si>
  <si>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</si>
  <si>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</si>
  <si>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</si>
  <si>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</si>
  <si>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</si>
  <si>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</si>
  <si>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</si>
  <si>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</si>
  <si>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</si>
  <si>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</si>
  <si>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</si>
  <si>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</si>
  <si>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</si>
  <si>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</si>
  <si>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</si>
  <si>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</si>
  <si>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</si>
  <si>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</si>
  <si>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</si>
  <si>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</si>
  <si>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</si>
  <si>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</si>
  <si>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</si>
  <si>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</si>
  <si>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</si>
  <si>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</si>
  <si>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</si>
  <si>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</si>
  <si>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</si>
  <si>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</si>
  <si>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</si>
  <si>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</si>
  <si>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</si>
  <si>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</si>
  <si>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</si>
  <si>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</si>
  <si>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</si>
  <si>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</si>
  <si>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</si>
  <si>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</si>
  <si>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</si>
  <si>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</si>
  <si>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</si>
  <si>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</si>
  <si>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</si>
  <si>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</si>
  <si>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</si>
  <si>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</si>
  <si>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</si>
  <si>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</si>
  <si>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</si>
  <si>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</si>
  <si>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</si>
  <si>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</si>
  <si>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</si>
  <si>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</si>
  <si>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</si>
  <si>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</si>
  <si>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</si>
  <si>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</si>
  <si>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</si>
  <si>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</si>
  <si>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</si>
  <si>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</si>
  <si>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</si>
  <si>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</si>
  <si>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</si>
  <si>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</si>
  <si>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</si>
  <si>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</si>
  <si>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</si>
  <si>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</si>
  <si>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</si>
  <si>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</si>
  <si>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</si>
  <si>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</si>
  <si>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</si>
  <si>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</si>
  <si>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</si>
  <si>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</si>
  <si>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</si>
  <si>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</si>
  <si>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</si>
  <si>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</si>
  <si>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</si>
  <si>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</si>
  <si>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</si>
  <si>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</si>
  <si>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</si>
  <si>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</si>
  <si>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</si>
  <si>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</si>
  <si>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</si>
  <si>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</si>
  <si>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</si>
  <si>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</si>
  <si>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</si>
  <si>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</si>
  <si>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</si>
  <si>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</si>
  <si>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</si>
  <si>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</si>
  <si>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</si>
  <si>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</si>
  <si>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</si>
  <si>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</si>
  <si>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</si>
  <si>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</si>
  <si>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</si>
  <si>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</si>
  <si>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</si>
  <si>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</si>
  <si>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</si>
  <si>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</si>
  <si>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</si>
  <si>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</si>
  <si>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</si>
  <si>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</si>
  <si>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</si>
  <si>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</si>
  <si>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</si>
  <si>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</si>
  <si>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</si>
  <si>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</si>
  <si>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</si>
  <si>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</si>
  <si>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</si>
  <si>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</si>
  <si>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</si>
  <si>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</si>
  <si>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</si>
  <si>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</si>
  <si>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</si>
  <si>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</si>
  <si>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</si>
  <si>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</si>
  <si>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</si>
  <si>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</si>
  <si>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</si>
  <si>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</si>
  <si>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</si>
  <si>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</si>
  <si>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</si>
  <si>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</si>
  <si>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</si>
  <si>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</si>
  <si>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</si>
  <si>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</si>
  <si>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</si>
  <si>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</si>
  <si>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</si>
  <si>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</si>
  <si>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</si>
  <si>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</si>
  <si>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</si>
  <si>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</si>
  <si>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</si>
  <si>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</si>
  <si>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</si>
  <si>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</si>
  <si>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</si>
  <si>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</si>
  <si>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</si>
  <si>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</si>
  <si>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</si>
  <si>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</si>
  <si>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</si>
  <si>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</si>
  <si>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</si>
  <si>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</si>
  <si>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</si>
  <si>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</si>
  <si>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</si>
  <si>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</si>
  <si>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</si>
  <si>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</si>
  <si>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</si>
  <si>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</si>
  <si>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</si>
  <si>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</si>
  <si>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</si>
  <si>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</si>
  <si>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</si>
  <si>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</si>
  <si>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</si>
  <si>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</si>
  <si>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</si>
  <si>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</si>
  <si>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</si>
  <si>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</si>
  <si>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</si>
  <si>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</si>
  <si>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</si>
  <si>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</si>
  <si>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</si>
  <si>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</si>
  <si>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</si>
  <si>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</si>
  <si>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</si>
  <si>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</si>
  <si>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</si>
  <si>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</si>
  <si>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</si>
  <si>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</si>
  <si>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</si>
  <si>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</si>
  <si>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</si>
  <si>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</si>
  <si>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</si>
  <si>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</si>
  <si>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</si>
  <si>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</si>
  <si>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</si>
  <si>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</si>
  <si>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</si>
  <si>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</si>
  <si>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</si>
  <si>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</si>
  <si>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</si>
  <si>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</si>
  <si>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</si>
  <si>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</si>
  <si>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</si>
  <si>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</si>
  <si>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</si>
  <si>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</si>
  <si>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</si>
  <si>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</si>
  <si>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</si>
  <si>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</si>
  <si>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</si>
  <si>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</si>
  <si>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</si>
  <si>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</si>
  <si>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</si>
  <si>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</si>
  <si>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</si>
  <si>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</si>
  <si>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</si>
  <si>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</si>
  <si>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</si>
  <si>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</si>
  <si>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</si>
  <si>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</si>
  <si>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</si>
  <si>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</si>
  <si>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</si>
  <si>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</si>
  <si>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</si>
  <si>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</si>
  <si>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</si>
  <si>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</si>
  <si>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</si>
  <si>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</si>
  <si>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</si>
  <si>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</si>
  <si>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</si>
  <si>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</si>
  <si>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</si>
  <si>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</si>
  <si>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</si>
  <si>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</si>
  <si>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</si>
  <si>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</si>
  <si>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</si>
  <si>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</si>
  <si>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</si>
  <si>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</si>
  <si>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</si>
  <si>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</si>
  <si>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</si>
  <si>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</si>
  <si>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</si>
  <si>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</si>
  <si>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</si>
  <si>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</si>
  <si>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</si>
  <si>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</si>
  <si>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</si>
  <si>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</si>
  <si>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</si>
  <si>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</si>
  <si>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</si>
  <si>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</si>
  <si>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</si>
  <si>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</si>
  <si>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</si>
  <si>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</si>
  <si>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</si>
  <si>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</si>
  <si>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</si>
  <si>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</si>
  <si>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</si>
  <si>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</si>
  <si>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</si>
  <si>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</si>
  <si>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</si>
  <si>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</si>
  <si>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</si>
  <si>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</si>
  <si>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</si>
  <si>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</si>
  <si>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</si>
  <si>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</si>
  <si>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</si>
  <si>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</si>
  <si>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</si>
  <si>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</si>
  <si>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</si>
  <si>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</si>
  <si>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</si>
  <si>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</si>
  <si>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</si>
  <si>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</si>
  <si>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</si>
  <si>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</si>
  <si>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</si>
  <si>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</si>
  <si>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</si>
  <si>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</si>
  <si>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</si>
  <si>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</si>
  <si>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</si>
  <si>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</si>
  <si>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</si>
  <si>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</si>
  <si>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</si>
  <si>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</si>
  <si>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</si>
  <si>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</si>
  <si>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</si>
  <si>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</si>
  <si>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</si>
  <si>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</si>
  <si>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</si>
  <si>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</si>
  <si>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</si>
  <si>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</si>
  <si>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</si>
  <si>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</si>
  <si>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</si>
  <si>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</si>
  <si>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</si>
  <si>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</si>
  <si>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</si>
  <si>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</si>
  <si>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</si>
  <si>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</si>
  <si>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</si>
  <si>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</si>
  <si>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</si>
  <si>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</si>
  <si>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</si>
  <si>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</si>
  <si>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</si>
  <si>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</si>
  <si>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</si>
  <si>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</si>
  <si>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</si>
  <si>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</si>
  <si>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</si>
  <si>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</si>
  <si>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</si>
  <si>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</si>
  <si>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</si>
  <si>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</si>
  <si>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</si>
  <si>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</si>
  <si>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</si>
  <si>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</si>
  <si>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</si>
  <si>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</si>
  <si>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</si>
  <si>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</si>
  <si>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</si>
  <si>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</si>
  <si>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</si>
  <si>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</si>
  <si>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</si>
  <si>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</si>
  <si>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</si>
  <si>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</si>
  <si>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</si>
  <si>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</si>
  <si>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</si>
  <si>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</si>
  <si>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</si>
  <si>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</si>
  <si>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</si>
  <si>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</si>
  <si>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</si>
  <si>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</si>
  <si>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</si>
  <si>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</si>
  <si>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</si>
  <si>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</si>
  <si>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</si>
  <si>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</si>
  <si>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</si>
  <si>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</si>
  <si>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</si>
  <si>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</si>
  <si>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</si>
  <si>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</si>
  <si>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</si>
  <si>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</si>
  <si>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</si>
  <si>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</si>
  <si>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</si>
  <si>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</si>
  <si>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</si>
  <si>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</si>
  <si>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</si>
  <si>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</si>
  <si>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</si>
  <si>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</si>
  <si>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</si>
  <si>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</si>
  <si>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</si>
  <si>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</si>
  <si>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</si>
  <si>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</si>
  <si>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</si>
  <si>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</si>
  <si>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</si>
  <si>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</si>
  <si>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</si>
  <si>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</si>
  <si>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</si>
  <si>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</si>
  <si>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</si>
  <si>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</si>
  <si>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</si>
  <si>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</si>
  <si>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</si>
  <si>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</si>
  <si>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</si>
  <si>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</si>
  <si>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</si>
  <si>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</si>
  <si>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</si>
  <si>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</si>
  <si>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</si>
  <si>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</si>
  <si>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</si>
  <si>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</si>
  <si>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</si>
  <si>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</si>
  <si>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</si>
  <si>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</si>
  <si>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</si>
  <si>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</si>
  <si>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</si>
  <si>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</si>
  <si>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</si>
  <si>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</si>
  <si>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</si>
  <si>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</si>
  <si>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</si>
  <si>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</si>
  <si>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</si>
  <si>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</si>
  <si>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</si>
  <si>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</si>
  <si>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</si>
  <si>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</si>
  <si>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</si>
  <si>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</si>
  <si>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</si>
  <si>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</si>
  <si>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</si>
  <si>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</si>
  <si>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</si>
  <si>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</si>
  <si>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</si>
  <si>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</si>
  <si>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</si>
  <si>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</si>
  <si>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</si>
  <si>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</si>
  <si>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</si>
  <si>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</si>
  <si>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</si>
  <si>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</si>
  <si>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</si>
  <si>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</si>
  <si>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</si>
  <si>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</si>
  <si>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</si>
  <si>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</si>
  <si>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</si>
  <si>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</si>
  <si>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</si>
  <si>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</si>
  <si>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</si>
  <si>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</si>
  <si>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</si>
  <si>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</si>
  <si>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</si>
  <si>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</si>
  <si>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</si>
  <si>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</si>
  <si>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</si>
  <si>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</si>
  <si>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</si>
  <si>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</si>
  <si>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</si>
  <si>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</si>
  <si>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</si>
  <si>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</si>
  <si>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</si>
  <si>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</si>
  <si>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</si>
  <si>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</si>
  <si>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</si>
  <si>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</si>
  <si>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</si>
  <si>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</si>
  <si>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</si>
  <si>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</si>
  <si>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</si>
  <si>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</si>
  <si>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</si>
  <si>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</si>
  <si>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</si>
  <si>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</si>
  <si>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</si>
  <si>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</si>
  <si>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</si>
  <si>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</si>
  <si>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</si>
  <si>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</si>
  <si>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</si>
  <si>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</si>
  <si>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</si>
  <si>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</si>
  <si>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</si>
  <si>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</si>
  <si>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</si>
  <si>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</si>
  <si>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</si>
  <si>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</si>
  <si>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</si>
  <si>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</si>
  <si>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</si>
  <si>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</si>
  <si>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</si>
  <si>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</si>
  <si>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</si>
  <si>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</si>
  <si>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</si>
  <si>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</si>
  <si>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</si>
  <si>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</si>
  <si>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</si>
  <si>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</si>
  <si>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</si>
  <si>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</si>
  <si>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</si>
  <si>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</si>
  <si>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</si>
  <si>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</si>
  <si>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</si>
  <si>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</si>
  <si>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</si>
  <si>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</si>
  <si>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</si>
  <si>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</si>
  <si>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</si>
  <si>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</si>
  <si>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</si>
  <si>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</si>
  <si>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</si>
  <si>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</si>
  <si>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</si>
  <si>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</si>
  <si>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</si>
  <si>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</si>
  <si>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</si>
  <si>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</si>
  <si>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</si>
  <si>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</si>
  <si>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</si>
  <si>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</si>
  <si>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</si>
  <si>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</si>
  <si>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</si>
  <si>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</si>
  <si>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</si>
  <si>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</si>
  <si>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</si>
  <si>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</si>
  <si>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</si>
  <si>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</si>
  <si>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</si>
  <si>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</si>
  <si>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</si>
  <si>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</si>
  <si>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</si>
  <si>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</si>
  <si>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</si>
  <si>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</si>
  <si>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</si>
  <si>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</si>
  <si>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</si>
  <si>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</si>
  <si>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</si>
  <si>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</si>
  <si>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</si>
  <si>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</si>
  <si>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</si>
  <si>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</si>
  <si>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</si>
  <si>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</si>
  <si>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</si>
  <si>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</si>
  <si>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</si>
  <si>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</si>
  <si>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</si>
  <si>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</si>
  <si>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</si>
  <si>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</si>
  <si>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</si>
  <si>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</si>
  <si>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</si>
  <si>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</si>
  <si>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</si>
  <si>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</si>
  <si>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</si>
  <si>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</si>
  <si>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</si>
  <si>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</si>
  <si>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</si>
  <si>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</si>
  <si>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</si>
  <si>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</si>
  <si>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</si>
  <si>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</si>
  <si>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</si>
  <si>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</si>
  <si>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</si>
  <si>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</si>
  <si>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</si>
  <si>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</si>
  <si>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</si>
  <si>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</si>
  <si>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</si>
  <si>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</si>
  <si>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</si>
  <si>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</si>
  <si>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</si>
  <si>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</si>
  <si>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</si>
  <si>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</si>
  <si>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</si>
  <si>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</si>
  <si>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</si>
  <si>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</si>
  <si>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</si>
  <si>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</si>
  <si>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</si>
  <si>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</si>
  <si>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</si>
  <si>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</si>
  <si>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</si>
  <si>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</si>
  <si>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</si>
  <si>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</si>
  <si>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</si>
  <si>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</si>
  <si>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</si>
  <si>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</si>
  <si>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</si>
  <si>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</si>
  <si>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</si>
  <si>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</si>
  <si>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</si>
  <si>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</si>
  <si>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</si>
  <si>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</si>
  <si>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</si>
  <si>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</si>
  <si>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</si>
  <si>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</si>
  <si>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</si>
  <si>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</si>
  <si>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</si>
  <si>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</si>
  <si>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</si>
  <si>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</si>
  <si>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</si>
  <si>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</si>
  <si>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</si>
  <si>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</si>
  <si>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</si>
  <si>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</si>
  <si>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</si>
  <si>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</si>
  <si>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</si>
  <si>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</si>
  <si>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</si>
  <si>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</si>
  <si>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</si>
  <si>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</si>
  <si>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</si>
  <si>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</si>
  <si>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</si>
  <si>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</si>
  <si>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</si>
  <si>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</si>
  <si>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</si>
  <si>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</si>
  <si>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</si>
  <si>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</si>
  <si>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</si>
  <si>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</si>
  <si>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</si>
  <si>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</si>
  <si>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</si>
  <si>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</si>
  <si>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</si>
  <si>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</si>
  <si>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</si>
  <si>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</si>
  <si>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</si>
  <si>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</si>
  <si>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</si>
  <si>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</si>
  <si>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</si>
  <si>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</si>
  <si>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</si>
  <si>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</si>
  <si>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</si>
  <si>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</si>
  <si>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</si>
  <si>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</si>
  <si>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</si>
  <si>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</si>
  <si>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</si>
  <si>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</si>
  <si>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</si>
  <si>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</si>
  <si>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</si>
  <si>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</si>
  <si>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</si>
  <si>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</si>
  <si>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</si>
  <si>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</si>
  <si>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</si>
  <si>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</si>
  <si>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</si>
  <si>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</si>
  <si>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</si>
  <si>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</si>
  <si>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</si>
  <si>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</si>
  <si>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</si>
  <si>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</si>
  <si>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</si>
  <si>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</si>
  <si>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</si>
  <si>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</si>
  <si>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</si>
  <si>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</si>
  <si>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</si>
  <si>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</si>
  <si>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</si>
  <si>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</si>
  <si>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</si>
  <si>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</si>
  <si>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</si>
  <si>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</si>
  <si>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</si>
  <si>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</si>
  <si>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</si>
  <si>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</si>
  <si>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</si>
  <si>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</si>
  <si>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</si>
  <si>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</si>
  <si>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</si>
  <si>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</si>
  <si>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</si>
  <si>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</si>
  <si>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</si>
  <si>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</si>
  <si>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</si>
  <si>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</si>
  <si>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</si>
  <si>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</si>
  <si>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</si>
  <si>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</si>
  <si>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</si>
  <si>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</si>
  <si>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</si>
  <si>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</si>
  <si>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</si>
  <si>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</si>
  <si>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</si>
  <si>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</si>
  <si>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</si>
  <si>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</si>
  <si>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</si>
  <si>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</si>
  <si>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</si>
  <si>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</si>
  <si>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</si>
  <si>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</si>
  <si>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</si>
  <si>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</si>
  <si>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</si>
  <si>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</si>
  <si>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</si>
  <si>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</si>
  <si>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</si>
  <si>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</si>
  <si>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</si>
  <si>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</si>
  <si>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</si>
  <si>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</si>
  <si>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</si>
  <si>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</si>
  <si>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</si>
  <si>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</si>
  <si>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</si>
  <si>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</si>
  <si>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</si>
  <si>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</si>
  <si>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</si>
  <si>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</si>
  <si>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</si>
  <si>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</si>
  <si>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</si>
  <si>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</si>
  <si>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</si>
  <si>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</si>
  <si>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</si>
  <si>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</si>
  <si>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</si>
  <si>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</si>
  <si>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</si>
  <si>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</si>
  <si>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</si>
  <si>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</si>
  <si>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</si>
  <si>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</si>
  <si>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</si>
  <si>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</si>
  <si>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</si>
  <si>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</si>
  <si>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</si>
  <si>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</si>
  <si>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</si>
  <si>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</si>
  <si>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</si>
  <si>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</si>
  <si>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</si>
  <si>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</si>
  <si>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</si>
  <si>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</si>
  <si>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</si>
  <si>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</si>
  <si>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</si>
  <si>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</si>
  <si>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</si>
  <si>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</si>
  <si>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</si>
  <si>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</si>
  <si>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</si>
  <si>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</si>
  <si>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</si>
  <si>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</si>
  <si>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</si>
  <si>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</si>
  <si>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</si>
  <si>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</si>
  <si>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</si>
  <si>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</si>
  <si>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</si>
  <si>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</si>
  <si>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</si>
  <si>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</si>
  <si>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</si>
  <si>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</si>
  <si>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</si>
  <si>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</si>
  <si>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</si>
  <si>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</si>
  <si>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</si>
  <si>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</si>
  <si>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</si>
  <si>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</si>
  <si>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</si>
  <si>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</si>
  <si>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</si>
  <si>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</si>
  <si>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</si>
  <si>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</si>
  <si>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</si>
  <si>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</si>
  <si>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</si>
  <si>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</si>
  <si>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</si>
  <si>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</si>
  <si>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</si>
  <si>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</si>
  <si>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</si>
  <si>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</si>
  <si>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</si>
  <si>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</si>
  <si>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</si>
  <si>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</si>
  <si>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</si>
  <si>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</si>
  <si>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</si>
  <si>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</si>
  <si>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</si>
  <si>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</si>
  <si>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</si>
  <si>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</si>
  <si>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</si>
  <si>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</si>
  <si>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</si>
  <si>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</si>
  <si>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</si>
  <si>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</si>
  <si>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</si>
  <si>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</si>
  <si>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</si>
  <si>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</si>
  <si>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</si>
  <si>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</si>
  <si>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</si>
  <si>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</si>
  <si>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</si>
  <si>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</si>
  <si>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</si>
  <si>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</si>
  <si>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</si>
  <si>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</si>
  <si>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</si>
  <si>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</si>
  <si>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</si>
  <si>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</si>
  <si>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</si>
  <si>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</si>
  <si>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</si>
  <si>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</si>
  <si>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</si>
  <si>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</si>
  <si>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</si>
  <si>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</si>
  <si>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</si>
  <si>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</si>
  <si>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</si>
  <si>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</si>
  <si>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</si>
  <si>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</si>
  <si>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</si>
  <si>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</si>
  <si>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</si>
  <si>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</si>
  <si>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</si>
  <si>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</si>
  <si>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</si>
  <si>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</si>
  <si>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</si>
  <si>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</si>
  <si>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</si>
  <si>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</si>
  <si>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</si>
  <si>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</si>
  <si>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</si>
  <si>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</si>
  <si>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</si>
  <si>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</si>
  <si>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</si>
  <si>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</si>
  <si>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</si>
  <si>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</si>
  <si>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</si>
  <si>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</si>
  <si>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</si>
  <si>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</si>
  <si>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</si>
  <si>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</si>
  <si>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</si>
  <si>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</si>
  <si>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</si>
  <si>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</si>
  <si>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</si>
  <si>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</si>
  <si>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</si>
  <si>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</si>
  <si>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</si>
  <si>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</si>
  <si>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</si>
  <si>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</si>
  <si>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</si>
  <si>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</si>
  <si>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</si>
  <si>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</si>
  <si>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</si>
  <si>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</si>
  <si>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</si>
  <si>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</si>
  <si>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</si>
  <si>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</si>
  <si>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</si>
  <si>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</si>
  <si>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</si>
  <si>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</si>
  <si>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</si>
  <si>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</si>
  <si>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</si>
  <si>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</si>
  <si>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</si>
  <si>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</si>
  <si>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</si>
  <si>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</si>
  <si>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</si>
  <si>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</si>
  <si>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</si>
  <si>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</si>
  <si>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</si>
  <si>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</si>
  <si>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</si>
  <si>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</si>
  <si>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</si>
  <si>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</si>
  <si>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</si>
  <si>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</si>
  <si>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</si>
  <si>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</si>
  <si>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</si>
  <si>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</si>
  <si>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</si>
  <si>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</si>
  <si>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</si>
  <si>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</si>
  <si>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</si>
  <si>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</si>
  <si>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</si>
  <si>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</si>
  <si>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</si>
  <si>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</si>
  <si>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</si>
  <si>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</si>
  <si>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</si>
  <si>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</si>
  <si>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</si>
  <si>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</si>
  <si>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</si>
  <si>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</si>
  <si>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</si>
  <si>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</si>
  <si>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</si>
  <si>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</si>
  <si>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</si>
  <si>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</si>
  <si>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</si>
  <si>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</si>
  <si>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</si>
  <si>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</si>
  <si>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</si>
  <si>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</si>
  <si>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</si>
  <si>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</si>
  <si>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</si>
  <si>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</si>
  <si>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</si>
  <si>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</si>
  <si>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</si>
  <si>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</si>
  <si>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</si>
  <si>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</si>
  <si>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</si>
  <si>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</si>
  <si>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</si>
  <si>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</si>
  <si>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</si>
  <si>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</si>
  <si>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</si>
  <si>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</si>
  <si>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</si>
  <si>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</si>
  <si>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</si>
  <si>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</si>
  <si>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</si>
  <si>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</si>
  <si>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</si>
  <si>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</si>
  <si>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</si>
  <si>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</si>
  <si>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</si>
  <si>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</si>
  <si>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</si>
  <si>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</si>
  <si>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</si>
  <si>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</si>
  <si>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</si>
  <si>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</si>
  <si>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</si>
  <si>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</si>
  <si>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</si>
  <si>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</si>
  <si>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</si>
  <si>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</si>
  <si>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</si>
  <si>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</si>
  <si>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</si>
  <si>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</si>
  <si>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</si>
  <si>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</si>
  <si>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</si>
  <si>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</si>
  <si>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</si>
  <si>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</si>
  <si>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</si>
  <si>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</si>
  <si>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</si>
  <si>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</si>
  <si>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</si>
  <si>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</si>
  <si>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</si>
  <si>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</si>
  <si>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</si>
  <si>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</si>
  <si>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</si>
  <si>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</si>
  <si>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</si>
  <si>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</si>
  <si>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</si>
  <si>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</si>
  <si>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</si>
  <si>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</si>
  <si>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</si>
  <si>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</si>
  <si>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</si>
  <si>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</si>
  <si>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</si>
  <si>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</si>
  <si>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</si>
  <si>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</si>
  <si>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</si>
  <si>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</si>
  <si>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</si>
  <si>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</si>
  <si>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</si>
  <si>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</si>
  <si>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</si>
  <si>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</si>
  <si>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</si>
  <si>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</si>
  <si>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</si>
  <si>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</si>
  <si>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</si>
  <si>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</si>
  <si>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</si>
  <si>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</si>
  <si>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</si>
  <si>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</si>
  <si>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</si>
  <si>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</si>
  <si>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</si>
  <si>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</si>
  <si>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</si>
  <si>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</si>
  <si>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</si>
  <si>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</si>
  <si>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</si>
  <si>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</si>
  <si>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</si>
  <si>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</si>
  <si>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</si>
  <si>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</si>
  <si>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</si>
  <si>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</si>
  <si>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</si>
  <si>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</si>
  <si>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</si>
  <si>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</si>
  <si>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</si>
  <si>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</si>
  <si>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</si>
  <si>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</si>
  <si>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</si>
  <si>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</si>
  <si>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</si>
  <si>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</si>
  <si>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</si>
  <si>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</si>
  <si>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</si>
  <si>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</si>
  <si>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</si>
  <si>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</si>
  <si>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</si>
  <si>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</si>
  <si>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</si>
  <si>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</si>
  <si>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</si>
  <si>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</si>
  <si>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</si>
  <si>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</si>
  <si>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</si>
  <si>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</si>
  <si>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</si>
  <si>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</si>
  <si>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</si>
  <si>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</si>
  <si>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</si>
  <si>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</si>
  <si>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</si>
  <si>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</si>
  <si>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</si>
  <si>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</si>
  <si>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</si>
  <si>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</si>
  <si>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</si>
  <si>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</si>
  <si>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</si>
  <si>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</si>
  <si>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</si>
  <si>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</si>
  <si>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</si>
  <si>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</si>
  <si>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</si>
  <si>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</si>
  <si>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</si>
  <si>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</si>
  <si>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</si>
  <si>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</si>
  <si>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</si>
  <si>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</si>
  <si>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</si>
  <si>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</si>
  <si>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</si>
  <si>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</si>
  <si>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</si>
  <si>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</si>
  <si>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</si>
  <si>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</si>
  <si>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</si>
  <si>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</si>
  <si>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</si>
  <si>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</si>
  <si>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</si>
  <si>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</si>
  <si>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</si>
  <si>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</si>
  <si>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</si>
  <si>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</si>
  <si>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</si>
  <si>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</si>
  <si>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</si>
  <si>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</si>
  <si>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</si>
  <si>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</si>
  <si>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</si>
  <si>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</si>
  <si>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</si>
  <si>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</si>
  <si>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</si>
  <si>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</si>
  <si>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</si>
  <si>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</si>
  <si>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</si>
  <si>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</si>
  <si>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</si>
  <si>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</si>
  <si>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</si>
  <si>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</si>
  <si>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</si>
  <si>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</si>
  <si>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</si>
  <si>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</si>
  <si>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</si>
  <si>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</si>
  <si>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</si>
  <si>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</si>
  <si>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</si>
  <si>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</si>
  <si>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</si>
  <si>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</si>
  <si>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</si>
  <si>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</si>
  <si>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</si>
  <si>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</si>
  <si>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</si>
  <si>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</si>
  <si>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</si>
  <si>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</si>
  <si>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</si>
  <si>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</si>
  <si>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</si>
  <si>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</si>
  <si>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</si>
  <si>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</si>
  <si>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</si>
  <si>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</si>
  <si>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</si>
  <si>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</si>
  <si>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</si>
  <si>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</si>
  <si>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</si>
  <si>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</si>
  <si>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</si>
  <si>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</si>
  <si>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</si>
  <si>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</si>
  <si>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</si>
  <si>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</si>
  <si>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</si>
  <si>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</si>
  <si>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</si>
  <si>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</si>
  <si>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</si>
  <si>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</si>
  <si>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</si>
  <si>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</si>
  <si>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</si>
  <si>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</si>
  <si>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</si>
  <si>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</si>
  <si>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</si>
  <si>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</si>
  <si>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</si>
  <si>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</si>
  <si>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</si>
  <si>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</si>
  <si>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</si>
  <si>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</si>
  <si>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</si>
  <si>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</si>
  <si>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</si>
  <si>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</si>
  <si>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</si>
  <si>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</si>
  <si>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</si>
  <si>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</si>
  <si>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</si>
  <si>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</si>
  <si>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</si>
  <si>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</si>
  <si>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</si>
  <si>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</si>
  <si>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</si>
  <si>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</si>
  <si>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</si>
  <si>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</si>
  <si>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</si>
  <si>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</si>
  <si>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</si>
  <si>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</si>
  <si>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</si>
  <si>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</si>
  <si>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</si>
  <si>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</si>
  <si>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</si>
  <si>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</si>
  <si>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</si>
  <si>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</si>
  <si>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</si>
  <si>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</si>
  <si>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</si>
  <si>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</si>
  <si>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</si>
  <si>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</si>
  <si>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</si>
  <si>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</si>
  <si>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</si>
  <si>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</si>
  <si>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</si>
  <si>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</si>
  <si>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</si>
  <si>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</si>
  <si>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</si>
  <si>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</si>
  <si>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</si>
  <si>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</si>
  <si>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</si>
  <si>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</si>
  <si>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</si>
  <si>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</si>
  <si>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</si>
  <si>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</si>
  <si>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</si>
  <si>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</si>
  <si>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</si>
  <si>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</si>
  <si>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</si>
  <si>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</si>
  <si>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</si>
  <si>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</si>
  <si>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</si>
  <si>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</si>
  <si>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</si>
  <si>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</si>
  <si>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</si>
  <si>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</si>
  <si>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</si>
  <si>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</si>
  <si>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</si>
  <si>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</si>
  <si>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</si>
  <si>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</si>
  <si>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</si>
  <si>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</si>
  <si>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</si>
  <si>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</si>
  <si>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</si>
  <si>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</si>
  <si>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</si>
  <si>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</si>
  <si>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</si>
  <si>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</si>
  <si>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</si>
  <si>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</si>
  <si>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</si>
  <si>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</si>
  <si>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</si>
  <si>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</si>
  <si>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</si>
  <si>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</si>
  <si>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</si>
  <si>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</si>
  <si>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</si>
  <si>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</si>
  <si>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</si>
  <si>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</si>
  <si>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</si>
  <si>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</si>
  <si>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</si>
  <si>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</si>
  <si>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</si>
  <si>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</si>
  <si>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</si>
  <si>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</si>
  <si>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</si>
  <si>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</si>
  <si>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</si>
  <si>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</si>
  <si>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</si>
  <si>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</si>
  <si>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</si>
  <si>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</si>
  <si>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</si>
  <si>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</si>
  <si>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</si>
  <si>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</si>
  <si>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</si>
  <si>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</si>
  <si>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</si>
  <si>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</si>
  <si>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</si>
  <si>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</si>
  <si>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</si>
  <si>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</si>
  <si>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</si>
  <si>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</si>
  <si>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</si>
  <si>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</si>
  <si>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</si>
  <si>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</si>
  <si>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</si>
  <si>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</si>
  <si>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</si>
  <si>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</si>
  <si>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</si>
  <si>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</si>
  <si>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</si>
  <si>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</si>
  <si>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</si>
  <si>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</si>
  <si>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</si>
  <si>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</si>
  <si>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</si>
  <si>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</si>
  <si>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</si>
  <si>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</si>
  <si>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</si>
  <si>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</si>
  <si>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</si>
  <si>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</si>
  <si>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</si>
  <si>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</si>
  <si>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</si>
  <si>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</si>
  <si>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</si>
  <si>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</si>
  <si>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</si>
  <si>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</si>
  <si>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</si>
  <si>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</si>
  <si>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</si>
  <si>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</si>
  <si>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</si>
  <si>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</si>
  <si>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</si>
  <si>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</si>
  <si>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</si>
  <si>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</si>
  <si>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</si>
  <si>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</si>
  <si>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</si>
  <si>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</si>
  <si>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</si>
  <si>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</si>
  <si>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</si>
  <si>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</si>
  <si>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</si>
  <si>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</si>
  <si>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</si>
  <si>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</si>
  <si>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</si>
  <si>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</si>
  <si>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</si>
  <si>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</si>
  <si>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</si>
  <si>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</si>
  <si>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</si>
  <si>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</si>
  <si>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</si>
  <si>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</si>
  <si>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</si>
  <si>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</si>
  <si>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</si>
  <si>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</si>
  <si>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</si>
  <si>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</si>
  <si>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</si>
  <si>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</si>
  <si>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</si>
  <si>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</si>
  <si>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</si>
  <si>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</si>
  <si>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</si>
  <si>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</si>
  <si>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</si>
  <si>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</si>
  <si>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</si>
  <si>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</si>
  <si>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</si>
  <si>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</si>
  <si>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</si>
  <si>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</si>
  <si>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</si>
  <si>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</si>
  <si>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</si>
  <si>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</si>
  <si>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</si>
  <si>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</si>
  <si>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</si>
  <si>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</si>
  <si>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</si>
  <si>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</si>
  <si>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</si>
  <si>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</si>
  <si>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</si>
  <si>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</si>
  <si>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</si>
  <si>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</si>
  <si>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</si>
  <si>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</si>
  <si>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</si>
  <si>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</si>
  <si>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</si>
  <si>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</si>
  <si>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</si>
  <si>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</si>
  <si>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</si>
  <si>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</si>
  <si>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</si>
  <si>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</si>
  <si>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</si>
  <si>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</si>
  <si>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</si>
  <si>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</si>
  <si>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</si>
  <si>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</si>
  <si>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</si>
  <si>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</si>
  <si>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</si>
  <si>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</si>
  <si>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</si>
  <si>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</si>
  <si>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</si>
  <si>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</si>
  <si>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</si>
  <si>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</si>
  <si>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</si>
  <si>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</si>
  <si>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</si>
  <si>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</si>
  <si>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</si>
  <si>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</si>
  <si>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</si>
  <si>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</si>
  <si>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</si>
  <si>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</si>
  <si>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</si>
  <si>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</si>
  <si>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</si>
  <si>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</si>
  <si>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</si>
  <si>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</si>
  <si>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</si>
  <si>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</si>
  <si>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</si>
  <si>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</si>
  <si>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</si>
  <si>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</si>
  <si>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</si>
  <si>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</si>
  <si>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</si>
  <si>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</si>
  <si>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</si>
  <si>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</si>
  <si>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</si>
  <si>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</si>
  <si>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</si>
  <si>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</si>
  <si>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</si>
  <si>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</si>
  <si>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</si>
  <si>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</si>
  <si>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</si>
  <si>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</si>
  <si>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</si>
  <si>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</si>
  <si>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</si>
  <si>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</si>
  <si>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</si>
  <si>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</si>
  <si>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</si>
  <si>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</si>
  <si>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</si>
  <si>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</si>
  <si>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</si>
  <si>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</si>
  <si>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</si>
  <si>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</si>
  <si>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</si>
  <si>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</si>
  <si>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</si>
  <si>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</si>
  <si>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</si>
  <si>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</si>
  <si>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</si>
  <si>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</si>
  <si>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</si>
  <si>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</si>
  <si>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</si>
  <si>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</si>
  <si>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</si>
  <si>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</si>
  <si>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</si>
  <si>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</si>
  <si>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</si>
  <si>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</si>
  <si>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</si>
  <si>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</si>
  <si>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</si>
  <si>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</si>
  <si>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</si>
  <si>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</si>
  <si>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</si>
  <si>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</si>
  <si>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</si>
  <si>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</si>
  <si>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</si>
  <si>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</si>
  <si>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</si>
  <si>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</si>
  <si>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</si>
  <si>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</si>
  <si>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</si>
  <si>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</si>
  <si>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</si>
  <si>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</si>
  <si>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</si>
  <si>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</si>
  <si>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</si>
  <si>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</si>
  <si>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</si>
  <si>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</si>
  <si>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</si>
  <si>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</si>
  <si>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</si>
  <si>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</si>
  <si>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</si>
  <si>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</si>
  <si>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</si>
  <si>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</si>
  <si>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</si>
  <si>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</si>
  <si>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</si>
  <si>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</si>
  <si>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</si>
  <si>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</si>
  <si>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</si>
  <si>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</si>
  <si>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</si>
  <si>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</si>
  <si>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</si>
  <si>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</si>
  <si>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</si>
  <si>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</si>
  <si>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</si>
  <si>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</si>
  <si>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</si>
  <si>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</si>
  <si>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</si>
  <si>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</si>
  <si>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</si>
  <si>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</si>
  <si>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</si>
  <si>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</si>
  <si>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</si>
  <si>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</si>
  <si>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</si>
  <si>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</si>
  <si>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</si>
  <si>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</si>
  <si>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</si>
  <si>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</si>
  <si>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</si>
  <si>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</si>
  <si>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</si>
  <si>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</si>
  <si>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</si>
  <si>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</si>
  <si>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</si>
  <si>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</si>
  <si>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</si>
  <si>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</si>
  <si>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</si>
  <si>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</si>
  <si>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</si>
  <si>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</si>
  <si>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</si>
  <si>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</si>
  <si>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</si>
  <si>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</si>
  <si>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</si>
  <si>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</si>
  <si>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</si>
  <si>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</si>
  <si>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</si>
  <si>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</si>
  <si>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</si>
  <si>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</si>
  <si>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</si>
  <si>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</si>
  <si>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</si>
  <si>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</si>
  <si>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</si>
  <si>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</si>
  <si>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</si>
  <si>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</si>
  <si>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</si>
  <si>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</si>
  <si>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</si>
  <si>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</si>
  <si>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</si>
  <si>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</si>
  <si>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</si>
  <si>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</si>
  <si>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</si>
  <si>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</si>
  <si>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</si>
  <si>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</si>
  <si>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</si>
  <si>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</si>
  <si>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</si>
  <si>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</si>
  <si>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</si>
  <si>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</si>
  <si>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</si>
  <si>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</si>
  <si>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</si>
  <si>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</si>
  <si>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</si>
  <si>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</si>
  <si>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</si>
  <si>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</si>
  <si>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</si>
  <si>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</si>
  <si>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</si>
  <si>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</si>
  <si>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</si>
  <si>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</si>
  <si>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</si>
  <si>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</si>
  <si>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</si>
  <si>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</si>
  <si>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</si>
  <si>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</si>
  <si>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</si>
  <si>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</si>
  <si>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</si>
  <si>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</si>
  <si>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</si>
  <si>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</si>
  <si>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</si>
  <si>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</si>
  <si>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</si>
  <si>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</si>
  <si>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</si>
  <si>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</si>
  <si>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</si>
  <si>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</si>
  <si>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</si>
  <si>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</si>
  <si>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</si>
  <si>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</si>
  <si>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</si>
  <si>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</si>
  <si>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</si>
  <si>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</si>
  <si>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</si>
  <si>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</si>
  <si>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</si>
  <si>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</si>
  <si>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</si>
  <si>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</si>
  <si>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</si>
  <si>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</si>
  <si>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</si>
  <si>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</si>
  <si>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</si>
  <si>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</si>
  <si>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</si>
  <si>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</si>
  <si>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</si>
  <si>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</si>
  <si>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</si>
  <si>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</si>
  <si>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</si>
  <si>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</si>
  <si>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</si>
  <si>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</si>
  <si>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</si>
  <si>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</si>
  <si>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</si>
  <si>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</si>
  <si>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</si>
  <si>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</si>
  <si>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</si>
  <si>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</si>
  <si>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</si>
  <si>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</si>
  <si>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</si>
  <si>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</si>
  <si>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</si>
  <si>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</si>
  <si>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</si>
  <si>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</si>
  <si>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</si>
  <si>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</si>
  <si>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</si>
  <si>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</si>
  <si>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</si>
  <si>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</si>
  <si>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</si>
  <si>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</si>
  <si>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</si>
  <si>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</si>
  <si>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</si>
  <si>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</si>
  <si>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</si>
  <si>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</si>
  <si>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</si>
  <si>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</si>
  <si>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</si>
  <si>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</si>
  <si>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</si>
  <si>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</si>
  <si>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</si>
  <si>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</si>
  <si>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</si>
  <si>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</si>
  <si>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</si>
  <si>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</si>
  <si>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</si>
  <si>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</si>
  <si>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</si>
  <si>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</si>
  <si>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</si>
  <si>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</si>
  <si>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</si>
  <si>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</si>
  <si>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</si>
  <si>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</si>
  <si>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</si>
  <si>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</si>
  <si>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</si>
  <si>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</si>
  <si>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</si>
  <si>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</si>
  <si>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</si>
  <si>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</si>
  <si>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</si>
  <si>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</si>
  <si>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</si>
  <si>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</si>
  <si>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</si>
  <si>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</si>
  <si>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</si>
  <si>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</si>
  <si>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</si>
  <si>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</si>
  <si>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</si>
  <si>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</si>
  <si>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</si>
  <si>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</si>
  <si>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</si>
  <si>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</si>
  <si>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</si>
  <si>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</si>
  <si>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</si>
  <si>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</si>
  <si>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</si>
  <si>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</si>
  <si>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</si>
  <si>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</si>
  <si>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</si>
  <si>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</si>
  <si>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</si>
  <si>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</si>
  <si>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</si>
  <si>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</si>
  <si>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</si>
  <si>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</si>
  <si>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</si>
  <si>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</si>
  <si>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</si>
  <si>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</si>
  <si>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</si>
  <si>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</si>
  <si>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</si>
  <si>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</si>
  <si>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</si>
  <si>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</si>
  <si>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</si>
  <si>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</si>
  <si>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</si>
  <si>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</si>
  <si>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</si>
  <si>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</si>
  <si>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</si>
  <si>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</si>
  <si>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</si>
  <si>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</si>
  <si>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</si>
  <si>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</si>
  <si>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</si>
  <si>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</si>
  <si>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</si>
  <si>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</si>
  <si>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</si>
  <si>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</si>
  <si>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</si>
  <si>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</si>
  <si>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</si>
  <si>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</si>
  <si>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</si>
  <si>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</si>
  <si>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</si>
  <si>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</si>
  <si>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</si>
  <si>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</si>
  <si>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</si>
  <si>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</si>
  <si>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</si>
  <si>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</si>
  <si>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</si>
  <si>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</si>
  <si>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</si>
  <si>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</si>
  <si>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</si>
  <si>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</si>
  <si>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</si>
  <si>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</si>
  <si>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</si>
  <si>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</si>
  <si>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</si>
  <si>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</si>
  <si>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</si>
  <si>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</si>
  <si>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</si>
  <si>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</si>
  <si>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</si>
  <si>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</si>
  <si>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</si>
  <si>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</si>
  <si>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</si>
  <si>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</si>
  <si>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</si>
  <si>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</si>
  <si>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</si>
  <si>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</si>
  <si>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</si>
  <si>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</si>
  <si>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</si>
  <si>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</si>
  <si>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</si>
  <si>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</si>
  <si>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</si>
  <si>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</si>
  <si>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</si>
  <si>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</si>
  <si>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</si>
  <si>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</si>
  <si>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</si>
  <si>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</si>
  <si>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</si>
  <si>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</si>
  <si>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</si>
  <si>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</si>
  <si>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</si>
  <si>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</si>
  <si>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</si>
  <si>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</si>
  <si>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</si>
  <si>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</si>
  <si>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</si>
  <si>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</si>
  <si>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</si>
  <si>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</si>
  <si>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</si>
  <si>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</si>
  <si>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</si>
  <si>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</si>
  <si>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</si>
  <si>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</si>
  <si>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</si>
  <si>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</si>
  <si>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</si>
  <si>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</si>
  <si>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</si>
  <si>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</si>
  <si>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</si>
  <si>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</si>
  <si>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</si>
  <si>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</si>
  <si>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</si>
  <si>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</si>
  <si>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</si>
  <si>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</si>
  <si>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</si>
  <si>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</si>
  <si>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</si>
  <si>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</si>
  <si>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</si>
  <si>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</si>
  <si>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</si>
  <si>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</si>
  <si>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</si>
  <si>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</si>
  <si>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</si>
  <si>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</si>
  <si>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</si>
  <si>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</si>
  <si>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</si>
  <si>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</si>
  <si>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</si>
  <si>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</si>
  <si>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</si>
  <si>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</si>
  <si>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</si>
  <si>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</si>
  <si>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</si>
  <si>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</si>
  <si>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</si>
  <si>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</si>
  <si>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</si>
  <si>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</si>
  <si>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</si>
  <si>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</si>
  <si>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</si>
  <si>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</si>
  <si>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</si>
  <si>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</si>
  <si>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</si>
  <si>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</si>
  <si>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</si>
  <si>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</si>
  <si>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</si>
  <si>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</si>
  <si>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</si>
  <si>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</si>
  <si>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</si>
  <si>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</si>
  <si>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</si>
  <si>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</si>
  <si>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</si>
  <si>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</si>
  <si>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</si>
  <si>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</si>
  <si>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</si>
  <si>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</si>
  <si>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</si>
  <si>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</si>
  <si>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</si>
  <si>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</si>
  <si>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</si>
  <si>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</si>
  <si>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</si>
  <si>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</si>
  <si>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</si>
  <si>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</si>
  <si>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</si>
  <si>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</si>
  <si>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</si>
  <si>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</si>
  <si>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</si>
  <si>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</si>
  <si>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</si>
  <si>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</si>
  <si>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</si>
  <si>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</si>
  <si>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</si>
  <si>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</si>
  <si>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</si>
  <si>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</si>
  <si>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</si>
  <si>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</si>
  <si>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</si>
  <si>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</si>
  <si>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</si>
  <si>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</si>
  <si>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</si>
  <si>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</si>
  <si>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</si>
  <si>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</si>
  <si>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</si>
  <si>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</si>
  <si>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</si>
  <si>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</si>
  <si>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</si>
  <si>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</si>
  <si>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</si>
  <si>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</si>
  <si>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</si>
  <si>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</si>
  <si>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</si>
  <si>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</si>
  <si>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</si>
  <si>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</si>
  <si>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</si>
  <si>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</si>
  <si>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</si>
  <si>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</si>
  <si>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</si>
  <si>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</si>
  <si>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</si>
  <si>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</si>
  <si>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</si>
  <si>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</si>
  <si>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</si>
  <si>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</si>
  <si>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</si>
  <si>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</si>
  <si>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</si>
  <si>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</si>
  <si>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</si>
  <si>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</si>
  <si>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</si>
  <si>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</si>
  <si>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</si>
  <si>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</si>
  <si>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</si>
  <si>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</si>
  <si>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</si>
  <si>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</si>
  <si>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</si>
  <si>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</si>
  <si>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</si>
  <si>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</si>
  <si>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</si>
  <si>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</si>
  <si>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</si>
  <si>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</si>
  <si>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</si>
  <si>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</si>
  <si>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</si>
  <si>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</si>
  <si>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</si>
  <si>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</si>
  <si>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</si>
  <si>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</si>
  <si>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</si>
  <si>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</si>
  <si>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</si>
  <si>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</si>
  <si>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</si>
  <si>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</si>
  <si>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</si>
  <si>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</si>
  <si>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</si>
  <si>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</si>
  <si>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</si>
  <si>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</si>
  <si>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</si>
  <si>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</si>
  <si>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</si>
  <si>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</si>
  <si>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</si>
  <si>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</si>
  <si>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</si>
  <si>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</si>
  <si>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</si>
  <si>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</si>
  <si>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</si>
  <si>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</si>
  <si>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</si>
  <si>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</si>
  <si>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</si>
  <si>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</si>
  <si>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</si>
  <si>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</si>
  <si>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</si>
  <si>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</si>
  <si>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</si>
  <si>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</si>
  <si>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</si>
  <si>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</si>
  <si>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</si>
  <si>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</si>
  <si>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</si>
  <si>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</si>
  <si>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</si>
  <si>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</si>
  <si>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</si>
  <si>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</si>
  <si>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</si>
  <si>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</si>
  <si>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</si>
  <si>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</si>
  <si>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</si>
  <si>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</si>
  <si>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</si>
  <si>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</si>
  <si>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</si>
  <si>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</si>
  <si>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</si>
  <si>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</si>
  <si>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</si>
  <si>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</si>
  <si>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</si>
  <si>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</si>
  <si>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</si>
  <si>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</si>
  <si>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</si>
  <si>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</si>
  <si>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</si>
  <si>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</si>
  <si>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</si>
  <si>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</si>
  <si>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</si>
  <si>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</si>
  <si>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</si>
  <si>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</si>
  <si>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</si>
  <si>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</si>
  <si>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</si>
  <si>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</si>
  <si>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</si>
  <si>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</si>
  <si>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</si>
  <si>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</si>
  <si>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</si>
  <si>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</si>
  <si>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</si>
  <si>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</si>
  <si>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</si>
  <si>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</si>
  <si>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</si>
  <si>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</si>
  <si>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</si>
  <si>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</si>
  <si>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</si>
  <si>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</si>
  <si>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</si>
  <si>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</si>
  <si>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</si>
  <si>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</si>
  <si>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</si>
  <si>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</si>
  <si>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</si>
  <si>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</si>
  <si>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</si>
  <si>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</si>
  <si>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</si>
  <si>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</si>
  <si>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</si>
  <si>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</si>
  <si>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</si>
  <si>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</si>
  <si>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</si>
  <si>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</si>
  <si>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</si>
  <si>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</si>
  <si>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</si>
  <si>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</si>
  <si>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</si>
  <si>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</si>
  <si>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</si>
  <si>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</si>
  <si>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</si>
  <si>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</si>
  <si>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</si>
  <si>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</si>
  <si>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</si>
  <si>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</si>
  <si>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</si>
  <si>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</si>
  <si>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</si>
  <si>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</si>
  <si>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</si>
  <si>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</si>
  <si>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</si>
  <si>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</si>
  <si>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</si>
  <si>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</si>
  <si>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</si>
  <si>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</si>
  <si>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</si>
  <si>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</si>
  <si>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</si>
  <si>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</si>
  <si>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</si>
  <si>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</si>
  <si>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</si>
  <si>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</si>
  <si>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</si>
  <si>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</si>
  <si>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</si>
  <si>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</si>
  <si>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</si>
  <si>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</si>
  <si>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</si>
  <si>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</si>
  <si>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</si>
  <si>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</si>
  <si>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</si>
  <si>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</si>
  <si>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</si>
  <si>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</si>
  <si>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</si>
  <si>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</si>
  <si>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</si>
  <si>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</si>
  <si>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</si>
  <si>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</si>
  <si>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</si>
  <si>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</si>
  <si>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</si>
  <si>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</si>
  <si>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</si>
  <si>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</si>
  <si>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</si>
  <si>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</si>
  <si>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</si>
  <si>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</si>
  <si>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</si>
  <si>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</si>
  <si>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</si>
  <si>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</si>
  <si>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</si>
  <si>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</si>
  <si>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</si>
  <si>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</si>
  <si>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</si>
  <si>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</si>
  <si>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</si>
  <si>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</si>
  <si>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</si>
  <si>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</si>
  <si>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</si>
  <si>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</si>
  <si>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</si>
  <si>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</si>
  <si>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</si>
  <si>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</si>
  <si>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</si>
  <si>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</si>
  <si>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</si>
  <si>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</si>
  <si>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</si>
  <si>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</si>
  <si>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</si>
  <si>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</si>
  <si>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</si>
  <si>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</si>
  <si>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</si>
  <si>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</si>
  <si>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</si>
  <si>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</si>
  <si>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</si>
  <si>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</si>
  <si>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</si>
  <si>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</si>
  <si>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</si>
  <si>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</si>
  <si>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</si>
  <si>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</si>
  <si>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</si>
  <si>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</si>
  <si>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</si>
  <si>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</si>
  <si>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</si>
  <si>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</si>
  <si>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</si>
  <si>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</si>
  <si>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</si>
  <si>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</si>
  <si>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</si>
  <si>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</si>
  <si>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</si>
  <si>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</si>
  <si>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</si>
  <si>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</si>
  <si>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</si>
  <si>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</si>
  <si>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</si>
  <si>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</si>
  <si>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</si>
  <si>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</si>
  <si>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</si>
  <si>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</si>
  <si>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</si>
  <si>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</si>
  <si>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</si>
  <si>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</si>
  <si>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</si>
  <si>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</si>
  <si>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</si>
  <si>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</si>
  <si>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</si>
  <si>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</si>
  <si>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</si>
  <si>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</si>
  <si>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</si>
  <si>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</si>
  <si>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</si>
  <si>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</si>
  <si>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</si>
  <si>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</si>
  <si>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</si>
  <si>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</si>
  <si>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</si>
  <si>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</si>
  <si>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</si>
  <si>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</si>
  <si>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</si>
  <si>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</si>
  <si>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</si>
  <si>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</si>
  <si>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</si>
  <si>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</si>
  <si>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</si>
  <si>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</si>
  <si>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</si>
  <si>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</si>
  <si>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</si>
  <si>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</si>
  <si>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</si>
  <si>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</si>
  <si>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</si>
  <si>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</si>
  <si>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</si>
  <si>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</si>
  <si>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</si>
  <si>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</si>
  <si>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</si>
  <si>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</si>
  <si>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</si>
  <si>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</si>
  <si>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</si>
  <si>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</si>
  <si>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</si>
  <si>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</si>
  <si>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</si>
  <si>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</si>
  <si>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</si>
  <si>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</si>
  <si>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</si>
  <si>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</si>
  <si>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</si>
  <si>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</si>
  <si>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</si>
  <si>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</si>
  <si>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</si>
  <si>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</si>
  <si>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</si>
  <si>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</si>
  <si>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</si>
  <si>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</si>
  <si>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</si>
  <si>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</si>
  <si>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</si>
  <si>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</si>
  <si>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</si>
  <si>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</si>
  <si>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</si>
  <si>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</si>
  <si>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</si>
  <si>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</si>
  <si>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</si>
  <si>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</si>
  <si>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</si>
  <si>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</si>
  <si>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</si>
  <si>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</si>
  <si>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</si>
  <si>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</si>
  <si>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</si>
  <si>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</si>
  <si>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</si>
  <si>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</si>
  <si>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</si>
  <si>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</si>
  <si>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</si>
  <si>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</si>
  <si>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</si>
  <si>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</si>
  <si>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</si>
  <si>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</si>
  <si>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</si>
  <si>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</si>
  <si>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</si>
  <si>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</si>
  <si>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</si>
  <si>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</si>
  <si>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</si>
  <si>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</si>
  <si>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</si>
  <si>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</si>
  <si>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</si>
  <si>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</si>
  <si>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</si>
  <si>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</si>
  <si>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</si>
  <si>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</si>
  <si>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</si>
  <si>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</si>
  <si>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</si>
  <si>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</si>
  <si>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</si>
  <si>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</si>
  <si>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</si>
  <si>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</si>
  <si>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</si>
  <si>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</si>
  <si>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</si>
  <si>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</si>
  <si>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</si>
  <si>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</si>
  <si>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</si>
  <si>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</si>
  <si>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</si>
  <si>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</si>
  <si>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</si>
  <si>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</si>
  <si>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</si>
  <si>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</si>
  <si>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</si>
  <si>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</si>
  <si>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</si>
  <si>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</si>
  <si>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</si>
  <si>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</si>
  <si>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</si>
  <si>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</si>
  <si>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</si>
  <si>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</si>
  <si>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</si>
  <si>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</si>
  <si>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</si>
  <si>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</si>
  <si>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</si>
  <si>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</si>
  <si>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</si>
  <si>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</si>
  <si>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</si>
  <si>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</si>
  <si>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</si>
  <si>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</si>
  <si>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</si>
  <si>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</si>
  <si>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</si>
  <si>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</si>
  <si>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</si>
  <si>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</si>
  <si>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</si>
  <si>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</si>
  <si>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</si>
  <si>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</si>
  <si>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</si>
  <si>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</si>
  <si>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</si>
  <si>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</si>
  <si>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</si>
  <si>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</si>
  <si>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</si>
  <si>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</si>
  <si>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</si>
  <si>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</si>
  <si>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</si>
  <si>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</si>
  <si>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</si>
  <si>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</si>
  <si>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</si>
  <si>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</si>
  <si>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</si>
  <si>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</si>
  <si>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</si>
  <si>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</si>
  <si>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</si>
  <si>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</si>
  <si>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</si>
  <si>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</si>
  <si>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</si>
  <si>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</si>
  <si>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</si>
  <si>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</si>
  <si>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</si>
  <si>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</si>
  <si>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</si>
  <si>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</si>
  <si>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</si>
  <si>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</si>
  <si>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</si>
  <si>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</si>
  <si>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</si>
  <si>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</si>
  <si>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</si>
  <si>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</si>
  <si>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</si>
  <si>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</si>
  <si>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</si>
  <si>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</si>
  <si>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</si>
  <si>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</si>
  <si>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</si>
  <si>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</si>
  <si>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</si>
  <si>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</si>
  <si>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</si>
  <si>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</si>
  <si>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</si>
  <si>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</si>
  <si>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</si>
  <si>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</si>
  <si>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</si>
  <si>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</si>
  <si>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</si>
  <si>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</si>
  <si>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</si>
  <si>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</si>
  <si>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</si>
  <si>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</si>
  <si>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</si>
  <si>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</si>
  <si>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</si>
  <si>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</si>
  <si>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</si>
  <si>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</si>
  <si>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</si>
  <si>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</si>
  <si>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</si>
  <si>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</si>
  <si>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</si>
  <si>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</si>
  <si>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</si>
  <si>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</si>
  <si>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</si>
  <si>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</si>
  <si>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</si>
  <si>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</si>
  <si>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</si>
  <si>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</si>
  <si>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</si>
  <si>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</si>
  <si>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</si>
  <si>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</si>
  <si>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</si>
  <si>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</si>
  <si>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</si>
  <si>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</si>
  <si>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</si>
  <si>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</si>
  <si>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</si>
  <si>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</si>
  <si>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</si>
  <si>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</si>
  <si>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</si>
  <si>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</si>
  <si>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</si>
  <si>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</si>
  <si>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</si>
  <si>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</si>
  <si>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</si>
  <si>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</si>
  <si>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</si>
  <si>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</si>
  <si>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</si>
  <si>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</si>
  <si>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</si>
  <si>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</si>
  <si>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</si>
  <si>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</si>
  <si>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</si>
  <si>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</si>
  <si>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</si>
  <si>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</si>
  <si>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</si>
  <si>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</si>
  <si>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</si>
  <si>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</si>
  <si>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</si>
  <si>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</si>
  <si>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</si>
  <si>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</si>
  <si>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</si>
  <si>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</si>
  <si>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</si>
  <si>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</si>
  <si>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</si>
  <si>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</si>
  <si>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</si>
  <si>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</si>
  <si>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</si>
  <si>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</si>
  <si>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</si>
  <si>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</si>
  <si>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</si>
  <si>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</si>
  <si>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</si>
  <si>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</si>
  <si>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</si>
  <si>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</si>
  <si>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</si>
  <si>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</si>
  <si>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</si>
  <si>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</si>
  <si>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</si>
  <si>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</si>
  <si>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</si>
  <si>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</si>
  <si>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</si>
  <si>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</si>
  <si>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</si>
  <si>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</si>
  <si>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</si>
  <si>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</si>
  <si>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</si>
  <si>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</si>
  <si>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</si>
  <si>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</si>
  <si>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</si>
  <si>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</si>
  <si>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</si>
  <si>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</si>
  <si>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</si>
  <si>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</si>
  <si>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</si>
  <si>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</si>
  <si>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</si>
  <si>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</si>
  <si>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</si>
  <si>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</si>
  <si>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</si>
  <si>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</si>
  <si>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</si>
  <si>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</si>
  <si>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</si>
  <si>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</si>
  <si>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</si>
  <si>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</si>
  <si>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</si>
  <si>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</si>
  <si>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</si>
  <si>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</si>
  <si>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</si>
  <si>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</si>
  <si>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</si>
  <si>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</si>
  <si>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</si>
  <si>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</si>
  <si>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</si>
  <si>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</si>
  <si>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</si>
  <si>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</si>
  <si>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</si>
  <si>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</si>
  <si>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</si>
  <si>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</si>
  <si>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</si>
  <si>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</si>
  <si>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</si>
  <si>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</si>
  <si>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</si>
  <si>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</si>
  <si>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</si>
  <si>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</si>
  <si>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</si>
  <si>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</si>
  <si>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</si>
  <si>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</si>
  <si>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</si>
  <si>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</si>
  <si>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</si>
  <si>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</si>
  <si>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</si>
  <si>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</si>
  <si>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</si>
  <si>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</si>
  <si>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</si>
  <si>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</si>
  <si>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</si>
  <si>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</si>
  <si>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</si>
  <si>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</si>
  <si>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</si>
  <si>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</si>
  <si>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</si>
  <si>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</si>
  <si>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</si>
  <si>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</si>
  <si>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</si>
  <si>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</si>
  <si>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</si>
  <si>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</si>
  <si>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</si>
  <si>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</si>
  <si>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</si>
  <si>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</si>
  <si>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</si>
  <si>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</si>
  <si>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</si>
  <si>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</si>
  <si>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</si>
  <si>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</si>
  <si>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</si>
  <si>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</si>
  <si>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</si>
  <si>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</si>
  <si>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</si>
  <si>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</si>
  <si>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</si>
  <si>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</si>
  <si>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</si>
  <si>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</si>
  <si>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</si>
  <si>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</si>
  <si>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</si>
  <si>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</si>
  <si>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</si>
  <si>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</si>
  <si>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</si>
  <si>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</si>
  <si>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</si>
  <si>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</si>
  <si>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</si>
  <si>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</si>
  <si>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</si>
  <si>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</si>
  <si>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</si>
  <si>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</si>
  <si>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</si>
  <si>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</si>
  <si>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</si>
  <si>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</si>
  <si>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</si>
  <si>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</si>
  <si>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</si>
  <si>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</si>
  <si>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</si>
  <si>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</si>
  <si>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</si>
  <si>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</si>
  <si>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</si>
  <si>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</si>
  <si>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</si>
  <si>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</si>
  <si>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</si>
  <si>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</si>
  <si>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</si>
  <si>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</si>
  <si>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</si>
  <si>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</si>
  <si>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</si>
  <si>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</si>
  <si>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</si>
  <si>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</si>
  <si>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</si>
  <si>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</si>
  <si>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</si>
  <si>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</si>
  <si>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</si>
  <si>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</si>
  <si>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</si>
  <si>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</si>
  <si>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</si>
  <si>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</si>
  <si>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</si>
  <si>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</si>
  <si>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</si>
  <si>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</si>
  <si>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</si>
  <si>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</si>
  <si>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</si>
  <si>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</si>
  <si>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</si>
  <si>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</si>
  <si>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</si>
  <si>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</si>
  <si>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</si>
  <si>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</si>
  <si>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</si>
  <si>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</si>
  <si>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</si>
  <si>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</si>
  <si>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</si>
  <si>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</si>
  <si>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</si>
  <si>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</si>
  <si>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</si>
  <si>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</si>
  <si>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</si>
  <si>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</si>
  <si>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</si>
  <si>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</si>
  <si>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</si>
  <si>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</si>
  <si>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</si>
  <si>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</si>
  <si>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</si>
  <si>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</si>
  <si>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</si>
  <si>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</si>
  <si>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</si>
  <si>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</si>
  <si>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</si>
  <si>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</si>
  <si>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</si>
  <si>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</si>
  <si>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</si>
  <si>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</si>
  <si>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</si>
  <si>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</si>
  <si>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</si>
  <si>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</si>
  <si>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</si>
  <si>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</si>
  <si>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</si>
  <si>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</si>
  <si>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</si>
  <si>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</si>
  <si>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</si>
  <si>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</si>
  <si>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</si>
  <si>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</si>
  <si>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</si>
  <si>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</si>
  <si>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</si>
  <si>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</si>
  <si>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</si>
  <si>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</si>
  <si>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</si>
  <si>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</si>
  <si>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</si>
  <si>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</si>
  <si>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</si>
  <si>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</si>
  <si>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</si>
  <si>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</si>
  <si>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</si>
  <si>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</si>
  <si>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</si>
  <si>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</si>
  <si>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</si>
  <si>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</si>
  <si>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</si>
  <si>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</si>
  <si>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</si>
  <si>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</si>
  <si>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</si>
  <si>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</si>
  <si>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</si>
  <si>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</si>
  <si>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</si>
  <si>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</si>
  <si>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</si>
  <si>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</si>
  <si>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</si>
  <si>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</si>
  <si>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</si>
  <si>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</si>
  <si>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</si>
  <si>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</si>
  <si>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</si>
  <si>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</si>
  <si>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</si>
  <si>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</si>
  <si>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</si>
  <si>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</si>
  <si>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</si>
  <si>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</si>
  <si>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</si>
  <si>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</si>
  <si>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</si>
  <si>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</si>
  <si>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</si>
  <si>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</si>
  <si>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</si>
  <si>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</si>
  <si>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</si>
  <si>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</si>
  <si>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</si>
  <si>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</si>
  <si>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</si>
  <si>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</si>
  <si>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</si>
  <si>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</si>
  <si>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</si>
  <si>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</si>
  <si>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</si>
  <si>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</si>
  <si>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</si>
  <si>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</si>
  <si>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</si>
  <si>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</si>
  <si>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</si>
  <si>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</si>
  <si>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</si>
  <si>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</si>
  <si>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</si>
  <si>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</si>
  <si>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</si>
  <si>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</si>
  <si>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</si>
  <si>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</si>
  <si>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</si>
  <si>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</si>
  <si>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</si>
  <si>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</si>
  <si>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</si>
  <si>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</si>
  <si>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</si>
  <si>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</si>
  <si>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</si>
  <si>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</si>
  <si>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</si>
  <si>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</si>
  <si>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</si>
  <si>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</si>
  <si>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</si>
  <si>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</si>
  <si>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</si>
  <si>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</si>
  <si>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</si>
  <si>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</si>
  <si>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</si>
  <si>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</si>
  <si>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</si>
  <si>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</si>
  <si>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</si>
  <si>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</si>
  <si>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</si>
  <si>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</si>
  <si>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</si>
  <si>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</si>
  <si>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</si>
  <si>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</si>
  <si>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</si>
  <si>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</si>
  <si>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</si>
  <si>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</si>
  <si>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</si>
  <si>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</si>
  <si>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</si>
  <si>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</si>
  <si>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</si>
  <si>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</si>
  <si>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</si>
  <si>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</si>
  <si>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</si>
  <si>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</si>
  <si>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</si>
  <si>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</si>
  <si>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</si>
  <si>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</si>
  <si>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</si>
  <si>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</si>
  <si>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</si>
  <si>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</si>
  <si>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</si>
  <si>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</si>
  <si>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</si>
  <si>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</si>
  <si>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</si>
  <si>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</si>
  <si>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</si>
  <si>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</si>
  <si>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</si>
  <si>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</si>
  <si>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</si>
  <si>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</si>
  <si>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</si>
  <si>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</si>
  <si>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</si>
  <si>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</si>
  <si>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</si>
  <si>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</si>
  <si>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</si>
  <si>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</si>
  <si>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</si>
  <si>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</si>
  <si>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</si>
  <si>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</si>
  <si>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</si>
  <si>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</si>
  <si>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</si>
  <si>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</si>
  <si>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</si>
  <si>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</si>
  <si>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</si>
  <si>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</si>
  <si>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</si>
  <si>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</si>
  <si>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</si>
  <si>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</si>
  <si>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</si>
  <si>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</si>
  <si>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</si>
  <si>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</si>
  <si>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</si>
  <si>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</si>
  <si>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</si>
  <si>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</si>
  <si>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</si>
  <si>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</si>
  <si>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</si>
  <si>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</si>
  <si>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</si>
  <si>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</si>
  <si>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</si>
  <si>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</si>
  <si>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</si>
  <si>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</si>
  <si>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</si>
  <si>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</si>
  <si>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</si>
  <si>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</si>
  <si>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</si>
  <si>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</si>
  <si>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</si>
  <si>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</si>
  <si>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</si>
  <si>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</si>
  <si>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</si>
  <si>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</si>
  <si>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</si>
  <si>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</si>
  <si>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</si>
  <si>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</si>
  <si>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</si>
  <si>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</si>
  <si>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</si>
  <si>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</si>
  <si>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</si>
  <si>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</si>
  <si>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</si>
  <si>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</si>
  <si>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</si>
  <si>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</si>
  <si>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</si>
  <si>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</si>
  <si>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</si>
  <si>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</si>
  <si>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</si>
  <si>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</si>
  <si>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</si>
  <si>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</si>
  <si>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</si>
  <si>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</si>
  <si>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</si>
  <si>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</si>
  <si>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</si>
  <si>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</si>
  <si>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</si>
  <si>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</si>
  <si>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</si>
  <si>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</si>
  <si>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</si>
  <si>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</si>
  <si>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</si>
  <si>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</si>
  <si>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</si>
  <si>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</si>
  <si>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</si>
  <si>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</si>
  <si>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</si>
  <si>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</si>
  <si>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</si>
  <si>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</si>
  <si>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</si>
  <si>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</si>
  <si>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</si>
  <si>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</si>
  <si>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</si>
  <si>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</si>
  <si>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</si>
  <si>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</si>
  <si>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</si>
  <si>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</si>
  <si>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</si>
  <si>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</si>
  <si>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</si>
  <si>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</si>
  <si>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</si>
  <si>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</si>
  <si>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</si>
  <si>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</si>
  <si>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</si>
  <si>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</si>
  <si>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</si>
  <si>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</si>
  <si>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</si>
  <si>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</si>
  <si>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</si>
  <si>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</si>
  <si>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</si>
  <si>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</si>
  <si>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</si>
  <si>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</si>
  <si>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</si>
  <si>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</si>
  <si>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</si>
  <si>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</si>
  <si>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</si>
  <si>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</si>
  <si>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</si>
  <si>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</si>
  <si>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</si>
  <si>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</si>
  <si>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</si>
  <si>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</si>
  <si>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</si>
  <si>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</si>
  <si>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</si>
  <si>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</si>
  <si>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</si>
  <si>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</si>
  <si>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</si>
  <si>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</si>
  <si>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</si>
  <si>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</si>
  <si>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</si>
  <si>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</si>
  <si>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</si>
  <si>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</si>
  <si>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</si>
  <si>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</si>
  <si>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</si>
  <si>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</si>
  <si>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</si>
  <si>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</si>
  <si>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</si>
  <si>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</si>
  <si>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</si>
  <si>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</si>
  <si>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</si>
  <si>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</si>
  <si>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</si>
  <si>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</si>
  <si>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</si>
  <si>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</si>
  <si>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</si>
  <si>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</si>
  <si>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</si>
  <si>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</si>
  <si>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</si>
  <si>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</si>
  <si>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</si>
  <si>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</si>
  <si>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</si>
  <si>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</si>
  <si>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</si>
  <si>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</si>
  <si>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</si>
  <si>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</si>
  <si>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</si>
  <si>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</si>
  <si>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</si>
  <si>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</si>
  <si>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</si>
  <si>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</si>
  <si>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</si>
  <si>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</si>
  <si>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</si>
  <si>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</si>
  <si>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</si>
  <si>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</si>
  <si>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</si>
  <si>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</si>
  <si>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</si>
  <si>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</si>
  <si>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</si>
  <si>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</si>
  <si>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</si>
  <si>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</si>
  <si>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</si>
  <si>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</si>
  <si>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</si>
  <si>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</si>
  <si>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</si>
  <si>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</si>
  <si>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</si>
  <si>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</si>
  <si>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</si>
  <si>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</si>
  <si>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</si>
  <si>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</si>
  <si>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</si>
  <si>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</si>
  <si>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</si>
  <si>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</si>
  <si>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</si>
  <si>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</si>
  <si>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</si>
  <si>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</si>
  <si>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</si>
  <si>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</si>
  <si>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</si>
  <si>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</si>
  <si>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</si>
  <si>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</si>
  <si>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</si>
  <si>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</si>
  <si>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</si>
  <si>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</si>
  <si>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</si>
  <si>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</si>
  <si>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</si>
  <si>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</si>
  <si>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</si>
  <si>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</si>
  <si>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</si>
  <si>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</si>
  <si>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</si>
  <si>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</si>
  <si>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</si>
  <si>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</si>
  <si>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</si>
  <si>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</si>
  <si>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</si>
  <si>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</si>
  <si>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</si>
  <si>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</si>
  <si>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</si>
  <si>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</si>
  <si>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</si>
  <si>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</si>
  <si>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</si>
  <si>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</si>
  <si>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</si>
  <si>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</si>
  <si>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</si>
  <si>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</si>
  <si>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</si>
  <si>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</si>
  <si>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</si>
  <si>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</si>
  <si>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</si>
  <si>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</si>
  <si>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</si>
  <si>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</si>
  <si>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</si>
  <si>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</si>
  <si>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</si>
  <si>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</si>
  <si>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</si>
  <si>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</si>
  <si>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</si>
  <si>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</si>
  <si>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</si>
  <si>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</si>
  <si>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</si>
  <si>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</si>
  <si>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</si>
  <si>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</si>
  <si>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</si>
  <si>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</si>
  <si>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</si>
  <si>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</si>
  <si>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</si>
  <si>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</si>
  <si>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</si>
  <si>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</si>
  <si>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</si>
  <si>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</si>
  <si>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</si>
  <si>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</si>
  <si>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</si>
  <si>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</si>
  <si>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</si>
  <si>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</si>
  <si>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</si>
  <si>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</si>
  <si>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</si>
  <si>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</si>
  <si>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</si>
  <si>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</si>
  <si>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</si>
  <si>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</si>
  <si>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</si>
  <si>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</si>
  <si>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</si>
  <si>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</si>
  <si>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</si>
  <si>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</si>
  <si>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</si>
  <si>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</si>
  <si>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</si>
  <si>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</si>
  <si>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</si>
  <si>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</si>
  <si>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</si>
  <si>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</si>
  <si>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</si>
  <si>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</si>
  <si>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</si>
  <si>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</si>
  <si>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</si>
  <si>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</si>
  <si>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</si>
  <si>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</si>
  <si>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</si>
  <si>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</si>
  <si>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</si>
  <si>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</si>
  <si>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</si>
  <si>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</si>
  <si>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</si>
  <si>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</si>
  <si>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</si>
  <si>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</si>
  <si>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</si>
  <si>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</si>
  <si>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</si>
  <si>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</si>
  <si>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</si>
  <si>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</si>
  <si>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</si>
  <si>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</si>
  <si>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</si>
  <si>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</si>
  <si>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</si>
  <si>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</si>
  <si>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</si>
  <si>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</si>
  <si>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</si>
  <si>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</si>
  <si>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</si>
  <si>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</si>
  <si>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</si>
  <si>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</si>
  <si>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</si>
  <si>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</si>
  <si>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</si>
  <si>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</si>
  <si>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</si>
  <si>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</si>
  <si>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</si>
  <si>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</si>
  <si>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</si>
  <si>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</si>
  <si>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</si>
  <si>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</si>
  <si>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</si>
  <si>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</si>
  <si>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</si>
  <si>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</si>
  <si>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</si>
  <si>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</si>
  <si>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</si>
  <si>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</si>
  <si>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</si>
  <si>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</si>
  <si>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</si>
  <si>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</si>
  <si>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</si>
  <si>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</si>
  <si>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</si>
  <si>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</si>
  <si>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</si>
  <si>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</si>
  <si>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</si>
  <si>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</si>
  <si>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</si>
  <si>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</si>
  <si>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</si>
  <si>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</si>
  <si>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</si>
  <si>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</si>
  <si>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</si>
  <si>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</si>
  <si>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</si>
  <si>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</si>
  <si>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</si>
  <si>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</si>
  <si>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</si>
  <si>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</si>
  <si>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</si>
  <si>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</si>
  <si>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</si>
  <si>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</si>
  <si>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</si>
  <si>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</si>
  <si>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</si>
  <si>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</si>
  <si>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</si>
  <si>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</si>
  <si>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</si>
  <si>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</si>
  <si>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</si>
  <si>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</si>
  <si>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</si>
  <si>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</si>
  <si>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</si>
  <si>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</si>
  <si>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</si>
  <si>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</si>
  <si>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</si>
  <si>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</si>
  <si>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</si>
  <si>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</si>
  <si>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</si>
  <si>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</si>
  <si>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</si>
  <si>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</si>
  <si>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</si>
  <si>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</si>
  <si>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</si>
  <si>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</si>
  <si>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</si>
  <si>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</si>
  <si>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</si>
  <si>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</si>
  <si>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</si>
  <si>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</si>
  <si>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</si>
  <si>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</si>
  <si>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</si>
  <si>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</si>
  <si>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</si>
  <si>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</si>
  <si>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</si>
  <si>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</si>
  <si>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</si>
  <si>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</si>
  <si>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</si>
  <si>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</si>
  <si>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</si>
  <si>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</si>
  <si>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</si>
  <si>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</si>
  <si>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</si>
  <si>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</si>
  <si>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</si>
  <si>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</si>
  <si>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</si>
  <si>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</si>
  <si>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</si>
  <si>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</si>
  <si>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</si>
  <si>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</si>
  <si>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</si>
  <si>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</si>
  <si>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</si>
  <si>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</si>
  <si>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</si>
  <si>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</si>
  <si>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</si>
  <si>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</si>
  <si>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</si>
  <si>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</si>
  <si>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</si>
  <si>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</si>
  <si>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</si>
  <si>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</si>
  <si>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</si>
  <si>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</si>
  <si>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</si>
  <si>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</si>
  <si>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</si>
  <si>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</si>
  <si>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</si>
  <si>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</si>
  <si>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</si>
  <si>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</si>
  <si>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</si>
  <si>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</si>
  <si>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</si>
  <si>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</si>
  <si>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</si>
  <si>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</si>
  <si>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</si>
  <si>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</si>
  <si>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</si>
  <si>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</si>
  <si>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</si>
  <si>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</si>
  <si>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</si>
  <si>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</si>
  <si>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</si>
  <si>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</si>
  <si>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</si>
  <si>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</si>
  <si>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</si>
  <si>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</si>
  <si>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</si>
  <si>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</si>
  <si>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</si>
  <si>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</si>
  <si>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</si>
  <si>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</si>
  <si>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</si>
  <si>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</si>
  <si>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</si>
  <si>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</si>
  <si>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</si>
  <si>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</si>
  <si>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</si>
  <si>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</si>
  <si>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</si>
  <si>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</si>
  <si>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</si>
  <si>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</si>
  <si>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</si>
  <si>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</si>
  <si>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</si>
  <si>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</si>
  <si>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</si>
  <si>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</si>
  <si>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</si>
  <si>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</si>
  <si>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</si>
  <si>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</si>
  <si>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</si>
  <si>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</si>
  <si>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</si>
  <si>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</si>
  <si>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</si>
  <si>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</si>
  <si>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</si>
  <si>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</si>
  <si>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</si>
  <si>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</si>
  <si>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</si>
  <si>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</si>
  <si>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</si>
  <si>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</si>
  <si>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</si>
  <si>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</si>
  <si>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</si>
  <si>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</si>
  <si>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</si>
  <si>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</si>
  <si>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</si>
  <si>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</si>
  <si>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</si>
  <si>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</si>
  <si>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</si>
  <si>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</si>
  <si>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</si>
  <si>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</si>
  <si>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</si>
  <si>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</si>
  <si>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</si>
  <si>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</si>
  <si>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</si>
  <si>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</si>
  <si>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</si>
  <si>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</si>
  <si>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</si>
  <si>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</si>
  <si>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</si>
  <si>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</si>
  <si>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</si>
  <si>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</si>
  <si>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</si>
  <si>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</si>
  <si>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</si>
  <si>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</si>
  <si>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</si>
  <si>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</si>
  <si>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</si>
  <si>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</si>
  <si>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</si>
  <si>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</si>
  <si>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</si>
  <si>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</si>
  <si>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</si>
  <si>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</si>
  <si>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</si>
  <si>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</si>
  <si>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</si>
  <si>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</si>
  <si>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</si>
  <si>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</si>
  <si>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</si>
  <si>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</si>
  <si>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</si>
  <si>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</si>
  <si>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</si>
  <si>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</si>
  <si>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</si>
  <si>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</si>
  <si>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</si>
  <si>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</si>
  <si>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</si>
  <si>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</si>
  <si>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</si>
  <si>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</si>
  <si>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</si>
  <si>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</si>
  <si>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</si>
  <si>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</si>
  <si>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</si>
  <si>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</si>
  <si>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</si>
  <si>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</si>
  <si>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</si>
  <si>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</si>
  <si>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</si>
  <si>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</si>
  <si>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</si>
  <si>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</si>
  <si>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</si>
  <si>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</si>
  <si>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</si>
  <si>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</si>
  <si>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</si>
  <si>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</si>
  <si>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</si>
  <si>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</si>
  <si>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</si>
  <si>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</si>
  <si>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</si>
  <si>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</si>
  <si>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</si>
  <si>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</si>
  <si>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</si>
  <si>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</si>
  <si>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</si>
  <si>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</si>
  <si>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</si>
  <si>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</si>
  <si>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</si>
  <si>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</si>
  <si>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</si>
  <si>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</si>
  <si>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</si>
  <si>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</si>
  <si>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</si>
  <si>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</si>
  <si>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</si>
  <si>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</si>
  <si>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</si>
  <si>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</si>
  <si>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</si>
  <si>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</si>
  <si>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</si>
  <si>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</si>
  <si>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</si>
  <si>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</si>
  <si>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</si>
  <si>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</si>
  <si>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</si>
  <si>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</si>
  <si>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</si>
  <si>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</si>
  <si>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</si>
  <si>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</si>
  <si>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</si>
  <si>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</si>
  <si>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</si>
  <si>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</si>
  <si>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</si>
  <si>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</si>
  <si>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</si>
  <si>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</si>
  <si>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</si>
  <si>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</si>
  <si>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</si>
  <si>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</si>
  <si>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</si>
  <si>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</si>
  <si>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</si>
  <si>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</si>
  <si>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</si>
  <si>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</si>
  <si>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</si>
  <si>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</si>
  <si>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</si>
  <si>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</si>
  <si>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</si>
  <si>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</si>
  <si>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</si>
  <si>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</si>
  <si>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</si>
  <si>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</si>
  <si>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</si>
  <si>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</si>
  <si>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</si>
  <si>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</si>
  <si>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</si>
  <si>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</si>
  <si>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</si>
  <si>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</si>
  <si>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</si>
  <si>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</si>
  <si>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</si>
  <si>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</si>
  <si>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</si>
  <si>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</si>
  <si>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</si>
  <si>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</si>
  <si>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</si>
  <si>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</si>
  <si>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</si>
  <si>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</si>
  <si>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</si>
  <si>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</si>
  <si>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</si>
  <si>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</si>
  <si>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</si>
  <si>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</si>
  <si>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</si>
  <si>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</si>
  <si>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</si>
  <si>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</si>
  <si>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</si>
  <si>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</si>
  <si>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</si>
  <si>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</si>
  <si>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</si>
  <si>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</si>
  <si>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</si>
  <si>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</si>
  <si>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</si>
  <si>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</si>
  <si>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</si>
  <si>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</si>
  <si>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</si>
  <si>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</si>
  <si>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</si>
  <si>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</si>
  <si>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</si>
  <si>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</si>
  <si>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</si>
  <si>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</si>
  <si>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</si>
  <si>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</si>
  <si>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</si>
  <si>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</si>
  <si>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</si>
  <si>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</si>
  <si>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</si>
  <si>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</si>
  <si>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</si>
  <si>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</si>
  <si>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</si>
  <si>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</si>
  <si>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</si>
  <si>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</si>
  <si>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</si>
  <si>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</si>
  <si>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</si>
  <si>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</si>
  <si>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</si>
  <si>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</si>
  <si>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</si>
  <si>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</si>
  <si>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</si>
  <si>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</si>
  <si>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</si>
  <si>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</si>
  <si>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</si>
  <si>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</si>
  <si>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</si>
  <si>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</si>
  <si>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</si>
  <si>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</si>
  <si>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</si>
  <si>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</si>
  <si>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</si>
  <si>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</si>
  <si>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</si>
  <si>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</si>
  <si>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</si>
  <si>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</si>
  <si>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</si>
  <si>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</si>
  <si>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</si>
  <si>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</si>
  <si>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</si>
  <si>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</si>
  <si>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</si>
  <si>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</si>
  <si>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</si>
  <si>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</si>
  <si>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</si>
  <si>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</si>
  <si>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</si>
  <si>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</si>
  <si>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</si>
  <si>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</si>
  <si>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</si>
  <si>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</si>
  <si>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</si>
  <si>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</si>
  <si>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</si>
  <si>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</si>
  <si>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</si>
  <si>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</si>
  <si>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</si>
  <si>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</si>
  <si>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</si>
  <si>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</si>
  <si>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</si>
  <si>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</si>
  <si>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</si>
  <si>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</si>
  <si>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</si>
  <si>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</si>
  <si>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</si>
  <si>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</si>
  <si>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</si>
  <si>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</si>
  <si>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</si>
  <si>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</si>
  <si>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</si>
  <si>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</si>
  <si>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</si>
  <si>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</si>
  <si>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</si>
  <si>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</si>
  <si>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</si>
  <si>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</si>
  <si>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</si>
  <si>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</si>
  <si>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</si>
  <si>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</si>
  <si>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</si>
  <si>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</si>
  <si>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</si>
  <si>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</si>
  <si>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</si>
  <si>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</si>
  <si>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</si>
  <si>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</si>
  <si>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</si>
  <si>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</si>
  <si>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</si>
  <si>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</si>
  <si>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</si>
  <si>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</si>
  <si>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</si>
  <si>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</si>
  <si>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</si>
  <si>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</si>
  <si>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</si>
  <si>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</si>
  <si>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</si>
  <si>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</si>
  <si>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</si>
  <si>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</si>
  <si>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</si>
  <si>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</si>
  <si>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</si>
  <si>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</si>
  <si>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</si>
  <si>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</si>
  <si>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</si>
  <si>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</si>
  <si>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</si>
  <si>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</si>
  <si>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</si>
  <si>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</si>
  <si>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</si>
  <si>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</si>
  <si>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</si>
  <si>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</si>
  <si>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</si>
  <si>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</si>
  <si>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</si>
  <si>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</si>
  <si>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</si>
  <si>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</si>
  <si>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</si>
  <si>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</si>
  <si>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</si>
  <si>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</si>
  <si>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</si>
  <si>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</si>
  <si>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</si>
  <si>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</si>
  <si>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</si>
  <si>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</si>
  <si>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</si>
  <si>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</si>
  <si>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</si>
  <si>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</si>
  <si>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</si>
  <si>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</si>
  <si>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</si>
  <si>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</si>
  <si>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</si>
  <si>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</si>
  <si>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</si>
  <si>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</si>
  <si>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</si>
  <si>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</si>
  <si>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</si>
  <si>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</si>
  <si>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</si>
  <si>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</si>
  <si>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</si>
  <si>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</si>
  <si>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</si>
  <si>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</si>
  <si>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</si>
  <si>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</si>
  <si>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</si>
  <si>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</si>
  <si>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</si>
  <si>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</si>
  <si>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</si>
  <si>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</si>
  <si>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</si>
  <si>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</si>
  <si>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</si>
  <si>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</si>
  <si>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</si>
  <si>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</si>
  <si>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</si>
  <si>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</si>
  <si>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</si>
  <si>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</si>
  <si>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</si>
  <si>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</si>
  <si>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</si>
  <si>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</si>
  <si>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</si>
  <si>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</si>
  <si>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</si>
  <si>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</si>
  <si>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</si>
  <si>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</si>
  <si>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</si>
  <si>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</si>
  <si>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</si>
  <si>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</si>
  <si>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</si>
  <si>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</si>
  <si>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</si>
  <si>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</si>
  <si>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</si>
  <si>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</si>
  <si>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</si>
  <si>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</si>
  <si>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</si>
  <si>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</si>
  <si>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</si>
  <si>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</si>
  <si>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</si>
  <si>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</si>
  <si>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</si>
  <si>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</si>
  <si>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</si>
  <si>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</si>
  <si>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</si>
  <si>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</si>
  <si>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</si>
  <si>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</si>
  <si>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</si>
  <si>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</si>
  <si>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</si>
  <si>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</si>
  <si>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</si>
  <si>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</si>
  <si>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</si>
  <si>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</si>
  <si>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</si>
  <si>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</si>
  <si>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</si>
  <si>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</si>
  <si>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</si>
  <si>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</si>
  <si>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</si>
  <si>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</si>
  <si>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</si>
  <si>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</si>
  <si>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</si>
  <si>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</si>
  <si>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</si>
  <si>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</si>
  <si>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</si>
  <si>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</si>
  <si>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</si>
  <si>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</si>
  <si>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</si>
  <si>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</si>
  <si>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</si>
  <si>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</si>
  <si>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</si>
  <si>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</si>
  <si>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</si>
  <si>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</si>
  <si>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</si>
  <si>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</si>
  <si>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</si>
  <si>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</si>
  <si>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</si>
  <si>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</si>
  <si>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</si>
  <si>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</si>
  <si>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</si>
  <si>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</si>
  <si>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</si>
  <si>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</si>
  <si>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</si>
  <si>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</si>
  <si>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</si>
  <si>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</si>
  <si>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</si>
  <si>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</si>
  <si>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</si>
  <si>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</si>
  <si>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</si>
  <si>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</si>
  <si>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</si>
  <si>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</si>
  <si>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</si>
  <si>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</si>
  <si>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</si>
  <si>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</si>
  <si>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</si>
  <si>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</si>
  <si>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</si>
  <si>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</si>
  <si>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</si>
  <si>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</si>
  <si>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</si>
  <si>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</si>
  <si>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</si>
  <si>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</si>
  <si>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</si>
  <si>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</si>
  <si>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</si>
  <si>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</si>
  <si>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</si>
  <si>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</si>
  <si>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</si>
  <si>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</si>
  <si>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</si>
  <si>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</si>
  <si>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</si>
  <si>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</si>
  <si>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</si>
  <si>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</si>
  <si>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</si>
  <si>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</si>
  <si>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</si>
  <si>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</si>
  <si>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</si>
  <si>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</si>
  <si>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</si>
  <si>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</si>
  <si>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</si>
  <si>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</si>
  <si>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</si>
  <si>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</si>
  <si>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</si>
  <si>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</si>
  <si>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</si>
  <si>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</si>
  <si>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</si>
  <si>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</si>
  <si>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</si>
  <si>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</si>
  <si>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</si>
  <si>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</si>
  <si>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</si>
  <si>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</si>
  <si>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</si>
  <si>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</si>
  <si>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</si>
  <si>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</si>
  <si>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</si>
  <si>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</si>
  <si>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</si>
  <si>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</si>
  <si>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</si>
  <si>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</si>
  <si>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</si>
  <si>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</si>
  <si>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</si>
  <si>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</si>
  <si>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</si>
  <si>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</si>
  <si>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</si>
  <si>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</si>
  <si>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</si>
  <si>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</si>
  <si>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</si>
  <si>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</si>
  <si>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</si>
  <si>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</si>
  <si>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</si>
  <si>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</si>
  <si>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</si>
  <si>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</si>
  <si>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</si>
  <si>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</si>
  <si>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</si>
  <si>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</si>
  <si>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</si>
  <si>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</si>
  <si>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</si>
  <si>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</si>
  <si>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</si>
  <si>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</si>
  <si>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</si>
  <si>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</si>
  <si>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</si>
  <si>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</si>
  <si>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</si>
  <si>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</si>
  <si>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</si>
  <si>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</si>
  <si>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</si>
  <si>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</si>
  <si>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</si>
  <si>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</si>
  <si>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</si>
  <si>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</si>
  <si>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</si>
  <si>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</si>
  <si>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</si>
  <si>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</si>
  <si>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</si>
  <si>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</si>
  <si>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</si>
  <si>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</si>
  <si>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</si>
  <si>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</si>
  <si>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</si>
  <si>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</si>
  <si>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</si>
  <si>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</si>
  <si>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</si>
  <si>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</si>
  <si>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</si>
  <si>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</si>
  <si>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</si>
  <si>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</si>
  <si>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</si>
  <si>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</si>
  <si>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</si>
  <si>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</si>
  <si>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</si>
  <si>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</si>
  <si>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</si>
  <si>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</si>
  <si>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</si>
  <si>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</si>
  <si>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</si>
  <si>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</si>
  <si>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</si>
  <si>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</si>
  <si>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</si>
  <si>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</si>
  <si>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</si>
  <si>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</si>
  <si>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</si>
  <si>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</si>
  <si>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</si>
  <si>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</si>
  <si>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</si>
  <si>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</si>
  <si>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</si>
  <si>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</si>
  <si>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</si>
  <si>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</si>
  <si>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</si>
  <si>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</si>
  <si>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</si>
  <si>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</si>
  <si>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</si>
  <si>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</si>
  <si>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</si>
  <si>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</si>
  <si>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</si>
  <si>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</si>
  <si>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</si>
  <si>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</si>
  <si>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</si>
  <si>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</si>
  <si>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</si>
  <si>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</si>
  <si>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</si>
  <si>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</si>
  <si>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</si>
  <si>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</si>
  <si>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</si>
  <si>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</si>
  <si>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</si>
  <si>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</si>
  <si>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</si>
  <si>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</si>
  <si>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</si>
  <si>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</si>
  <si>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</si>
  <si>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</si>
  <si>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</si>
  <si>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</si>
  <si>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</si>
  <si>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</si>
  <si>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</si>
  <si>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</si>
  <si>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</si>
  <si>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</si>
  <si>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</si>
  <si>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</si>
  <si>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</si>
  <si>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</si>
  <si>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</si>
  <si>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</si>
  <si>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</si>
  <si>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</si>
  <si>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</si>
  <si>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</si>
  <si>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</si>
  <si>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</si>
  <si>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</si>
  <si>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</si>
  <si>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</si>
  <si>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</si>
  <si>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</si>
  <si>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</si>
  <si>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</si>
  <si>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</si>
  <si>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</si>
  <si>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</si>
  <si>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</si>
  <si>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</si>
  <si>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</si>
  <si>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</si>
  <si>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</si>
  <si>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</si>
  <si>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</si>
  <si>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</si>
  <si>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</si>
  <si>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</si>
  <si>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</si>
  <si>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</si>
  <si>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</si>
  <si>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</si>
  <si>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</si>
  <si>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</si>
  <si>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</si>
  <si>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</si>
  <si>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</si>
  <si>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</si>
  <si>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</si>
  <si>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</si>
  <si>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</si>
  <si>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</si>
  <si>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</si>
  <si>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</si>
  <si>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</si>
  <si>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</si>
  <si>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</si>
  <si>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</si>
  <si>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</si>
  <si>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</si>
  <si>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</si>
  <si>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</si>
  <si>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</si>
  <si>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</si>
  <si>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</si>
  <si>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</si>
  <si>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</si>
  <si>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</si>
  <si>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</si>
  <si>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</si>
  <si>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</si>
  <si>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</si>
  <si>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</si>
  <si>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</si>
  <si>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</si>
  <si>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</si>
  <si>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</si>
  <si>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</si>
  <si>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</si>
  <si>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</si>
  <si>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</si>
  <si>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</si>
  <si>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</si>
  <si>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</si>
  <si>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</si>
  <si>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</si>
  <si>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</si>
  <si>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</si>
  <si>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</si>
  <si>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</si>
  <si>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</si>
  <si>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</si>
  <si>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</si>
  <si>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</si>
  <si>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</si>
  <si>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</si>
  <si>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</si>
  <si>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</si>
  <si>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</si>
  <si>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</si>
  <si>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</si>
  <si>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</si>
  <si>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</si>
  <si>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</si>
  <si>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</si>
  <si>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</si>
  <si>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</si>
  <si>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</si>
  <si>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</si>
  <si>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</si>
  <si>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</si>
  <si>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</si>
  <si>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</si>
  <si>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</si>
  <si>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</si>
  <si>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</si>
  <si>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</si>
  <si>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</si>
  <si>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</si>
  <si>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</si>
  <si>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</si>
  <si>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</si>
  <si>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</si>
  <si>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</si>
  <si>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</si>
  <si>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</si>
  <si>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</si>
  <si>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</si>
  <si>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</si>
  <si>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</si>
  <si>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</si>
  <si>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</si>
  <si>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</si>
  <si>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</si>
  <si>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</si>
  <si>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</si>
  <si>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</si>
  <si>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</si>
  <si>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</si>
  <si>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</si>
  <si>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</si>
  <si>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</si>
  <si>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</si>
  <si>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</si>
  <si>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</si>
  <si>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</si>
  <si>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</si>
  <si>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</si>
  <si>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</si>
  <si>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</si>
  <si>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</si>
  <si>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</si>
  <si>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</si>
  <si>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</si>
  <si>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</si>
  <si>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</si>
  <si>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</si>
  <si>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</si>
  <si>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</si>
  <si>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</si>
  <si>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</si>
  <si>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</si>
  <si>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</si>
  <si>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</si>
  <si>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</si>
  <si>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</si>
  <si>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</si>
  <si>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</si>
  <si>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</si>
  <si>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</si>
  <si>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</si>
  <si>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</si>
  <si>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</si>
  <si>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</si>
  <si>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</si>
  <si>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</si>
  <si>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</si>
  <si>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</si>
  <si>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</si>
  <si>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</si>
  <si>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</si>
  <si>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</si>
  <si>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</si>
  <si>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</si>
  <si>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</si>
  <si>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</si>
  <si>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</si>
  <si>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</si>
  <si>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</si>
  <si>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</si>
  <si>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</si>
  <si>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</si>
  <si>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</si>
  <si>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</si>
  <si>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</si>
  <si>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</si>
  <si>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</si>
  <si>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</si>
  <si>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</si>
  <si>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</si>
  <si>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</si>
  <si>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</si>
  <si>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</si>
  <si>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</si>
  <si>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</si>
  <si>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</si>
  <si>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</si>
  <si>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</si>
  <si>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</si>
  <si>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</si>
  <si>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</si>
  <si>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</si>
  <si>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</si>
  <si>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</si>
  <si>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</si>
  <si>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</si>
  <si>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</si>
  <si>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</si>
  <si>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</si>
  <si>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</si>
  <si>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</si>
  <si>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</si>
  <si>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</si>
  <si>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</si>
  <si>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</si>
  <si>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</si>
  <si>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</si>
  <si>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</si>
  <si>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</si>
  <si>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</si>
  <si>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</si>
  <si>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</si>
  <si>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</si>
  <si>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</si>
  <si>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</si>
  <si>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</si>
  <si>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</si>
  <si>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</si>
  <si>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</si>
  <si>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</si>
  <si>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</si>
  <si>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</si>
  <si>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</si>
  <si>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</si>
  <si>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</si>
  <si>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</si>
  <si>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</si>
  <si>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</si>
  <si>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</si>
  <si>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</si>
  <si>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</si>
  <si>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</si>
  <si>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</si>
  <si>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</si>
  <si>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</si>
  <si>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</si>
  <si>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</si>
  <si>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</si>
  <si>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</si>
  <si>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</si>
  <si>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</si>
  <si>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</si>
  <si>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</si>
  <si>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</si>
  <si>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</si>
  <si>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</si>
  <si>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</si>
  <si>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</si>
  <si>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</si>
  <si>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</si>
  <si>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</si>
  <si>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</si>
  <si>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</si>
  <si>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</si>
  <si>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</si>
  <si>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</si>
  <si>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</si>
  <si>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</si>
  <si>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</si>
  <si>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</si>
  <si>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</si>
  <si>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</si>
  <si>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</si>
  <si>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</si>
  <si>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</si>
  <si>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</si>
  <si>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</si>
  <si>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</si>
  <si>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</si>
  <si>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</si>
  <si>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</si>
  <si>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</si>
  <si>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</si>
  <si>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</si>
  <si>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</si>
  <si>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</si>
  <si>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</si>
  <si>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</si>
  <si>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</si>
  <si>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</si>
  <si>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</si>
  <si>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</si>
  <si>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</si>
  <si>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</si>
  <si>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</si>
  <si>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</si>
  <si>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</si>
  <si>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</si>
  <si>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</si>
  <si>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</si>
  <si>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</si>
  <si>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</si>
  <si>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</si>
  <si>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</si>
  <si>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</si>
  <si>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</si>
  <si>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</si>
  <si>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</si>
  <si>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</si>
  <si>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</si>
  <si>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</si>
  <si>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</si>
  <si>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</si>
  <si>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</si>
  <si>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</si>
  <si>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</si>
  <si>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</si>
  <si>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</si>
  <si>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</si>
  <si>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</si>
  <si>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</si>
  <si>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</si>
  <si>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</si>
  <si>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</si>
  <si>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</si>
  <si>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</si>
  <si>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</si>
  <si>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</si>
  <si>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</si>
  <si>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</si>
  <si>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</si>
  <si>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</si>
  <si>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</si>
  <si>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</si>
  <si>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</si>
  <si>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</si>
  <si>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</si>
  <si>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</si>
  <si>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</si>
  <si>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</si>
  <si>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</si>
  <si>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</si>
  <si>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</si>
  <si>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</si>
  <si>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</si>
  <si>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</si>
  <si>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</si>
  <si>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</si>
  <si>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</si>
  <si>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</si>
  <si>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</si>
  <si>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</si>
  <si>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</si>
  <si>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</si>
  <si>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</si>
  <si>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</si>
  <si>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</si>
  <si>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</si>
  <si>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</si>
  <si>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</si>
  <si>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</si>
  <si>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</si>
  <si>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</si>
  <si>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</si>
  <si>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</si>
  <si>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</si>
  <si>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</si>
  <si>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</si>
  <si>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</si>
  <si>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</si>
  <si>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</si>
  <si>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</si>
  <si>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</si>
  <si>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</si>
  <si>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</si>
  <si>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</si>
  <si>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</si>
  <si>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</si>
  <si>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</si>
  <si>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</si>
  <si>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</si>
  <si>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</si>
  <si>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</si>
  <si>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</si>
  <si>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</si>
  <si>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</si>
  <si>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</si>
  <si>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</si>
  <si>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</si>
  <si>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</si>
  <si>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</si>
  <si>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</si>
  <si>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</si>
  <si>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</si>
  <si>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</si>
  <si>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</si>
  <si>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</si>
  <si>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</si>
  <si>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</si>
  <si>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</si>
  <si>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</si>
  <si>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</si>
  <si>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</si>
  <si>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</si>
  <si>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</si>
  <si>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</si>
  <si>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</si>
  <si>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</si>
  <si>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</si>
  <si>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</si>
  <si>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</si>
  <si>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</si>
  <si>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</si>
  <si>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</si>
  <si>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</si>
  <si>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</si>
  <si>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</si>
  <si>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</si>
  <si>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</si>
  <si>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</si>
  <si>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</si>
  <si>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</si>
  <si>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</si>
  <si>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</si>
  <si>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</si>
  <si>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</si>
  <si>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</si>
  <si>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</si>
  <si>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</si>
  <si>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</si>
  <si>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</si>
  <si>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</si>
  <si>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</si>
  <si>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</si>
  <si>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</si>
  <si>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</si>
  <si>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</si>
  <si>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</si>
  <si>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</si>
  <si>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</si>
  <si>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</si>
  <si>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</si>
  <si>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</si>
  <si>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</si>
  <si>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</si>
  <si>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</si>
  <si>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</si>
  <si>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</si>
  <si>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</si>
  <si>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</si>
  <si>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</si>
  <si>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</si>
  <si>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</si>
  <si>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</si>
  <si>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</si>
  <si>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</si>
  <si>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</si>
  <si>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</si>
  <si>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</si>
  <si>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</si>
  <si>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</si>
  <si>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</si>
  <si>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</si>
  <si>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</si>
  <si>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</si>
  <si>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</si>
  <si>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</si>
  <si>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</si>
  <si>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</si>
  <si>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</si>
  <si>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</si>
  <si>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</si>
  <si>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</si>
  <si>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</si>
  <si>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</si>
  <si>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</si>
  <si>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</si>
  <si>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</si>
  <si>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</si>
  <si>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</si>
  <si>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</si>
  <si>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</si>
  <si>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</si>
  <si>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</si>
  <si>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</si>
  <si>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</si>
  <si>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</si>
  <si>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</si>
  <si>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</si>
  <si>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</si>
  <si>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</si>
  <si>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</si>
  <si>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</si>
  <si>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</si>
  <si>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</si>
  <si>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</si>
  <si>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</si>
  <si>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</si>
  <si>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</si>
  <si>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</si>
  <si>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</si>
  <si>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</si>
  <si>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</si>
  <si>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</si>
  <si>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</si>
  <si>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</si>
  <si>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</si>
  <si>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</si>
  <si>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</si>
  <si>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</si>
  <si>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</si>
  <si>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</si>
  <si>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</si>
  <si>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</si>
  <si>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</si>
  <si>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</si>
  <si>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</si>
  <si>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</si>
  <si>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</si>
  <si>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</si>
  <si>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</si>
  <si>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</si>
  <si>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</si>
  <si>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</si>
  <si>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</si>
  <si>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</si>
  <si>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</si>
  <si>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</si>
  <si>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</si>
  <si>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</si>
  <si>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</si>
  <si>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</si>
  <si>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</si>
  <si>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</si>
  <si>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</si>
  <si>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</si>
  <si>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</si>
  <si>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</si>
  <si>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</si>
  <si>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</si>
  <si>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</si>
  <si>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</si>
  <si>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</si>
  <si>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</si>
  <si>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</si>
  <si>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</si>
  <si>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</si>
  <si>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</si>
  <si>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</si>
  <si>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</si>
  <si>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</si>
  <si>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</si>
  <si>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</si>
  <si>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</si>
  <si>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</si>
  <si>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</si>
  <si>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</si>
  <si>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</si>
  <si>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</si>
  <si>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</si>
  <si>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</si>
  <si>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</si>
  <si>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</si>
  <si>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</si>
  <si>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</si>
  <si>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</si>
  <si>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</si>
  <si>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</si>
  <si>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</si>
  <si>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</si>
  <si>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</si>
  <si>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</si>
  <si>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</si>
  <si>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</si>
  <si>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</si>
  <si>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</si>
  <si>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</si>
  <si>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</si>
  <si>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</si>
  <si>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</si>
  <si>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</si>
  <si>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</si>
  <si>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</si>
  <si>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</si>
  <si>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</si>
  <si>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</si>
  <si>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</si>
  <si>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</si>
  <si>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</si>
  <si>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</si>
  <si>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</si>
  <si>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</si>
  <si>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</si>
  <si>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</si>
  <si>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</si>
  <si>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</si>
  <si>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</si>
  <si>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</si>
  <si>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</si>
  <si>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</si>
  <si>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</si>
  <si>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</si>
  <si>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</si>
  <si>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</si>
  <si>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</si>
  <si>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</si>
  <si>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</si>
  <si>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</si>
  <si>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</si>
  <si>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</si>
  <si>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</si>
  <si>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</si>
  <si>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</si>
  <si>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</si>
  <si>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</si>
  <si>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</si>
  <si>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</si>
  <si>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</si>
  <si>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</si>
  <si>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</si>
  <si>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</si>
  <si>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</si>
  <si>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</si>
  <si>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</si>
  <si>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</si>
  <si>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</si>
  <si>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</si>
  <si>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</si>
  <si>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</si>
  <si>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</si>
  <si>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</si>
  <si>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</si>
  <si>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</si>
  <si>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</si>
  <si>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</si>
  <si>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</si>
  <si>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</si>
  <si>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</si>
  <si>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</si>
  <si>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</si>
  <si>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</si>
  <si>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</si>
  <si>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</si>
  <si>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</si>
  <si>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</si>
  <si>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</si>
  <si>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</si>
  <si>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</si>
  <si>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</si>
  <si>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</si>
  <si>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</si>
  <si>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</si>
  <si>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</si>
  <si>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</si>
  <si>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</si>
  <si>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</si>
  <si>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</si>
  <si>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</si>
  <si>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</si>
  <si>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</si>
  <si>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</si>
  <si>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</si>
  <si>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</si>
  <si>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</si>
  <si>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</si>
  <si>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</si>
  <si>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</si>
  <si>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</si>
  <si>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</si>
  <si>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</si>
  <si>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</si>
  <si>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</si>
  <si>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</si>
  <si>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</si>
  <si>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</si>
  <si>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</si>
  <si>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</si>
  <si>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</si>
  <si>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</si>
  <si>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</si>
  <si>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</si>
  <si>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</si>
  <si>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</si>
  <si>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</si>
  <si>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</si>
  <si>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</si>
  <si>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</si>
  <si>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</si>
  <si>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</si>
  <si>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</si>
  <si>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</si>
  <si>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</si>
  <si>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</si>
  <si>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</si>
  <si>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</si>
  <si>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</si>
  <si>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</si>
  <si>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</si>
  <si>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</si>
  <si>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</si>
  <si>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</si>
  <si>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</si>
  <si>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</si>
  <si>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</si>
  <si>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</si>
  <si>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</si>
  <si>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</si>
  <si>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</si>
  <si>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</si>
  <si>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</si>
  <si>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</si>
  <si>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</si>
  <si>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</si>
  <si>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</si>
  <si>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</si>
  <si>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</si>
  <si>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</si>
  <si>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</si>
  <si>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</si>
  <si>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</si>
  <si>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</si>
  <si>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</si>
  <si>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</si>
  <si>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</si>
  <si>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</si>
  <si>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</si>
  <si>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</si>
  <si>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</si>
  <si>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</si>
  <si>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</si>
  <si>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</si>
  <si>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</si>
  <si>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</si>
  <si>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</si>
  <si>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</si>
  <si>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</si>
  <si>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</si>
  <si>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</si>
  <si>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</si>
  <si>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</si>
  <si>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</si>
  <si>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</si>
  <si>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</si>
  <si>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</si>
  <si>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</si>
  <si>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</si>
  <si>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</si>
  <si>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</si>
  <si>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</si>
  <si>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</si>
  <si>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</si>
  <si>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</si>
  <si>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</si>
  <si>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</si>
  <si>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</si>
  <si>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</si>
  <si>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</si>
  <si>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</si>
  <si>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</si>
  <si>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</si>
  <si>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</si>
  <si>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</si>
  <si>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</si>
  <si>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</si>
  <si>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</si>
  <si>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</si>
  <si>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</si>
  <si>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</si>
  <si>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</si>
  <si>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</si>
  <si>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</si>
  <si>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</si>
  <si>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</si>
  <si>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</si>
  <si>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</si>
  <si>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</si>
  <si>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</si>
  <si>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</si>
  <si>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</si>
  <si>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</si>
  <si>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</si>
  <si>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</si>
  <si>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</si>
  <si>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</si>
  <si>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</si>
  <si>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</si>
  <si>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</si>
  <si>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</si>
  <si>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</si>
  <si>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</si>
  <si>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</si>
  <si>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</si>
  <si>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</si>
  <si>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</si>
  <si>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</si>
  <si>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</si>
  <si>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</si>
  <si>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</si>
  <si>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</si>
  <si>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</si>
  <si>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</si>
  <si>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</si>
  <si>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</si>
  <si>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</si>
  <si>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</si>
  <si>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</si>
  <si>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</si>
  <si>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</si>
  <si>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</si>
  <si>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</si>
  <si>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</si>
  <si>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</si>
  <si>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</si>
  <si>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</si>
  <si>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</si>
  <si>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</si>
  <si>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</si>
  <si>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</si>
  <si>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</si>
  <si>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</si>
  <si>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</si>
  <si>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</si>
  <si>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</si>
  <si>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</si>
  <si>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</si>
  <si>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</si>
  <si>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</si>
  <si>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</si>
  <si>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</si>
  <si>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</si>
  <si>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</si>
  <si>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</si>
  <si>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</si>
  <si>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</si>
  <si>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</si>
  <si>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</si>
  <si>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</si>
  <si>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</si>
  <si>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</si>
  <si>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</si>
  <si>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</si>
  <si>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</si>
  <si>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</si>
  <si>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</si>
  <si>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</si>
  <si>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</si>
  <si>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</si>
  <si>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</si>
  <si>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</si>
  <si>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</si>
  <si>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</si>
  <si>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</si>
  <si>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</si>
  <si>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</si>
  <si>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</si>
  <si>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</si>
  <si>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</si>
  <si>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</si>
  <si>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</si>
  <si>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</si>
  <si>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</si>
  <si>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</si>
  <si>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</si>
  <si>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</si>
  <si>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</si>
  <si>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</si>
  <si>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</si>
  <si>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</si>
  <si>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</si>
  <si>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</si>
  <si>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</si>
  <si>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</si>
  <si>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</si>
  <si>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</si>
  <si>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</si>
  <si>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</si>
  <si>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</si>
  <si>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</si>
  <si>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</si>
  <si>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</si>
  <si>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</si>
  <si>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</si>
  <si>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</si>
  <si>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</si>
  <si>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</si>
  <si>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</si>
  <si>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</si>
  <si>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</si>
  <si>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</si>
  <si>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</si>
  <si>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</si>
  <si>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</si>
  <si>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</si>
  <si>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</si>
  <si>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</si>
  <si>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</si>
  <si>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</si>
  <si>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</si>
  <si>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</si>
  <si>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</si>
  <si>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</si>
  <si>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</si>
  <si>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</si>
  <si>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</si>
  <si>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</si>
  <si>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</si>
  <si>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</si>
  <si>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</si>
  <si>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</si>
  <si>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</si>
  <si>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</si>
  <si>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</si>
  <si>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</si>
  <si>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</si>
  <si>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</si>
  <si>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</si>
  <si>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</si>
  <si>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</si>
  <si>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</si>
  <si>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</si>
  <si>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</si>
  <si>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</si>
  <si>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</si>
  <si>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</si>
  <si>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</si>
  <si>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</si>
  <si>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</si>
  <si>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</si>
  <si>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</si>
  <si>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</si>
  <si>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</si>
  <si>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</si>
  <si>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</si>
  <si>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</si>
  <si>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</si>
  <si>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</si>
  <si>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</si>
  <si>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</si>
  <si>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</si>
  <si>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</si>
  <si>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</si>
  <si>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</si>
  <si>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</si>
  <si>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</si>
  <si>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</si>
  <si>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</si>
  <si>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</si>
  <si>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</si>
  <si>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</si>
  <si>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</si>
  <si>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</si>
  <si>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</si>
  <si>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</si>
  <si>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</si>
  <si>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</si>
  <si>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</si>
  <si>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</si>
  <si>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</si>
  <si>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</si>
  <si>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</si>
  <si>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</si>
  <si>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</si>
  <si>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</si>
  <si>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</si>
  <si>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</si>
  <si>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</si>
  <si>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</si>
  <si>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</si>
  <si>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</si>
  <si>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</si>
  <si>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</si>
  <si>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</si>
  <si>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</si>
  <si>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</si>
  <si>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</si>
  <si>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</si>
  <si>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</si>
  <si>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</si>
  <si>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</si>
  <si>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</si>
  <si>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</si>
  <si>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</si>
  <si>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</si>
  <si>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</si>
  <si>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</si>
  <si>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</si>
  <si>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</si>
  <si>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</si>
  <si>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</si>
  <si>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</si>
  <si>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</si>
  <si>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</si>
  <si>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</si>
  <si>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</si>
  <si>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</si>
  <si>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</si>
  <si>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</si>
  <si>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</si>
  <si>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</si>
  <si>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</si>
  <si>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</si>
  <si>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</si>
  <si>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</si>
  <si>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</si>
  <si>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</si>
  <si>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</si>
  <si>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</si>
  <si>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</si>
  <si>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</si>
  <si>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</si>
  <si>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</si>
  <si>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</si>
  <si>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</si>
  <si>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</si>
  <si>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</si>
  <si>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</si>
  <si>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</si>
  <si>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</si>
  <si>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</si>
  <si>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</si>
  <si>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</si>
  <si>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</si>
  <si>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</si>
  <si>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</si>
  <si>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</si>
  <si>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</si>
  <si>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</si>
  <si>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</si>
  <si>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</si>
  <si>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</si>
  <si>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</si>
  <si>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</si>
  <si>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</si>
  <si>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</si>
  <si>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</si>
  <si>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</si>
  <si>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</si>
  <si>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</si>
  <si>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</si>
  <si>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</si>
  <si>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</si>
  <si>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</si>
  <si>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</si>
  <si>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</si>
  <si>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</si>
  <si>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</si>
  <si>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</si>
  <si>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</si>
  <si>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</si>
  <si>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</si>
  <si>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</si>
  <si>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</si>
  <si>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</si>
  <si>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</si>
  <si>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</si>
  <si>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</si>
  <si>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</si>
  <si>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</si>
  <si>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</si>
  <si>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</si>
  <si>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</si>
  <si>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</si>
  <si>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</si>
  <si>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</si>
  <si>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</si>
  <si>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</si>
  <si>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</si>
  <si>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</si>
  <si>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</si>
  <si>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</si>
  <si>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</si>
  <si>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</si>
  <si>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</si>
  <si>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</si>
  <si>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</si>
  <si>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</si>
  <si>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</si>
  <si>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</si>
  <si>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</si>
  <si>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</si>
  <si>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</si>
  <si>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</si>
  <si>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</si>
  <si>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</si>
  <si>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</si>
  <si>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</si>
  <si>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</si>
  <si>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</si>
  <si>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</si>
  <si>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</si>
  <si>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</si>
  <si>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</si>
  <si>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</si>
  <si>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</si>
  <si>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</si>
  <si>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</si>
  <si>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</si>
  <si>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</si>
  <si>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</si>
  <si>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</si>
  <si>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</si>
  <si>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</si>
  <si>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</si>
  <si>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</si>
  <si>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</si>
  <si>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</si>
  <si>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</si>
  <si>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</si>
  <si>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</si>
  <si>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</si>
  <si>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</si>
  <si>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</si>
  <si>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</si>
  <si>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</si>
  <si>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</si>
  <si>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</si>
  <si>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</si>
  <si>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</si>
  <si>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</si>
  <si>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</si>
  <si>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</si>
  <si>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</si>
  <si>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</si>
  <si>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</si>
  <si>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</si>
  <si>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</si>
  <si>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</si>
  <si>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</si>
  <si>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</si>
  <si>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</si>
  <si>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</si>
  <si>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</si>
  <si>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</si>
  <si>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</si>
  <si>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</si>
  <si>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</si>
  <si>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</si>
  <si>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</si>
  <si>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</si>
  <si>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</si>
  <si>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</si>
  <si>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</si>
  <si>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</si>
  <si>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</si>
  <si>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</si>
  <si>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</si>
  <si>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</si>
  <si>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</si>
  <si>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</si>
  <si>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</si>
  <si>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</si>
  <si>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</si>
  <si>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</si>
  <si>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</si>
  <si>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</si>
  <si>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</si>
  <si>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</si>
  <si>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</si>
  <si>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</si>
  <si>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</si>
  <si>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</si>
  <si>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</si>
  <si>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</si>
  <si>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</si>
  <si>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</si>
  <si>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</si>
  <si>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</si>
  <si>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</si>
  <si>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</si>
  <si>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</si>
  <si>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</si>
  <si>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</si>
  <si>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</si>
  <si>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</si>
  <si>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</si>
  <si>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</si>
  <si>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</si>
  <si>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</si>
  <si>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</si>
  <si>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</si>
  <si>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</si>
  <si>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</si>
  <si>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</si>
  <si>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</si>
  <si>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</si>
  <si>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</si>
  <si>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</si>
  <si>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</si>
  <si>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</si>
  <si>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</si>
  <si>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</si>
  <si>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</si>
  <si>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</si>
  <si>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</si>
  <si>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</si>
  <si>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</si>
  <si>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</si>
  <si>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</si>
  <si>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</si>
  <si>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</si>
  <si>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</si>
  <si>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</si>
  <si>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</si>
  <si>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</si>
  <si>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</si>
  <si>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</si>
  <si>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</si>
  <si>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</si>
  <si>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</si>
  <si>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</si>
  <si>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</si>
  <si>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</si>
  <si>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</si>
  <si>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</si>
  <si>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</si>
  <si>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</si>
  <si>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</si>
  <si>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</si>
  <si>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</si>
  <si>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</si>
  <si>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</si>
  <si>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</si>
  <si>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</si>
  <si>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</si>
  <si>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</si>
  <si>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</si>
  <si>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</si>
  <si>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</si>
  <si>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</si>
  <si>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</si>
  <si>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</si>
  <si>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</si>
  <si>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</si>
  <si>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</si>
  <si>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</si>
  <si>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</si>
  <si>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</si>
  <si>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</si>
  <si>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</si>
  <si>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</si>
  <si>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</si>
  <si>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</si>
  <si>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</si>
  <si>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</si>
  <si>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</si>
  <si>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</si>
  <si>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</si>
  <si>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</si>
  <si>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</si>
  <si>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</si>
  <si>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</si>
  <si>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</si>
  <si>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</si>
  <si>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</si>
  <si>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</si>
  <si>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</si>
  <si>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</si>
  <si>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</si>
  <si>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</si>
  <si>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</si>
  <si>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</si>
  <si>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</si>
  <si>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</si>
  <si>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</si>
  <si>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</si>
  <si>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</si>
  <si>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</si>
  <si>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</si>
  <si>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</si>
  <si>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</si>
  <si>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</si>
  <si>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</si>
  <si>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</si>
  <si>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</si>
  <si>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</si>
  <si>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</si>
  <si>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</si>
  <si>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</si>
  <si>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</si>
  <si>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</si>
  <si>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</si>
  <si>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</si>
  <si>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</si>
  <si>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</si>
  <si>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</si>
  <si>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</si>
  <si>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</si>
  <si>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</si>
  <si>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</si>
  <si>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</si>
  <si>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</si>
  <si>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</si>
  <si>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</si>
  <si>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</si>
  <si>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</si>
  <si>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</si>
  <si>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</si>
  <si>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</si>
  <si>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</si>
  <si>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</si>
  <si>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</si>
  <si>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</si>
  <si>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</si>
  <si>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</si>
  <si>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</si>
  <si>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</si>
  <si>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</si>
  <si>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</si>
  <si>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</si>
  <si>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</si>
  <si>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</si>
  <si>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</si>
  <si>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</si>
  <si>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</si>
  <si>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</si>
  <si>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</si>
  <si>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</si>
  <si>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</si>
  <si>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</si>
  <si>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</si>
  <si>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</si>
  <si>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</si>
  <si>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</si>
  <si>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</si>
  <si>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</si>
  <si>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</si>
  <si>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</si>
  <si>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</si>
  <si>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</si>
  <si>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</si>
  <si>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</si>
  <si>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</si>
  <si>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</si>
  <si>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</si>
  <si>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</si>
  <si>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</si>
  <si>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</si>
  <si>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</si>
  <si>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</si>
  <si>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</si>
  <si>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</si>
  <si>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</si>
  <si>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</si>
  <si>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</si>
  <si>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</si>
  <si>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</si>
  <si>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</si>
  <si>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</si>
  <si>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</si>
  <si>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</si>
  <si>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</si>
  <si>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</si>
  <si>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</si>
  <si>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</si>
  <si>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</si>
  <si>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</si>
  <si>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</si>
  <si>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</si>
  <si>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</si>
  <si>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</si>
  <si>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</si>
  <si>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</si>
  <si>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</si>
  <si>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</si>
  <si>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</si>
  <si>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</si>
  <si>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</si>
  <si>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</si>
  <si>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</si>
  <si>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</si>
  <si>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</si>
  <si>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</si>
  <si>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</si>
  <si>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</si>
  <si>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</si>
  <si>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</si>
  <si>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</si>
  <si>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</si>
  <si>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</si>
  <si>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</si>
  <si>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</si>
  <si>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</si>
  <si>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</si>
  <si>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</si>
  <si>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</si>
  <si>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</si>
  <si>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</si>
  <si>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</si>
  <si>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</si>
  <si>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</si>
  <si>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</si>
  <si>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</si>
  <si>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</si>
  <si>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</si>
  <si>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</si>
  <si>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</si>
  <si>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</si>
  <si>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</si>
  <si>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</si>
  <si>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</si>
  <si>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</si>
  <si>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</si>
  <si>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</si>
  <si>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</si>
  <si>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</si>
  <si>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</si>
  <si>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</si>
  <si>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</si>
  <si>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</si>
  <si>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</si>
  <si>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</si>
  <si>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</si>
  <si>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</si>
  <si>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</si>
  <si>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</si>
  <si>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</si>
  <si>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</si>
  <si>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</si>
  <si>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</si>
  <si>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</si>
  <si>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</si>
  <si>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</si>
  <si>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</si>
  <si>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</si>
  <si>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</si>
  <si>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</si>
  <si>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</si>
  <si>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</si>
  <si>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</si>
  <si>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</si>
  <si>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</si>
  <si>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</si>
  <si>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</si>
  <si>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</si>
  <si>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</si>
  <si>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</si>
  <si>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</si>
  <si>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</si>
  <si>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</si>
  <si>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</si>
  <si>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</si>
  <si>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</si>
  <si>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</si>
  <si>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</si>
  <si>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</si>
  <si>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</si>
  <si>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</si>
  <si>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</si>
  <si>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</si>
  <si>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</si>
  <si>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</si>
  <si>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</si>
  <si>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</si>
  <si>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</si>
  <si>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</si>
  <si>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</si>
  <si>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</si>
  <si>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</si>
  <si>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</si>
  <si>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</si>
  <si>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</si>
  <si>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</si>
  <si>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</si>
  <si>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</si>
  <si>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</si>
  <si>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</si>
  <si>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</si>
  <si>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</si>
  <si>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</si>
  <si>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</si>
  <si>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</si>
  <si>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</si>
  <si>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</si>
  <si>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</si>
  <si>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</si>
  <si>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</si>
  <si>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</si>
  <si>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</si>
  <si>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</si>
  <si>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</si>
  <si>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</si>
  <si>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</si>
  <si>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</si>
  <si>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</si>
  <si>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</si>
  <si>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</si>
  <si>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</si>
  <si>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</si>
  <si>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</si>
  <si>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</si>
  <si>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</si>
  <si>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</si>
  <si>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</si>
  <si>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</si>
  <si>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</si>
  <si>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</si>
  <si>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</si>
  <si>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</si>
  <si>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</si>
  <si>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</si>
  <si>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</si>
  <si>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</si>
  <si>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</si>
  <si>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</si>
  <si>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</si>
  <si>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</si>
  <si>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</si>
  <si>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</si>
  <si>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</si>
  <si>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</si>
  <si>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</si>
  <si>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</si>
  <si>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</si>
  <si>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</si>
  <si>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</si>
  <si>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</si>
  <si>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</si>
  <si>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</si>
  <si>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</si>
  <si>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</si>
  <si>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</si>
  <si>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</si>
  <si>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</si>
  <si>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</si>
  <si>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</si>
  <si>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</si>
  <si>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</si>
  <si>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</si>
  <si>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</si>
  <si>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</si>
  <si>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</si>
  <si>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</si>
  <si>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</si>
  <si>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</si>
  <si>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</si>
  <si>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</si>
  <si>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</si>
  <si>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</si>
  <si>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</si>
  <si>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</si>
  <si>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</si>
  <si>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</si>
  <si>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</si>
  <si>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</si>
  <si>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</si>
  <si>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</si>
  <si>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</si>
  <si>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</si>
  <si>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</si>
  <si>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</si>
  <si>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</si>
  <si>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</si>
  <si>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</si>
  <si>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</si>
  <si>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</si>
  <si>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</si>
  <si>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</si>
  <si>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</si>
  <si>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</si>
  <si>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</si>
  <si>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</si>
  <si>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</si>
  <si>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</si>
  <si>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</si>
  <si>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</si>
  <si>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</si>
  <si>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</si>
  <si>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</si>
  <si>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</si>
  <si>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</si>
  <si>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</si>
  <si>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</si>
  <si>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</si>
  <si>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</si>
  <si>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</si>
  <si>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</si>
  <si>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</si>
  <si>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</si>
  <si>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</si>
  <si>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</si>
  <si>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</si>
  <si>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</si>
  <si>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</si>
  <si>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</si>
  <si>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</si>
  <si>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</si>
  <si>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</si>
  <si>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</si>
  <si>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</si>
  <si>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</si>
  <si>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</si>
  <si>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</si>
  <si>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</si>
  <si>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</si>
  <si>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</si>
  <si>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</si>
  <si>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</si>
  <si>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</si>
  <si>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</si>
  <si>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</si>
  <si>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</si>
  <si>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</si>
  <si>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</si>
  <si>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</si>
  <si>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</si>
  <si>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</si>
  <si>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</si>
  <si>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</si>
  <si>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</si>
  <si>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</si>
  <si>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</si>
  <si>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</si>
  <si>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</si>
  <si>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</si>
  <si>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</si>
  <si>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</si>
  <si>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</si>
  <si>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</si>
  <si>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</si>
  <si>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</si>
  <si>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</si>
  <si>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</si>
  <si>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</si>
  <si>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</si>
  <si>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</si>
  <si>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</si>
  <si>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</si>
  <si>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</si>
  <si>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</si>
  <si>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</si>
  <si>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</si>
  <si>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</si>
  <si>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</si>
  <si>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</si>
  <si>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</si>
  <si>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</si>
  <si>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</si>
  <si>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</si>
  <si>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</si>
  <si>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</si>
  <si>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</si>
  <si>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</si>
  <si>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</si>
  <si>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</si>
  <si>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</si>
  <si>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</si>
  <si>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</si>
  <si>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</si>
  <si>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</si>
  <si>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</si>
  <si>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</si>
  <si>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</si>
  <si>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</si>
  <si>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</si>
  <si>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</si>
  <si>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</si>
  <si>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</si>
  <si>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</si>
  <si>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</si>
  <si>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</si>
  <si>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</si>
  <si>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</si>
  <si>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</si>
  <si>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</si>
  <si>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</si>
  <si>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</si>
  <si>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</si>
  <si>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</si>
  <si>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</si>
  <si>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</si>
  <si>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</si>
  <si>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</si>
  <si>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</si>
  <si>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</si>
  <si>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</si>
  <si>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</si>
  <si>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</si>
  <si>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</si>
  <si>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</si>
  <si>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</si>
  <si>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</si>
  <si>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</si>
  <si>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</si>
  <si>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</si>
  <si>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</si>
  <si>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</si>
  <si>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</si>
  <si>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</si>
  <si>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</si>
  <si>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</si>
  <si>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</si>
  <si>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</si>
  <si>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</si>
  <si>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</si>
  <si>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</si>
  <si>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</si>
  <si>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</si>
  <si>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</si>
  <si>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</si>
  <si>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</si>
  <si>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</si>
  <si>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</si>
  <si>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</si>
  <si>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</si>
  <si>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</si>
  <si>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</si>
  <si>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</si>
  <si>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</si>
  <si>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</si>
  <si>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</si>
  <si>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</si>
  <si>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</si>
  <si>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</si>
  <si>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</si>
  <si>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</si>
  <si>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</si>
  <si>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</si>
  <si>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</si>
  <si>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</si>
  <si>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</si>
  <si>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</si>
  <si>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</si>
  <si>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</si>
  <si>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</si>
  <si>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</si>
  <si>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</si>
  <si>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</si>
  <si>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</si>
  <si>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</si>
  <si>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</si>
  <si>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</si>
  <si>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</si>
  <si>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</si>
  <si>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</si>
  <si>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</si>
  <si>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</si>
  <si>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</si>
  <si>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</si>
  <si>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</si>
  <si>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</si>
  <si>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</si>
  <si>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</si>
  <si>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</si>
  <si>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</si>
  <si>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</si>
  <si>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</si>
  <si>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</si>
  <si>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</si>
  <si>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</si>
  <si>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</si>
  <si>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</si>
  <si>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</si>
  <si>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</si>
  <si>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</si>
  <si>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</si>
  <si>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</si>
  <si>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</si>
  <si>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</si>
  <si>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</si>
  <si>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</si>
  <si>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</si>
  <si>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</si>
  <si>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</si>
  <si>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</si>
  <si>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</si>
  <si>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</si>
  <si>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</si>
  <si>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</si>
  <si>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</si>
  <si>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</si>
  <si>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</si>
  <si>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</si>
  <si>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</si>
  <si>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</si>
  <si>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</si>
  <si>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</si>
  <si>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</si>
  <si>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</si>
  <si>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</si>
  <si>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</si>
  <si>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</si>
  <si>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</si>
  <si>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</si>
  <si>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</si>
  <si>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</si>
  <si>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</si>
  <si>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</si>
  <si>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</si>
  <si>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</si>
  <si>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</si>
  <si>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</si>
  <si>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</si>
  <si>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</si>
  <si>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</si>
  <si>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</si>
  <si>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</si>
  <si>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</si>
  <si>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</si>
  <si>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</si>
  <si>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</si>
  <si>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</si>
  <si>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</si>
  <si>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</si>
  <si>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</si>
  <si>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</si>
  <si>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</si>
  <si>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</si>
  <si>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</si>
  <si>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</si>
  <si>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</si>
  <si>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</si>
  <si>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</si>
  <si>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</si>
  <si>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</si>
  <si>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</si>
  <si>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</si>
  <si>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</si>
  <si>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</si>
  <si>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</si>
  <si>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</si>
  <si>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</si>
  <si>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</si>
  <si>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</si>
  <si>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</si>
  <si>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</si>
  <si>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</si>
  <si>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</si>
  <si>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</si>
  <si>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</si>
  <si>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</si>
  <si>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</si>
  <si>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</si>
  <si>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</si>
  <si>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</si>
  <si>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</si>
  <si>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</si>
  <si>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</si>
  <si>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</si>
  <si>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</si>
  <si>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</si>
  <si>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</si>
  <si>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</si>
  <si>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</si>
  <si>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</si>
  <si>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</si>
  <si>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</si>
  <si>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</si>
  <si>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</si>
  <si>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</si>
  <si>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</si>
  <si>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</si>
  <si>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</si>
  <si>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</si>
  <si>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</si>
  <si>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</si>
  <si>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</si>
  <si>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</si>
  <si>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</si>
  <si>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</si>
  <si>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</si>
  <si>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</si>
  <si>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</si>
  <si>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</si>
  <si>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</si>
  <si>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</si>
  <si>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</si>
  <si>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</si>
  <si>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</si>
  <si>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</si>
  <si>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</si>
  <si>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</si>
  <si>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</si>
  <si>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</si>
  <si>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</si>
  <si>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</si>
  <si>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</si>
  <si>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</si>
  <si>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</si>
  <si>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</si>
  <si>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</si>
  <si>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</si>
  <si>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</si>
  <si>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</si>
  <si>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</si>
  <si>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</si>
  <si>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</si>
  <si>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</si>
  <si>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</si>
  <si>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</si>
  <si>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</si>
  <si>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</si>
  <si>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</si>
  <si>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</si>
  <si>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</si>
  <si>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</si>
  <si>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</si>
  <si>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</si>
  <si>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</si>
  <si>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</si>
  <si>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</si>
  <si>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</si>
  <si>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</si>
  <si>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</si>
  <si>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</si>
  <si>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</si>
  <si>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</si>
  <si>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</si>
  <si>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</si>
  <si>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</si>
  <si>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</si>
  <si>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</si>
  <si>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</si>
  <si>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</si>
  <si>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</si>
  <si>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</si>
  <si>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</si>
  <si>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</si>
  <si>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</si>
  <si>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</si>
  <si>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</si>
  <si>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</si>
  <si>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</si>
  <si>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</si>
  <si>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</si>
  <si>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</si>
  <si>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</si>
  <si>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</si>
  <si>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</si>
  <si>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</si>
  <si>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</si>
  <si>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</si>
  <si>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</si>
  <si>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</si>
  <si>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</si>
  <si>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</si>
  <si>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</si>
  <si>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</si>
  <si>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</si>
  <si>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</si>
  <si>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</si>
  <si>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</si>
  <si>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</si>
  <si>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</si>
  <si>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</si>
  <si>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</si>
  <si>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</si>
  <si>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</si>
  <si>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</si>
  <si>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</si>
  <si>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</si>
  <si>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</si>
  <si>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</si>
  <si>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</si>
  <si>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</si>
  <si>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</si>
  <si>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</si>
  <si>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</si>
  <si>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</si>
  <si>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</si>
  <si>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</si>
  <si>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</si>
  <si>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</si>
  <si>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</si>
  <si>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</si>
  <si>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</si>
  <si>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</si>
  <si>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</si>
  <si>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</si>
  <si>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</si>
  <si>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</si>
  <si>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</si>
  <si>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</si>
  <si>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</si>
  <si>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</si>
  <si>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</si>
  <si>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</si>
  <si>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</si>
  <si>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</si>
  <si>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</si>
  <si>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</si>
  <si>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</si>
  <si>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</si>
  <si>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</si>
  <si>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</si>
  <si>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</si>
  <si>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</si>
  <si>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</si>
  <si>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</si>
  <si>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</si>
  <si>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</si>
  <si>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</si>
  <si>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</si>
  <si>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</si>
  <si>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</si>
  <si>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</si>
  <si>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</si>
  <si>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</si>
  <si>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</si>
  <si>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</si>
  <si>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</si>
  <si>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</si>
  <si>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</si>
  <si>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</si>
  <si>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</si>
  <si>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</si>
  <si>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</si>
  <si>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</si>
  <si>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</si>
  <si>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</si>
  <si>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</si>
  <si>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</si>
  <si>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</si>
  <si>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</si>
  <si>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</si>
  <si>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</si>
  <si>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</si>
  <si>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</si>
  <si>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</si>
  <si>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</si>
  <si>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</si>
  <si>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</si>
  <si>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</si>
  <si>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</si>
  <si>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</si>
  <si>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</si>
  <si>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</si>
  <si>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</si>
  <si>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</si>
  <si>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</si>
  <si>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</si>
  <si>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</si>
  <si>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</si>
  <si>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</si>
  <si>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</si>
  <si>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</si>
  <si>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</si>
  <si>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</si>
  <si>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</si>
  <si>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</si>
  <si>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</si>
  <si>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</si>
  <si>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</si>
  <si>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</si>
  <si>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</si>
  <si>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</si>
  <si>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</si>
  <si>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</si>
  <si>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</si>
  <si>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</si>
  <si>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</si>
  <si>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</si>
  <si>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</si>
  <si>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</si>
  <si>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</si>
  <si>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</si>
  <si>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</si>
  <si>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</si>
  <si>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</si>
  <si>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</si>
  <si>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</si>
  <si>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</si>
  <si>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</si>
  <si>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</si>
  <si>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</si>
  <si>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</si>
  <si>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</si>
  <si>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</si>
  <si>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</si>
  <si>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</si>
  <si>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</si>
  <si>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</si>
  <si>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</si>
  <si>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</si>
  <si>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</si>
  <si>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</si>
  <si>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</si>
  <si>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</si>
  <si>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</si>
  <si>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</si>
  <si>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</si>
  <si>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</si>
  <si>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</si>
  <si>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</si>
  <si>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</si>
  <si>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</si>
  <si>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</si>
  <si>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</si>
  <si>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</si>
  <si>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</si>
  <si>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</si>
  <si>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</si>
  <si>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</si>
  <si>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</si>
  <si>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</si>
  <si>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</si>
  <si>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</si>
  <si>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</si>
  <si>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</si>
  <si>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</si>
  <si>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</si>
  <si>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</si>
  <si>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</si>
  <si>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</si>
  <si>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</si>
  <si>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</si>
  <si>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</si>
  <si>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</si>
  <si>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</si>
  <si>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</si>
  <si>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</si>
  <si>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</si>
  <si>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</si>
  <si>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</si>
  <si>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</si>
  <si>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</si>
  <si>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</si>
  <si>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</si>
  <si>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</si>
  <si>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</si>
  <si>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</si>
  <si>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</si>
  <si>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</si>
  <si>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</si>
  <si>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</si>
  <si>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</si>
  <si>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</si>
  <si>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</si>
  <si>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</si>
  <si>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</si>
  <si>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</si>
  <si>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</si>
  <si>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</si>
  <si>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</si>
  <si>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</si>
  <si>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</si>
  <si>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</si>
  <si>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</si>
  <si>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</si>
  <si>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</si>
  <si>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</si>
  <si>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</si>
  <si>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</si>
  <si>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</si>
  <si>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</si>
  <si>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</si>
  <si>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</si>
  <si>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</si>
  <si>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</si>
  <si>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</si>
  <si>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</si>
  <si>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</si>
  <si>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</si>
  <si>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</si>
  <si>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</si>
  <si>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</si>
  <si>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</si>
  <si>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</si>
  <si>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</si>
  <si>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</si>
  <si>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</si>
  <si>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</si>
  <si>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</si>
  <si>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</si>
  <si>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</si>
  <si>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</si>
  <si>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</si>
  <si>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</si>
  <si>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</si>
  <si>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</si>
  <si>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</si>
  <si>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</si>
  <si>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</si>
  <si>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</si>
  <si>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</si>
  <si>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</si>
  <si>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</si>
  <si>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</si>
  <si>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</si>
  <si>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</si>
  <si>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</si>
  <si>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</si>
  <si>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</si>
  <si>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</si>
  <si>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</si>
  <si>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</si>
  <si>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</si>
  <si>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</si>
  <si>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</si>
  <si>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</si>
  <si>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</si>
  <si>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</si>
  <si>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</si>
  <si>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</si>
  <si>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</si>
  <si>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</si>
  <si>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</si>
  <si>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</si>
  <si>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</si>
  <si>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</si>
  <si>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</si>
  <si>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</si>
  <si>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</si>
  <si>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</si>
  <si>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</si>
  <si>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</si>
  <si>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</si>
  <si>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</si>
  <si>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</si>
  <si>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</si>
  <si>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</si>
  <si>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</si>
  <si>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</si>
  <si>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</si>
  <si>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</si>
  <si>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</si>
  <si>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</si>
  <si>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</si>
  <si>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</si>
  <si>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</si>
  <si>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</si>
  <si>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</si>
  <si>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</si>
  <si>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</si>
  <si>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</si>
  <si>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</si>
  <si>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</si>
  <si>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</si>
  <si>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</si>
  <si>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</si>
  <si>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</si>
  <si>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</si>
  <si>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</si>
  <si>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</si>
  <si>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</si>
  <si>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</si>
  <si>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</si>
  <si>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</si>
  <si>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</si>
  <si>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</si>
  <si>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</si>
  <si>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</si>
  <si>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</si>
  <si>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</si>
  <si>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</si>
  <si>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</si>
  <si>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</si>
  <si>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</si>
  <si>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</si>
  <si>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</si>
  <si>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</si>
  <si>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</si>
  <si>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</si>
  <si>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</si>
  <si>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</si>
  <si>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</si>
  <si>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</si>
  <si>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</si>
  <si>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</si>
  <si>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</si>
  <si>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</si>
  <si>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</si>
  <si>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</si>
  <si>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</si>
  <si>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</si>
  <si>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</si>
  <si>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</si>
  <si>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</si>
  <si>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</si>
  <si>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</si>
  <si>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</si>
  <si>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</si>
  <si>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</si>
  <si>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</si>
  <si>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</si>
  <si>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</si>
  <si>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</si>
  <si>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</si>
  <si>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</si>
  <si>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</si>
  <si>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</si>
  <si>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</si>
  <si>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</si>
  <si>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</si>
  <si>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</si>
  <si>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</si>
  <si>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</si>
  <si>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</si>
  <si>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</si>
  <si>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</si>
  <si>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</si>
  <si>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</si>
  <si>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</si>
  <si>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</si>
  <si>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</si>
  <si>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</si>
  <si>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</si>
  <si>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</si>
  <si>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</si>
  <si>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</si>
  <si>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</si>
  <si>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</si>
  <si>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</si>
  <si>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</si>
  <si>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</si>
  <si>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</si>
  <si>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</si>
  <si>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</si>
  <si>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</si>
  <si>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</si>
  <si>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</si>
  <si>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</si>
  <si>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</si>
  <si>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</si>
  <si>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</si>
  <si>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</si>
  <si>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</si>
  <si>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</si>
  <si>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</si>
  <si>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</si>
  <si>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</si>
  <si>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</si>
  <si>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</si>
  <si>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</si>
  <si>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</si>
  <si>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</si>
  <si>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</si>
  <si>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</si>
  <si>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</si>
  <si>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</si>
  <si>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</si>
  <si>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</si>
  <si>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</si>
  <si>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</si>
  <si>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</si>
  <si>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</si>
  <si>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</si>
  <si>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</si>
  <si>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</si>
  <si>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</si>
  <si>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</si>
  <si>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</si>
  <si>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</si>
  <si>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</si>
  <si>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</si>
  <si>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</si>
  <si>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</si>
  <si>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</si>
  <si>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</si>
  <si>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</si>
  <si>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</si>
  <si>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</si>
  <si>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</si>
  <si>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</si>
  <si>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</si>
  <si>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</si>
  <si>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</si>
  <si>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</si>
  <si>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</si>
  <si>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</si>
  <si>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</si>
  <si>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</si>
  <si>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</si>
  <si>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</si>
  <si>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</si>
  <si>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</si>
  <si>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</si>
  <si>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</si>
  <si>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</si>
  <si>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</si>
  <si>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</si>
  <si>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</si>
  <si>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</si>
  <si>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</si>
  <si>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</si>
  <si>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</si>
  <si>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</si>
  <si>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</si>
  <si>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</si>
  <si>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</si>
  <si>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</si>
  <si>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</si>
  <si>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</si>
  <si>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</si>
  <si>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</si>
  <si>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</si>
  <si>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</si>
  <si>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</si>
  <si>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</si>
  <si>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</si>
  <si>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</si>
  <si>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</si>
  <si>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</si>
  <si>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</si>
  <si>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</si>
  <si>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</si>
  <si>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</si>
  <si>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</si>
  <si>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</si>
  <si>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</si>
  <si>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</si>
  <si>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</si>
  <si>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</si>
  <si>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</si>
  <si>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</si>
  <si>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</si>
  <si>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</si>
  <si>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</si>
  <si>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</si>
  <si>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</si>
  <si>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</si>
  <si>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</si>
  <si>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</si>
  <si>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</si>
  <si>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</si>
  <si>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</si>
  <si>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</si>
  <si>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</si>
  <si>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</si>
  <si>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</si>
  <si>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</si>
  <si>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</si>
  <si>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</si>
  <si>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</si>
  <si>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</si>
  <si>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</si>
  <si>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</si>
  <si>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</si>
  <si>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</si>
  <si>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</si>
  <si>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</si>
  <si>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</si>
  <si>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</si>
  <si>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</si>
  <si>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</si>
  <si>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</si>
  <si>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</si>
  <si>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</si>
  <si>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</si>
  <si>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</si>
  <si>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</si>
  <si>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</si>
  <si>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</si>
  <si>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</si>
  <si>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</si>
  <si>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</si>
  <si>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</si>
  <si>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</si>
  <si>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</si>
  <si>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</si>
  <si>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</si>
  <si>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</si>
  <si>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</si>
  <si>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</si>
  <si>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</si>
  <si>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</si>
  <si>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</si>
  <si>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</si>
  <si>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</si>
  <si>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</si>
  <si>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</si>
  <si>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</si>
  <si>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</si>
  <si>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</si>
  <si>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</si>
  <si>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</si>
  <si>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</si>
  <si>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</si>
  <si>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</si>
  <si>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</si>
  <si>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</si>
  <si>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</si>
  <si>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</si>
  <si>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</si>
  <si>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</si>
  <si>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</si>
  <si>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</si>
  <si>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</si>
  <si>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</si>
  <si>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</si>
  <si>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</si>
  <si>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</si>
  <si>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</si>
  <si>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</si>
  <si>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</si>
  <si>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</si>
  <si>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</si>
  <si>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</si>
  <si>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</si>
  <si>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</si>
  <si>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</si>
  <si>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</si>
  <si>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</si>
  <si>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</si>
  <si>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</si>
  <si>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</si>
  <si>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</si>
  <si>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</si>
  <si>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</si>
  <si>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</si>
  <si>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</si>
  <si>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</si>
  <si>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</si>
  <si>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</si>
  <si>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</si>
  <si>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</si>
  <si>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</si>
  <si>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</si>
  <si>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</si>
  <si>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</si>
  <si>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</si>
  <si>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</si>
  <si>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</si>
  <si>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</si>
  <si>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</si>
  <si>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</si>
  <si>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</si>
  <si>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</si>
  <si>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</si>
  <si>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</si>
  <si>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</si>
  <si>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</si>
  <si>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</si>
  <si>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</si>
  <si>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</si>
  <si>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</si>
  <si>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</si>
  <si>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</si>
  <si>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</si>
  <si>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</si>
  <si>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</si>
  <si>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</si>
  <si>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</si>
  <si>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</si>
  <si>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</si>
  <si>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</si>
  <si>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</si>
  <si>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</si>
  <si>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</si>
  <si>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</si>
  <si>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</si>
  <si>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</si>
  <si>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</si>
  <si>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</si>
  <si>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</si>
  <si>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</si>
  <si>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</si>
  <si>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</si>
  <si>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</si>
  <si>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</si>
  <si>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</si>
  <si>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</si>
  <si>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</si>
  <si>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</si>
  <si>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</si>
  <si>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</si>
  <si>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</si>
  <si>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</si>
  <si>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</si>
  <si>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</si>
  <si>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</si>
  <si>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</si>
  <si>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</si>
  <si>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</si>
  <si>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</si>
  <si>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</si>
  <si>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</si>
  <si>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</si>
  <si>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</si>
  <si>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</si>
  <si>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</si>
  <si>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</si>
  <si>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</si>
  <si>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</si>
  <si>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</si>
  <si>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</si>
  <si>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</si>
  <si>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</si>
  <si>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</si>
  <si>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</si>
  <si>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</si>
  <si>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</si>
  <si>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</si>
  <si>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</si>
  <si>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</si>
  <si>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</si>
  <si>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</si>
  <si>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</si>
  <si>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</si>
  <si>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</si>
  <si>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</si>
  <si>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</si>
  <si>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</si>
  <si>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</si>
  <si>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</si>
  <si>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</si>
  <si>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</si>
  <si>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</si>
  <si>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</si>
  <si>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</si>
  <si>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</si>
  <si>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</si>
  <si>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</si>
  <si>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</si>
  <si>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</si>
  <si>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</si>
  <si>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</si>
  <si>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</si>
  <si>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</si>
  <si>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</si>
  <si>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</si>
  <si>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</si>
  <si>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</si>
  <si>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</si>
  <si>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</si>
  <si>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</si>
  <si>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</si>
  <si>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</si>
  <si>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</si>
  <si>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</si>
  <si>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</si>
  <si>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</si>
  <si>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</si>
  <si>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</si>
  <si>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</si>
  <si>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</si>
  <si>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</si>
  <si>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</si>
  <si>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</si>
  <si>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</si>
  <si>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</si>
  <si>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</si>
  <si>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</si>
  <si>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</si>
  <si>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</si>
  <si>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</si>
  <si>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</si>
  <si>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</si>
  <si>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</si>
  <si>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</si>
  <si>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</si>
  <si>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</si>
  <si>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</si>
  <si>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</si>
  <si>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</si>
  <si>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</si>
  <si>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</si>
  <si>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</si>
  <si>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</si>
  <si>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</si>
  <si>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</si>
  <si>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</si>
  <si>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</si>
  <si>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</si>
  <si>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</si>
  <si>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</si>
  <si>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</si>
  <si>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</si>
  <si>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</si>
  <si>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</si>
  <si>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</si>
  <si>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</si>
  <si>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</si>
  <si>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</si>
  <si>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</si>
  <si>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</si>
  <si>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</si>
  <si>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</si>
  <si>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</si>
  <si>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</si>
  <si>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</si>
  <si>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</si>
  <si>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</si>
  <si>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</si>
  <si>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</si>
  <si>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</si>
  <si>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</si>
  <si>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</si>
  <si>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</si>
  <si>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</si>
  <si>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</si>
  <si>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</si>
  <si>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</si>
  <si>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</si>
  <si>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</si>
  <si>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</si>
  <si>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</si>
  <si>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</si>
  <si>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</si>
  <si>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</si>
  <si>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</si>
  <si>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</si>
  <si>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</si>
  <si>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</si>
  <si>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</si>
  <si>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</si>
  <si>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</si>
  <si>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</si>
  <si>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</si>
  <si>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</si>
  <si>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</si>
  <si>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</si>
  <si>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</si>
  <si>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</si>
  <si>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</si>
  <si>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</si>
  <si>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</si>
  <si>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</si>
  <si>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</si>
  <si>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</si>
  <si>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</si>
  <si>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</si>
  <si>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</si>
  <si>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</si>
  <si>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</si>
  <si>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</si>
  <si>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</si>
  <si>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</si>
  <si>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</si>
  <si>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</si>
  <si>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</si>
  <si>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</si>
  <si>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</si>
  <si>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</si>
  <si>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</si>
  <si>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</si>
  <si>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</si>
  <si>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</si>
  <si>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</si>
  <si>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</si>
  <si>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</si>
  <si>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</si>
  <si>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</si>
  <si>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</si>
  <si>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</si>
  <si>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</si>
  <si>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</si>
  <si>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</si>
  <si>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</si>
  <si>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</si>
  <si>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</si>
  <si>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</si>
  <si>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</si>
  <si>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</si>
  <si>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</si>
  <si>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</si>
  <si>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</si>
  <si>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</si>
  <si>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</si>
  <si>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</si>
  <si>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</si>
  <si>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</si>
  <si>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</si>
  <si>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</si>
  <si>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</si>
  <si>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</si>
  <si>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</si>
  <si>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</si>
  <si>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</si>
  <si>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</si>
  <si>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</si>
  <si>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</si>
  <si>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</si>
  <si>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</si>
  <si>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</si>
  <si>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</si>
  <si>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</si>
  <si>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</si>
  <si>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</si>
  <si>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</si>
  <si>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</si>
  <si>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</si>
  <si>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</si>
  <si>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</si>
  <si>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</si>
  <si>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</si>
  <si>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</si>
  <si>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</si>
  <si>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</si>
  <si>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</si>
  <si>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</si>
  <si>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</si>
  <si>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</si>
  <si>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</si>
  <si>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</si>
  <si>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</si>
  <si>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</si>
  <si>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</si>
  <si>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</si>
  <si>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</si>
  <si>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</si>
  <si>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</si>
  <si>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</si>
  <si>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</si>
  <si>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</si>
  <si>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</si>
  <si>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</si>
  <si>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</si>
  <si>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</si>
  <si>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</si>
  <si>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</si>
  <si>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</si>
  <si>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</si>
  <si>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</si>
  <si>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</si>
  <si>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</si>
  <si>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</si>
  <si>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</si>
  <si>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</si>
  <si>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</si>
  <si>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</si>
  <si>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</si>
  <si>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</si>
  <si>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</si>
  <si>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</si>
  <si>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</si>
  <si>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</si>
  <si>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</si>
  <si>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</si>
  <si>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</si>
  <si>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</si>
  <si>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</si>
  <si>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</si>
  <si>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</si>
  <si>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</si>
  <si>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</si>
  <si>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</si>
  <si>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</si>
  <si>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</si>
  <si>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</si>
  <si>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</si>
  <si>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</si>
  <si>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</si>
  <si>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</si>
  <si>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</si>
  <si>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</si>
  <si>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</si>
  <si>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</si>
  <si>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</si>
  <si>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</si>
  <si>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</si>
  <si>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</si>
  <si>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</si>
  <si>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</si>
  <si>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</si>
  <si>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</si>
  <si>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</si>
  <si>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</si>
  <si>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</si>
  <si>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</si>
  <si>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</si>
  <si>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</si>
  <si>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</si>
  <si>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</si>
  <si>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</si>
  <si>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</si>
  <si>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</si>
  <si>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</si>
  <si>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</si>
  <si>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</si>
  <si>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</si>
  <si>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</si>
  <si>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</si>
  <si>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</si>
  <si>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</si>
  <si>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</si>
  <si>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</si>
  <si>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</si>
  <si>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</si>
  <si>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</si>
  <si>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</si>
  <si>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</si>
  <si>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</si>
  <si>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</si>
  <si>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</si>
  <si>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</si>
  <si>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</si>
  <si>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</si>
  <si>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</si>
  <si>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</si>
  <si>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</si>
  <si>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</si>
  <si>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</si>
  <si>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</si>
  <si>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</si>
  <si>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</si>
  <si>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</si>
  <si>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</si>
  <si>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</si>
  <si>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</si>
  <si>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</si>
  <si>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</si>
  <si>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</si>
  <si>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</si>
  <si>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</si>
  <si>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</si>
  <si>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</si>
  <si>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</si>
  <si>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</si>
  <si>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</si>
  <si>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</si>
  <si>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</si>
  <si>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</si>
  <si>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</si>
  <si>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</si>
  <si>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</si>
  <si>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</si>
  <si>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</si>
  <si>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</si>
  <si>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</si>
  <si>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</si>
  <si>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</si>
  <si>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</si>
  <si>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</si>
  <si>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</si>
  <si>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</si>
  <si>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</si>
  <si>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</si>
  <si>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</si>
  <si>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</si>
  <si>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</si>
  <si>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</si>
  <si>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</si>
  <si>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</si>
  <si>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</si>
  <si>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</si>
  <si>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</si>
  <si>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</si>
  <si>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</si>
  <si>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</si>
  <si>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</si>
  <si>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</si>
  <si>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</si>
  <si>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</si>
  <si>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</si>
  <si>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</si>
  <si>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</si>
  <si>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</si>
  <si>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</si>
  <si>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</si>
  <si>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</si>
  <si>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</si>
  <si>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</si>
  <si>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</si>
  <si>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</si>
  <si>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</si>
  <si>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</si>
  <si>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</si>
  <si>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</si>
  <si>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</si>
  <si>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</si>
  <si>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</si>
  <si>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</si>
  <si>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</si>
  <si>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</si>
  <si>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</si>
  <si>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</si>
  <si>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</si>
  <si>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</si>
  <si>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</si>
  <si>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</si>
  <si>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</si>
  <si>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</si>
  <si>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</si>
  <si>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</si>
  <si>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</si>
  <si>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</si>
  <si>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</si>
  <si>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</si>
  <si>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</si>
  <si>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</si>
  <si>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</si>
  <si>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</si>
  <si>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</si>
  <si>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</si>
  <si>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</si>
  <si>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</si>
  <si>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</si>
  <si>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</si>
  <si>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</si>
  <si>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</si>
  <si>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</si>
  <si>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</si>
  <si>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</si>
  <si>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</si>
  <si>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</si>
  <si>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</si>
  <si>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</si>
  <si>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</si>
  <si>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</si>
  <si>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</si>
  <si>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</si>
  <si>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</si>
  <si>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</si>
  <si>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</si>
  <si>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</si>
  <si>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</si>
  <si>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</si>
  <si>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</si>
  <si>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</si>
  <si>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</si>
  <si>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</si>
  <si>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</si>
  <si>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</si>
  <si>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</si>
  <si>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</si>
  <si>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</si>
  <si>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</si>
  <si>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</si>
  <si>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</si>
  <si>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</si>
  <si>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</si>
  <si>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</si>
  <si>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</si>
  <si>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</si>
  <si>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</si>
  <si>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</si>
  <si>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</si>
  <si>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</si>
  <si>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</si>
  <si>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</si>
  <si>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</si>
  <si>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</si>
  <si>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</si>
  <si>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</si>
  <si>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</si>
  <si>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</si>
  <si>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</si>
  <si>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</si>
  <si>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</si>
  <si>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</si>
  <si>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</si>
  <si>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</si>
  <si>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</si>
  <si>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</si>
  <si>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</si>
  <si>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</si>
  <si>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</si>
  <si>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</si>
  <si>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</si>
  <si>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</si>
  <si>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</si>
  <si>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</si>
  <si>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</si>
  <si>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</si>
  <si>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</si>
  <si>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</si>
  <si>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</si>
  <si>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</si>
  <si>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</si>
  <si>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</si>
  <si>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</si>
  <si>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</si>
  <si>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</si>
  <si>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</si>
  <si>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</si>
  <si>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</si>
  <si>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</si>
  <si>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</si>
  <si>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</si>
  <si>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</si>
  <si>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</si>
  <si>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</si>
  <si>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</si>
  <si>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</si>
  <si>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</si>
  <si>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</si>
  <si>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</si>
  <si>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</si>
  <si>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</si>
  <si>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</si>
  <si>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</si>
  <si>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</si>
  <si>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</si>
  <si>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</si>
  <si>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</si>
  <si>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</si>
  <si>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</si>
  <si>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</si>
  <si>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</si>
  <si>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</si>
  <si>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</si>
  <si>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</si>
  <si>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</si>
  <si>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</si>
  <si>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</si>
  <si>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</si>
  <si>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</si>
  <si>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</si>
  <si>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</si>
  <si>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</si>
  <si>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</si>
  <si>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</si>
  <si>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</si>
  <si>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</si>
  <si>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</si>
  <si>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</si>
  <si>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</si>
  <si>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</si>
  <si>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</si>
  <si>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</si>
  <si>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</si>
  <si>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</si>
  <si>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</si>
  <si>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</si>
  <si>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</si>
  <si>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</si>
  <si>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</si>
  <si>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</si>
  <si>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</si>
  <si>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</si>
  <si>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</si>
  <si>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</si>
  <si>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</si>
  <si>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</si>
  <si>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</si>
  <si>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</si>
  <si>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</si>
  <si>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</si>
  <si>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</si>
  <si>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</si>
  <si>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</si>
  <si>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</si>
  <si>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</si>
  <si>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</si>
  <si>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</si>
  <si>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</si>
  <si>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</si>
  <si>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</si>
  <si>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</si>
  <si>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</si>
  <si>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</si>
  <si>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</si>
  <si>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</si>
  <si>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</si>
  <si>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</si>
  <si>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</si>
  <si>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</si>
  <si>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</si>
  <si>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</si>
  <si>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</si>
  <si>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</si>
  <si>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</si>
  <si>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</si>
  <si>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</si>
  <si>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</si>
  <si>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</si>
  <si>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</si>
  <si>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</si>
  <si>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</si>
  <si>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</si>
  <si>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</si>
  <si>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</si>
  <si>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</si>
  <si>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</si>
  <si>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</si>
  <si>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</si>
  <si>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</si>
  <si>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</si>
  <si>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</si>
  <si>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</si>
  <si>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</si>
  <si>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</si>
  <si>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</si>
  <si>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</si>
  <si>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</si>
  <si>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</si>
  <si>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</si>
  <si>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</si>
  <si>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</si>
  <si>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</si>
  <si>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</si>
  <si>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</si>
  <si>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</si>
  <si>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</si>
  <si>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</si>
  <si>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</si>
  <si>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</si>
  <si>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</si>
  <si>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</si>
  <si>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</si>
  <si>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</si>
  <si>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</si>
  <si>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</si>
  <si>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</si>
  <si>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</si>
  <si>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</si>
  <si>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</si>
  <si>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</si>
  <si>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</si>
  <si>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</si>
  <si>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</si>
  <si>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</si>
  <si>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</si>
  <si>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</si>
  <si>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</si>
  <si>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</si>
  <si>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</si>
  <si>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</si>
  <si>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</si>
  <si>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</si>
  <si>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</si>
  <si>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</si>
  <si>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</si>
  <si>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</si>
  <si>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</si>
  <si>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</si>
  <si>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</si>
  <si>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</si>
  <si>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</si>
  <si>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</si>
  <si>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</si>
  <si>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</si>
  <si>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</si>
  <si>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</si>
  <si>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</si>
  <si>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</si>
  <si>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</si>
  <si>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</si>
  <si>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</si>
  <si>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</si>
  <si>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</si>
  <si>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</si>
  <si>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</si>
  <si>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</si>
  <si>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</si>
  <si>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</si>
  <si>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</si>
  <si>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</si>
  <si>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</si>
  <si>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</si>
  <si>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</si>
  <si>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</si>
  <si>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</si>
  <si>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</si>
  <si>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</si>
  <si>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</si>
  <si>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</si>
  <si>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</si>
  <si>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</si>
  <si>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</si>
  <si>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</si>
  <si>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</si>
  <si>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</si>
  <si>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</si>
  <si>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</si>
  <si>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</si>
  <si>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</si>
  <si>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</si>
  <si>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</si>
  <si>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</si>
  <si>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</si>
  <si>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</si>
  <si>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</si>
  <si>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</si>
  <si>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</si>
  <si>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</si>
  <si>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</si>
  <si>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</si>
  <si>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</si>
  <si>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</si>
  <si>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</si>
  <si>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</si>
  <si>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</si>
  <si>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</si>
  <si>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</si>
  <si>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</si>
  <si>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</si>
  <si>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</si>
  <si>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</si>
  <si>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</si>
  <si>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</si>
  <si>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</si>
  <si>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</si>
  <si>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</si>
  <si>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</si>
  <si>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</si>
  <si>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</si>
  <si>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</si>
  <si>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</si>
  <si>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</si>
  <si>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</si>
  <si>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</si>
  <si>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</si>
  <si>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</si>
  <si>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</si>
  <si>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</si>
  <si>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</si>
  <si>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</si>
  <si>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</si>
  <si>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</si>
  <si>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</si>
  <si>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</si>
  <si>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</si>
  <si>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</si>
  <si>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</si>
  <si>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</si>
  <si>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</si>
  <si>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</si>
  <si>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</si>
  <si>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</si>
  <si>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</si>
  <si>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</si>
  <si>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</si>
  <si>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</si>
  <si>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</si>
  <si>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</si>
  <si>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</si>
  <si>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</si>
  <si>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</si>
  <si>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</si>
  <si>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</si>
  <si>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</si>
  <si>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</si>
  <si>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</si>
  <si>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</si>
  <si>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</si>
  <si>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</si>
  <si>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</si>
  <si>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</si>
  <si>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</si>
  <si>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</si>
  <si>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</si>
  <si>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</si>
  <si>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</si>
  <si>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</si>
  <si>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</si>
  <si>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</si>
  <si>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</si>
  <si>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</si>
  <si>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</si>
  <si>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</si>
  <si>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</si>
  <si>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</si>
  <si>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</si>
  <si>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</si>
  <si>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</si>
  <si>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</si>
  <si>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</si>
  <si>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</si>
  <si>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</si>
  <si>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</si>
  <si>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</si>
  <si>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</si>
  <si>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</si>
  <si>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</si>
  <si>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</si>
  <si>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</si>
  <si>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</si>
  <si>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</si>
  <si>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</si>
  <si>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</si>
  <si>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</si>
  <si>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</si>
  <si>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</si>
  <si>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</si>
  <si>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</si>
  <si>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</si>
  <si>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</si>
  <si>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</si>
  <si>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</si>
  <si>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</si>
  <si>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</si>
  <si>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</si>
  <si>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</si>
  <si>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</si>
  <si>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</si>
  <si>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</si>
  <si>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</si>
  <si>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</si>
  <si>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</si>
  <si>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</si>
  <si>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</si>
  <si>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</si>
  <si>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</si>
  <si>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</si>
  <si>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</si>
  <si>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</si>
  <si>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</si>
  <si>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</si>
  <si>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</si>
  <si>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</si>
  <si>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</si>
  <si>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</si>
  <si>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</si>
  <si>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</si>
  <si>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</si>
  <si>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</si>
  <si>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</si>
  <si>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</si>
  <si>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</si>
  <si>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</si>
  <si>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</si>
  <si>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</si>
  <si>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</si>
  <si>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</si>
  <si>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</si>
  <si>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</si>
  <si>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</si>
  <si>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</si>
  <si>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</si>
  <si>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</si>
  <si>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</si>
  <si>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</si>
  <si>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</si>
  <si>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</si>
  <si>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</si>
  <si>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</si>
  <si>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</si>
  <si>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</si>
  <si>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</si>
  <si>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</si>
  <si>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</si>
  <si>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</si>
  <si>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</si>
  <si>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</si>
  <si>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</si>
  <si>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</si>
  <si>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</si>
  <si>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</si>
  <si>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</si>
  <si>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</si>
  <si>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</si>
  <si>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</si>
  <si>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</si>
  <si>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</si>
  <si>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</si>
  <si>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</si>
  <si>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</si>
  <si>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</si>
  <si>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</si>
  <si>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</si>
  <si>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</si>
  <si>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</si>
  <si>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</si>
  <si>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</si>
  <si>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</si>
  <si>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</si>
  <si>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</si>
  <si>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</si>
  <si>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</si>
  <si>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</si>
  <si>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</si>
  <si>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</si>
  <si>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</si>
  <si>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</si>
  <si>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</si>
  <si>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</si>
  <si>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</si>
  <si>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</si>
  <si>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</si>
  <si>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</si>
  <si>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</si>
  <si>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</si>
  <si>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</si>
  <si>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</si>
  <si>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</si>
  <si>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</si>
  <si>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</si>
  <si>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</si>
  <si>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</si>
  <si>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</si>
  <si>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</si>
  <si>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</si>
  <si>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</si>
  <si>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</si>
  <si>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</si>
  <si>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</si>
  <si>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</si>
  <si>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</si>
  <si>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</si>
  <si>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</si>
  <si>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</si>
  <si>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</si>
  <si>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</si>
  <si>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</si>
  <si>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</si>
  <si>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</si>
  <si>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</si>
  <si>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</si>
  <si>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</si>
  <si>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</si>
  <si>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</si>
  <si>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</si>
  <si>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</si>
  <si>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</si>
  <si>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</si>
  <si>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</si>
  <si>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</si>
  <si>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</si>
  <si>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</si>
  <si>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</si>
  <si>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</si>
  <si>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</si>
  <si>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</si>
  <si>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</si>
  <si>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</si>
  <si>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</si>
  <si>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</si>
  <si>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</si>
  <si>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</si>
  <si>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</si>
  <si>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</si>
  <si>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</si>
  <si>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</si>
  <si>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</si>
  <si>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</si>
  <si>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</si>
  <si>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</si>
  <si>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</si>
  <si>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</si>
  <si>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</si>
  <si>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</si>
  <si>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</si>
  <si>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</si>
  <si>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</si>
  <si>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</si>
  <si>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</si>
  <si>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</si>
  <si>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</si>
  <si>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</si>
  <si>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</si>
  <si>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</si>
  <si>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</si>
  <si>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</si>
  <si>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</si>
  <si>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</si>
  <si>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</si>
  <si>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</si>
  <si>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</si>
  <si>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</si>
  <si>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</si>
  <si>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</si>
  <si>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</si>
  <si>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</si>
  <si>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</si>
  <si>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</si>
  <si>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</si>
  <si>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</si>
  <si>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</si>
  <si>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</si>
  <si>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</si>
  <si>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</si>
  <si>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</si>
  <si>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</si>
  <si>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</si>
  <si>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</si>
  <si>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</si>
  <si>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</si>
  <si>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</si>
  <si>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</si>
  <si>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</si>
  <si>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</si>
  <si>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</si>
  <si>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</si>
  <si>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</si>
  <si>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</si>
  <si>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</si>
  <si>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</si>
  <si>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</si>
  <si>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</si>
  <si>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</si>
  <si>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</si>
  <si>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</si>
  <si>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</si>
  <si>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</si>
  <si>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</si>
  <si>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</si>
  <si>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</si>
  <si>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</si>
  <si>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</si>
  <si>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</si>
  <si>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</si>
  <si>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</si>
  <si>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</si>
  <si>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</si>
  <si>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</si>
  <si>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</si>
  <si>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</si>
  <si>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</si>
  <si>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</si>
  <si>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</si>
  <si>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</si>
  <si>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</si>
  <si>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</si>
  <si>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</si>
  <si>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</si>
  <si>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</si>
  <si>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</si>
  <si>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</si>
  <si>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</si>
  <si>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</si>
  <si>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</si>
  <si>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</si>
  <si>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</si>
  <si>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</si>
  <si>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</si>
  <si>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</si>
  <si>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</si>
  <si>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</si>
  <si>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</si>
  <si>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</si>
  <si>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</si>
  <si>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</si>
  <si>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</si>
  <si>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</si>
  <si>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</si>
  <si>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</si>
  <si>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</si>
  <si>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</si>
  <si>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</si>
  <si>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</si>
  <si>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</si>
  <si>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</si>
  <si>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</si>
  <si>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</si>
  <si>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</si>
  <si>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</si>
  <si>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</si>
  <si>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</si>
  <si>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</si>
  <si>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</si>
  <si>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</si>
  <si>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</si>
  <si>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</si>
  <si>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</si>
  <si>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</si>
  <si>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</si>
  <si>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</si>
  <si>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</si>
  <si>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</si>
  <si>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</si>
  <si>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</si>
  <si>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</si>
  <si>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</si>
  <si>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</si>
  <si>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</si>
  <si>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</si>
  <si>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</si>
  <si>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</si>
  <si>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</si>
  <si>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</si>
  <si>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</si>
  <si>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</si>
  <si>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</si>
  <si>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</si>
  <si>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</si>
  <si>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</si>
  <si>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</si>
  <si>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</si>
  <si>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</si>
  <si>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</si>
  <si>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</si>
  <si>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</si>
  <si>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</si>
  <si>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</si>
  <si>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</si>
  <si>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</si>
  <si>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</si>
  <si>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</si>
  <si>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</si>
  <si>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</si>
  <si>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</si>
  <si>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</si>
  <si>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</si>
  <si>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</si>
  <si>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</si>
  <si>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</si>
  <si>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</si>
  <si>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</si>
  <si>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</si>
  <si>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</si>
  <si>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</si>
  <si>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</si>
  <si>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</si>
  <si>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</si>
  <si>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</si>
  <si>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</si>
  <si>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</si>
  <si>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</si>
  <si>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</si>
  <si>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</si>
  <si>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</si>
  <si>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</si>
  <si>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</si>
  <si>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</si>
  <si>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</si>
  <si>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</si>
  <si>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</si>
  <si>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</si>
  <si>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</si>
  <si>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</si>
  <si>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</si>
  <si>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</si>
  <si>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</si>
  <si>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</si>
  <si>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</si>
  <si>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</si>
  <si>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</si>
  <si>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</si>
  <si>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</si>
  <si>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</si>
  <si>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</si>
  <si>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</si>
  <si>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</si>
  <si>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</si>
  <si>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</si>
  <si>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</si>
  <si>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</si>
  <si>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</si>
  <si>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</si>
  <si>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</si>
  <si>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</si>
  <si>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</si>
  <si>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</si>
  <si>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</si>
  <si>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</si>
  <si>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</si>
  <si>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</si>
  <si>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</si>
  <si>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</si>
  <si>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</si>
  <si>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</si>
  <si>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</si>
  <si>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</si>
  <si>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</si>
  <si>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</si>
  <si>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</si>
  <si>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</si>
  <si>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</si>
  <si>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</si>
  <si>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</si>
  <si>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</si>
  <si>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</si>
  <si>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</si>
  <si>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</si>
  <si>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</si>
  <si>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</si>
  <si>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</si>
  <si>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</si>
  <si>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</si>
  <si>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</si>
  <si>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</si>
  <si>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</si>
  <si>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</si>
  <si>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</si>
  <si>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</si>
  <si>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</si>
  <si>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</si>
  <si>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</si>
  <si>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</si>
  <si>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</si>
  <si>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</si>
  <si>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</si>
  <si>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</si>
  <si>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</si>
  <si>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</si>
  <si>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</si>
  <si>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</si>
  <si>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</si>
  <si>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</si>
  <si>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</si>
  <si>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</si>
  <si>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</si>
  <si>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</si>
  <si>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</si>
  <si>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</si>
  <si>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</si>
  <si>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</si>
  <si>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</si>
  <si>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</si>
  <si>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</si>
  <si>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</si>
  <si>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</si>
  <si>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</si>
  <si>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</si>
  <si>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</si>
  <si>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</si>
  <si>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</si>
  <si>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</si>
  <si>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</si>
  <si>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</si>
  <si>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</si>
  <si>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</si>
  <si>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</si>
  <si>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</si>
  <si>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</si>
  <si>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</si>
  <si>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</si>
  <si>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</si>
  <si>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</si>
  <si>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</si>
  <si>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</si>
  <si>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</si>
  <si>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</si>
  <si>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</si>
  <si>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</si>
  <si>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</si>
  <si>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</si>
  <si>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</si>
  <si>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</si>
  <si>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</si>
  <si>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</si>
  <si>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</si>
  <si>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</si>
  <si>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</si>
  <si>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</si>
  <si>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</si>
  <si>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</si>
  <si>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</si>
  <si>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</si>
  <si>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</si>
  <si>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</si>
  <si>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</si>
  <si>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</si>
  <si>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</si>
  <si>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</si>
  <si>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</si>
  <si>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</si>
  <si>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</si>
  <si>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</si>
  <si>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</si>
  <si>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</si>
  <si>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</si>
  <si>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</si>
  <si>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</si>
  <si>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</si>
  <si>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</si>
  <si>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</si>
  <si>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</si>
  <si>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</si>
  <si>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</si>
  <si>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</si>
  <si>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</si>
  <si>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</si>
  <si>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</si>
  <si>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</si>
  <si>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</si>
  <si>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</si>
  <si>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</si>
  <si>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</si>
  <si>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</si>
  <si>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</si>
  <si>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</si>
  <si>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</si>
  <si>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</si>
  <si>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</si>
  <si>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</si>
  <si>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</si>
  <si>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</si>
  <si>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</si>
  <si>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</si>
  <si>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</si>
  <si>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</si>
  <si>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</si>
  <si>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</si>
  <si>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</si>
  <si>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</si>
  <si>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</si>
  <si>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</si>
  <si>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</si>
  <si>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</si>
  <si>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</si>
  <si>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</si>
  <si>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</si>
  <si>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</si>
  <si>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</si>
  <si>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</si>
  <si>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</si>
  <si>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</si>
  <si>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</si>
  <si>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</si>
  <si>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</si>
  <si>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</si>
  <si>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</si>
  <si>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</si>
  <si>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</si>
  <si>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</si>
  <si>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</si>
  <si>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</si>
  <si>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</si>
  <si>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</si>
  <si>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</si>
  <si>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</si>
  <si>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</si>
  <si>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</si>
  <si>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</si>
  <si>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</si>
  <si>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</si>
  <si>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</si>
  <si>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</si>
  <si>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</si>
  <si>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</si>
  <si>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</si>
  <si>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</si>
  <si>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</si>
  <si>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</si>
  <si>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</si>
  <si>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</si>
  <si>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</si>
  <si>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</si>
  <si>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</si>
  <si>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</si>
  <si>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</si>
  <si>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</si>
  <si>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</si>
  <si>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</si>
  <si>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</si>
  <si>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</si>
  <si>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</si>
  <si>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</si>
  <si>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</si>
  <si>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</si>
  <si>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</si>
  <si>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</si>
  <si>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</si>
  <si>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</si>
  <si>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</si>
  <si>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</si>
  <si>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</si>
  <si>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</si>
  <si>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</si>
  <si>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</si>
  <si>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</si>
  <si>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</si>
  <si>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</si>
  <si>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</si>
  <si>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</si>
  <si>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</si>
  <si>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</si>
  <si>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</si>
  <si>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</si>
  <si>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</si>
  <si>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</si>
  <si>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</si>
  <si>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</si>
  <si>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</si>
  <si>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</si>
  <si>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</si>
  <si>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</si>
  <si>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</si>
  <si>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</si>
  <si>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</si>
  <si>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</si>
  <si>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</si>
  <si>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</si>
  <si>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</si>
  <si>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</si>
  <si>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</si>
  <si>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</si>
  <si>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</si>
  <si>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</si>
  <si>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</si>
  <si>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</si>
  <si>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</si>
  <si>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</si>
  <si>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</si>
  <si>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</si>
  <si>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</si>
  <si>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</si>
  <si>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</si>
  <si>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</si>
  <si>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</si>
  <si>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</si>
  <si>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</si>
  <si>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</si>
  <si>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</si>
  <si>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</si>
  <si>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</si>
  <si>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</si>
  <si>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</si>
  <si>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</si>
  <si>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</si>
  <si>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</si>
  <si>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</si>
  <si>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</si>
  <si>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</si>
  <si>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</si>
  <si>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</si>
  <si>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</si>
  <si>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</si>
  <si>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</si>
  <si>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</si>
  <si>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</si>
  <si>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</si>
  <si>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</si>
  <si>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</si>
  <si>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</si>
  <si>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</si>
  <si>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</si>
  <si>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</si>
  <si>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</si>
  <si>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</si>
  <si>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</si>
  <si>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</si>
  <si>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</si>
  <si>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</si>
  <si>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</si>
  <si>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</si>
  <si>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</si>
  <si>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</si>
  <si>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</si>
  <si>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</si>
  <si>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</si>
  <si>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</si>
  <si>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</si>
  <si>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</si>
  <si>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</si>
  <si>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</si>
  <si>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</si>
  <si>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</si>
  <si>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</si>
  <si>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</si>
  <si>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</si>
  <si>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</si>
  <si>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</si>
  <si>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</si>
  <si>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</si>
  <si>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</si>
  <si>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</si>
  <si>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</si>
  <si>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</si>
  <si>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</si>
  <si>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</si>
  <si>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</si>
  <si>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</si>
  <si>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</si>
  <si>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</si>
  <si>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</si>
  <si>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</si>
  <si>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</si>
  <si>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</si>
  <si>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</si>
  <si>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</si>
  <si>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</si>
  <si>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</si>
  <si>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</si>
  <si>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</si>
  <si>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</si>
  <si>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</si>
  <si>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</si>
  <si>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</si>
  <si>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</si>
  <si>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</si>
  <si>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</si>
  <si>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</si>
  <si>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</si>
  <si>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</si>
  <si>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</si>
  <si>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</si>
  <si>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</si>
  <si>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</si>
  <si>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</si>
  <si>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</si>
  <si>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</si>
  <si>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</si>
  <si>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</si>
  <si>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</si>
  <si>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</si>
  <si>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</si>
  <si>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</si>
  <si>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</si>
  <si>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</si>
  <si>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</si>
  <si>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</si>
  <si>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</si>
  <si>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</si>
  <si>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</si>
  <si>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</si>
  <si>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</si>
  <si>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</si>
  <si>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</si>
  <si>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</si>
  <si>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</si>
  <si>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</si>
  <si>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</si>
  <si>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</si>
  <si>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</si>
  <si>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</si>
  <si>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</si>
  <si>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</si>
  <si>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</si>
  <si>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</si>
  <si>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</si>
  <si>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</si>
  <si>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</si>
  <si>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</si>
  <si>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</si>
  <si>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</si>
  <si>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</si>
  <si>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</si>
  <si>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</si>
  <si>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</si>
  <si>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</si>
  <si>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</si>
  <si>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</si>
  <si>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</si>
  <si>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</si>
  <si>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</si>
  <si>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</si>
  <si>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</si>
  <si>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</si>
  <si>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</si>
  <si>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</si>
  <si>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</si>
  <si>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</si>
  <si>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</si>
  <si>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</si>
  <si>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</si>
  <si>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</si>
  <si>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</si>
  <si>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</si>
  <si>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</si>
  <si>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</si>
  <si>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</si>
  <si>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</si>
  <si>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</si>
  <si>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</si>
  <si>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</si>
  <si>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</si>
  <si>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</si>
  <si>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</si>
  <si>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</si>
  <si>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</si>
  <si>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</si>
  <si>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</si>
  <si>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</si>
  <si>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</si>
  <si>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</si>
  <si>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</si>
  <si>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</si>
  <si>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</si>
  <si>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</si>
  <si>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</si>
  <si>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</si>
  <si>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</si>
  <si>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</si>
  <si>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</si>
  <si>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</si>
  <si>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</si>
  <si>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</si>
  <si>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</si>
  <si>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</si>
  <si>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</si>
  <si>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</si>
  <si>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</si>
  <si>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</si>
  <si>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</si>
  <si>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</si>
  <si>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</si>
  <si>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</si>
  <si>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</si>
  <si>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</si>
  <si>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</si>
  <si>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</si>
  <si>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</si>
  <si>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</si>
  <si>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</si>
  <si>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</si>
  <si>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</si>
  <si>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</si>
  <si>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</si>
  <si>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</si>
  <si>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</si>
  <si>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</si>
  <si>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</si>
  <si>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</si>
  <si>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</si>
  <si>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</si>
  <si>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</si>
  <si>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</si>
  <si>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</si>
  <si>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</si>
  <si>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</si>
  <si>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</si>
  <si>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</si>
  <si>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</si>
  <si>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</si>
  <si>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</si>
  <si>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</si>
  <si>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</si>
  <si>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</si>
  <si>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</si>
  <si>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</si>
  <si>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</si>
  <si>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</si>
  <si>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</si>
  <si>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</si>
  <si>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</si>
  <si>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</si>
  <si>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</si>
  <si>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</si>
  <si>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</si>
  <si>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</si>
  <si>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</si>
  <si>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</si>
  <si>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</si>
  <si>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</si>
  <si>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</si>
  <si>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</si>
  <si>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</si>
  <si>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</si>
  <si>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</si>
  <si>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</si>
  <si>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</si>
  <si>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</si>
  <si>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</si>
  <si>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</si>
  <si>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</si>
  <si>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</si>
  <si>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</si>
  <si>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</si>
  <si>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</si>
  <si>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</si>
  <si>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</si>
  <si>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</si>
  <si>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</si>
  <si>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</si>
  <si>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</si>
  <si>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</si>
  <si>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</si>
  <si>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</si>
  <si>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</si>
  <si>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</si>
  <si>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</si>
  <si>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</si>
  <si>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</si>
  <si>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</si>
  <si>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</si>
  <si>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</si>
  <si>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</si>
  <si>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</si>
  <si>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</si>
  <si>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</si>
  <si>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</si>
  <si>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</si>
  <si>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</si>
  <si>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</si>
  <si>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</si>
  <si>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</si>
  <si>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</si>
  <si>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</si>
  <si>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</si>
  <si>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</si>
  <si>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</si>
  <si>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</si>
  <si>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</si>
  <si>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</si>
  <si>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</si>
  <si>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</si>
  <si>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</si>
  <si>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</si>
  <si>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</si>
  <si>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</si>
  <si>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</si>
  <si>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</si>
  <si>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</si>
  <si>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</si>
  <si>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</si>
  <si>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</si>
  <si>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</si>
  <si>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</si>
  <si>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</si>
  <si>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</si>
  <si>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</si>
  <si>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</si>
  <si>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</si>
  <si>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</si>
  <si>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</si>
  <si>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</si>
  <si>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</si>
  <si>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</si>
  <si>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</si>
  <si>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</si>
  <si>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</si>
  <si>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</si>
  <si>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</si>
  <si>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</si>
  <si>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</si>
  <si>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</si>
  <si>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</si>
  <si>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</si>
  <si>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</si>
  <si>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</si>
  <si>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</si>
  <si>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</si>
  <si>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</si>
  <si>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</si>
  <si>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</si>
  <si>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</si>
  <si>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</si>
  <si>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</si>
  <si>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</si>
  <si>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</si>
  <si>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</si>
  <si>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</si>
  <si>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</si>
  <si>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</si>
  <si>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</si>
  <si>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</si>
  <si>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</si>
  <si>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</si>
  <si>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</si>
  <si>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</si>
  <si>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</si>
  <si>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</si>
  <si>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</si>
  <si>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</si>
  <si>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</si>
  <si>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</si>
  <si>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</si>
  <si>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</si>
  <si>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</si>
  <si>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</si>
  <si>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</si>
  <si>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</si>
  <si>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</si>
  <si>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</si>
  <si>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</si>
  <si>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</si>
  <si>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</si>
  <si>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</si>
  <si>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</si>
  <si>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</si>
  <si>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</si>
  <si>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</si>
  <si>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</si>
  <si>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</si>
  <si>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</si>
  <si>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</si>
  <si>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</si>
  <si>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</si>
  <si>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</si>
  <si>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</si>
  <si>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</si>
  <si>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</si>
  <si>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</si>
  <si>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</si>
  <si>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</si>
  <si>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</si>
  <si>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</si>
  <si>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</si>
  <si>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</si>
  <si>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</si>
  <si>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</si>
  <si>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</si>
  <si>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</si>
  <si>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</si>
  <si>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</si>
  <si>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</si>
  <si>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</si>
  <si>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</si>
  <si>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</si>
  <si>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</si>
  <si>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</si>
  <si>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</si>
  <si>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</si>
  <si>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</si>
  <si>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</si>
  <si>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</si>
  <si>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</si>
  <si>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</si>
  <si>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</si>
  <si>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</si>
  <si>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</si>
  <si>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</si>
  <si>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</si>
  <si>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</si>
  <si>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</si>
  <si>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</si>
  <si>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</si>
  <si>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</si>
  <si>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</si>
  <si>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</si>
  <si>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</si>
  <si>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</si>
  <si>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</si>
  <si>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</si>
  <si>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</si>
  <si>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</si>
  <si>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</si>
  <si>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</si>
  <si>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</si>
  <si>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</si>
  <si>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</si>
  <si>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</si>
  <si>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</si>
  <si>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</si>
  <si>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</si>
  <si>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</si>
  <si>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</si>
  <si>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</si>
  <si>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</si>
  <si>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</si>
  <si>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</si>
  <si>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</si>
  <si>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</si>
  <si>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</si>
  <si>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</si>
  <si>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</si>
  <si>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</si>
  <si>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</si>
  <si>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</si>
  <si>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</si>
  <si>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</si>
  <si>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</si>
  <si>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</si>
  <si>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</si>
  <si>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</si>
  <si>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</si>
  <si>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</si>
  <si>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</si>
  <si>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</si>
  <si>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</si>
  <si>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</si>
  <si>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</si>
  <si>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</si>
  <si>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</si>
  <si>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</si>
  <si>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</si>
  <si>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</si>
  <si>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</si>
  <si>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</si>
  <si>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</si>
  <si>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</si>
  <si>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</si>
  <si>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</si>
  <si>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</si>
  <si>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</si>
  <si>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</si>
  <si>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</si>
  <si>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</si>
  <si>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</si>
  <si>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</si>
  <si>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</si>
  <si>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</si>
  <si>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</si>
  <si>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</si>
  <si>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</si>
  <si>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</si>
  <si>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</si>
  <si>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</si>
  <si>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</si>
  <si>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</si>
  <si>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</si>
  <si>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</si>
  <si>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</si>
  <si>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</si>
  <si>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</si>
  <si>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</si>
  <si>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</si>
  <si>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</si>
  <si>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</si>
  <si>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</si>
  <si>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</si>
  <si>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</si>
  <si>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</si>
  <si>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</si>
  <si>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</si>
  <si>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</si>
  <si>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</si>
  <si>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</si>
  <si>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</si>
  <si>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</si>
  <si>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</si>
  <si>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</si>
  <si>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</si>
  <si>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</si>
  <si>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</si>
  <si>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</si>
  <si>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</si>
  <si>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</si>
  <si>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</si>
  <si>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</si>
  <si>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</si>
  <si>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</si>
  <si>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</si>
  <si>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</si>
  <si>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</si>
  <si>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</si>
  <si>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</si>
  <si>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</si>
  <si>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</si>
  <si>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</si>
  <si>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</si>
  <si>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</si>
  <si>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</si>
  <si>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</si>
  <si>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</si>
  <si>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</si>
  <si>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</si>
  <si>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</si>
  <si>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</si>
  <si>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</si>
  <si>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</si>
  <si>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</si>
  <si>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</si>
  <si>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</si>
  <si>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</si>
  <si>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</si>
  <si>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</si>
  <si>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</si>
  <si>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</si>
  <si>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</si>
  <si>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</si>
  <si>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</si>
  <si>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</si>
  <si>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</si>
  <si>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</si>
  <si>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</si>
  <si>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</si>
  <si>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</si>
  <si>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</si>
  <si>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</si>
  <si>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</si>
  <si>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</si>
  <si>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</si>
  <si>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</si>
  <si>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</si>
  <si>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</si>
  <si>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</si>
  <si>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</si>
  <si>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</si>
  <si>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</si>
  <si>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</si>
  <si>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</si>
  <si>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</si>
  <si>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</si>
  <si>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</si>
  <si>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</si>
  <si>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</si>
  <si>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</si>
  <si>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</si>
  <si>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</si>
  <si>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</si>
  <si>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</si>
  <si>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</si>
  <si>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</si>
  <si>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</si>
  <si>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</si>
  <si>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</si>
  <si>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</si>
  <si>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</si>
  <si>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</si>
  <si>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</si>
  <si>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</si>
  <si>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</si>
  <si>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</si>
  <si>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</si>
  <si>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</si>
  <si>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</si>
  <si>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</si>
  <si>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</si>
  <si>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</si>
  <si>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</si>
  <si>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</si>
  <si>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</si>
  <si>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</si>
  <si>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</si>
  <si>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</si>
  <si>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</si>
  <si>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</si>
  <si>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</si>
  <si>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</si>
  <si>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</si>
  <si>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</si>
  <si>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</si>
  <si>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</si>
  <si>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</si>
  <si>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</si>
  <si>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</si>
  <si>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</si>
  <si>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</si>
  <si>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</si>
  <si>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</si>
  <si>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</si>
  <si>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</si>
  <si>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</si>
  <si>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</si>
  <si>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</si>
  <si>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</si>
  <si>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</si>
  <si>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</si>
  <si>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</si>
  <si>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</si>
  <si>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</si>
  <si>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</si>
  <si>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</si>
  <si>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</si>
  <si>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</si>
  <si>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</si>
  <si>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</si>
  <si>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</si>
  <si>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</si>
  <si>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</si>
  <si>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</si>
  <si>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</si>
  <si>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</si>
  <si>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</si>
  <si>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</si>
  <si>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</si>
  <si>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</si>
  <si>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</si>
  <si>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</si>
  <si>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</si>
  <si>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</si>
  <si>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</si>
  <si>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</si>
  <si>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</si>
  <si>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</si>
  <si>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</si>
  <si>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</si>
  <si>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</si>
  <si>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</si>
  <si>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</si>
  <si>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</si>
  <si>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</si>
  <si>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</si>
  <si>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</si>
  <si>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</si>
  <si>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</si>
  <si>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</si>
  <si>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</si>
  <si>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</si>
  <si>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</si>
  <si>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</si>
  <si>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</si>
  <si>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</si>
  <si>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</si>
  <si>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</si>
  <si>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</si>
  <si>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</si>
  <si>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</si>
  <si>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</si>
  <si>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</si>
  <si>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</si>
  <si>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</si>
  <si>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</si>
  <si>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</si>
  <si>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</si>
  <si>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</si>
  <si>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</si>
  <si>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</si>
  <si>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</si>
  <si>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</si>
  <si>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</si>
  <si>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</si>
  <si>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</si>
  <si>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</si>
  <si>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</si>
  <si>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</si>
  <si>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</si>
  <si>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</si>
  <si>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</si>
  <si>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</si>
  <si>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</si>
  <si>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</si>
  <si>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</si>
  <si>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</si>
  <si>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</si>
  <si>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</si>
  <si>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</si>
  <si>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</si>
  <si>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</si>
  <si>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</si>
  <si>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</si>
  <si>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</si>
  <si>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</si>
  <si>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</si>
  <si>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</si>
  <si>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</si>
  <si>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</si>
  <si>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</si>
  <si>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</si>
  <si>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</si>
  <si>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</si>
  <si>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</si>
  <si>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</si>
  <si>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</si>
  <si>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</si>
  <si>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</si>
  <si>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</si>
  <si>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</si>
  <si>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</si>
  <si>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</si>
  <si>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</si>
  <si>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</si>
  <si>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</si>
  <si>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</si>
  <si>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</si>
  <si>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</si>
  <si>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</si>
  <si>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</si>
  <si>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</si>
  <si>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</si>
  <si>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</si>
  <si>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</si>
  <si>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</si>
  <si>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</si>
  <si>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</si>
  <si>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</si>
  <si>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</si>
  <si>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</si>
  <si>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</si>
  <si>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</si>
  <si>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</si>
  <si>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</si>
  <si>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</si>
  <si>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</si>
  <si>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</si>
  <si>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</si>
  <si>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</si>
  <si>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</si>
  <si>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</si>
  <si>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</si>
  <si>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</si>
  <si>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</si>
  <si>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</si>
  <si>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</si>
  <si>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</si>
  <si>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</si>
  <si>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</si>
  <si>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</si>
  <si>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</si>
  <si>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</si>
  <si>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</si>
  <si>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</si>
  <si>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</si>
  <si>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</si>
  <si>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</si>
  <si>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</si>
  <si>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</si>
  <si>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</si>
  <si>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</si>
  <si>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</si>
  <si>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</si>
  <si>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</si>
  <si>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</si>
  <si>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</si>
  <si>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</si>
  <si>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</si>
  <si>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</si>
  <si>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</si>
  <si>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</si>
  <si>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</si>
  <si>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</si>
  <si>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</si>
  <si>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</si>
  <si>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</si>
  <si>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</si>
  <si>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</si>
  <si>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</si>
  <si>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</si>
  <si>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</si>
  <si>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</si>
  <si>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</si>
  <si>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</si>
  <si>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</si>
  <si>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</si>
  <si>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</si>
  <si>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</si>
  <si>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</si>
  <si>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</si>
  <si>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</si>
  <si>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</si>
  <si>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</si>
  <si>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</si>
  <si>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</si>
  <si>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</si>
  <si>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</si>
  <si>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</si>
  <si>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</si>
  <si>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</si>
  <si>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</si>
  <si>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</si>
  <si>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</si>
  <si>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</si>
  <si>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</si>
  <si>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</si>
  <si>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</si>
  <si>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</si>
  <si>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</si>
  <si>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</si>
  <si>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</si>
  <si>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</si>
  <si>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</si>
  <si>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</si>
  <si>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</si>
  <si>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</si>
  <si>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</si>
  <si>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</si>
  <si>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</si>
  <si>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</si>
  <si>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</si>
  <si>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</si>
  <si>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</si>
  <si>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</si>
  <si>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</si>
  <si>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</si>
  <si>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</si>
  <si>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</si>
  <si>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</si>
  <si>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</si>
  <si>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</si>
  <si>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</si>
  <si>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</si>
  <si>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</si>
  <si>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</si>
  <si>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</si>
  <si>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</si>
  <si>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</si>
  <si>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</si>
  <si>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</si>
  <si>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</si>
  <si>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</si>
  <si>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</si>
  <si>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</si>
  <si>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</si>
  <si>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</si>
  <si>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</si>
  <si>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</si>
  <si>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</si>
  <si>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</si>
  <si>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</si>
  <si>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</si>
  <si>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</si>
  <si>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</si>
  <si>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</si>
  <si>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</si>
  <si>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</si>
  <si>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</si>
  <si>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</si>
  <si>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</si>
  <si>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</si>
  <si>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</si>
  <si>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</si>
  <si>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</si>
  <si>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</si>
  <si>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</si>
  <si>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</si>
  <si>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</si>
  <si>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</si>
  <si>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</si>
  <si>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</si>
  <si>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</si>
  <si>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</si>
  <si>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</si>
  <si>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</si>
  <si>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</si>
  <si>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</si>
  <si>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</si>
  <si>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</si>
  <si>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</si>
  <si>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</si>
  <si>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</si>
  <si>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</si>
  <si>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</si>
  <si>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</si>
  <si>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</si>
  <si>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</si>
  <si>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</si>
  <si>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</si>
  <si>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</si>
  <si>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</si>
  <si>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</si>
  <si>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</si>
  <si>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</si>
  <si>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</si>
  <si>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</si>
  <si>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</si>
  <si>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</si>
  <si>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</si>
  <si>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</si>
  <si>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</si>
  <si>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</si>
  <si>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</si>
  <si>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</si>
  <si>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</si>
  <si>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</si>
  <si>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</si>
  <si>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</si>
  <si>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</si>
  <si>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</si>
  <si>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</si>
  <si>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</si>
  <si>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</si>
  <si>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</si>
  <si>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</si>
  <si>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</si>
  <si>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</si>
  <si>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</si>
  <si>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</si>
  <si>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</si>
  <si>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</si>
  <si>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</si>
  <si>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</si>
  <si>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</si>
  <si>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</si>
  <si>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</si>
  <si>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</si>
  <si>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</si>
  <si>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</si>
  <si>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</si>
  <si>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</si>
  <si>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</si>
  <si>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</si>
  <si>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</si>
  <si>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</si>
  <si>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</si>
  <si>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</si>
  <si>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</si>
  <si>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</si>
  <si>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</si>
  <si>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</si>
  <si>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</si>
  <si>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</si>
  <si>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</si>
  <si>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</si>
  <si>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</si>
  <si>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</si>
  <si>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</si>
  <si>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</si>
  <si>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</si>
  <si>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</si>
  <si>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</si>
  <si>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</si>
  <si>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</si>
  <si>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</si>
  <si>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</si>
  <si>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</si>
  <si>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</si>
  <si>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</si>
  <si>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</si>
  <si>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</si>
  <si>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</si>
  <si>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</si>
  <si>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</si>
  <si>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</si>
  <si>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</si>
  <si>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</si>
  <si>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</si>
  <si>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</si>
  <si>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</si>
  <si>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</si>
  <si>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</si>
  <si>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</si>
  <si>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</si>
  <si>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</si>
  <si>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</si>
  <si>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</si>
  <si>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</si>
  <si>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</si>
  <si>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</si>
  <si>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</si>
  <si>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</si>
  <si>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</si>
  <si>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</si>
  <si>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</si>
  <si>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</si>
  <si>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</si>
  <si>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</si>
  <si>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</si>
  <si>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</si>
  <si>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</si>
  <si>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</si>
  <si>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</si>
  <si>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</si>
  <si>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</si>
  <si>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</si>
  <si>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</si>
  <si>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</si>
  <si>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</si>
  <si>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</si>
  <si>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</si>
  <si>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</si>
  <si>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</si>
  <si>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</si>
  <si>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</si>
  <si>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</si>
  <si>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</si>
  <si>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</si>
  <si>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</si>
  <si>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</si>
  <si>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</si>
  <si>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</si>
  <si>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</si>
  <si>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</si>
  <si>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</si>
  <si>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</si>
  <si>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</si>
  <si>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</si>
  <si>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</si>
  <si>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</si>
  <si>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</si>
  <si>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</si>
  <si>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</si>
  <si>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</si>
  <si>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</si>
  <si>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</si>
  <si>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</si>
  <si>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</si>
  <si>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</si>
  <si>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</si>
  <si>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</si>
  <si>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</si>
  <si>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</si>
  <si>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</si>
  <si>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</si>
  <si>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</si>
  <si>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</si>
  <si>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</si>
  <si>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</si>
  <si>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</si>
  <si>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</si>
  <si>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</si>
  <si>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</si>
  <si>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</si>
  <si>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</si>
  <si>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</si>
  <si>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</si>
  <si>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</si>
  <si>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</si>
  <si>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</si>
  <si>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</si>
  <si>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</si>
  <si>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</si>
  <si>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</si>
  <si>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</si>
  <si>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</si>
  <si>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</si>
  <si>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</si>
  <si>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</si>
  <si>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</si>
  <si>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</si>
  <si>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</si>
  <si>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</si>
  <si>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</si>
  <si>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</si>
  <si>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</si>
  <si>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</si>
  <si>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</si>
  <si>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</si>
  <si>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</si>
  <si>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</si>
  <si>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</si>
  <si>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</si>
  <si>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</si>
  <si>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</si>
  <si>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</si>
  <si>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</si>
  <si>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</si>
  <si>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</si>
  <si>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</si>
  <si>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</si>
  <si>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</si>
  <si>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</si>
  <si>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</si>
  <si>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</si>
  <si>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</si>
  <si>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</si>
  <si>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</si>
  <si>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</si>
  <si>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</si>
  <si>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</si>
  <si>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</si>
  <si>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</si>
  <si>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</si>
  <si>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</si>
  <si>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</si>
  <si>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</si>
  <si>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</si>
  <si>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</si>
  <si>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</si>
  <si>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</si>
  <si>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</si>
  <si>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</si>
  <si>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</si>
  <si>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</si>
  <si>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</si>
  <si>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</si>
  <si>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</si>
  <si>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</si>
  <si>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</si>
  <si>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</si>
  <si>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</si>
  <si>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</si>
  <si>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</si>
  <si>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</si>
  <si>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</si>
  <si>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</si>
  <si>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</si>
  <si>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</si>
  <si>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</si>
  <si>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</si>
  <si>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</si>
  <si>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</si>
  <si>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</si>
  <si>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</si>
  <si>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</si>
  <si>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</si>
  <si>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</si>
  <si>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</si>
  <si>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</si>
  <si>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</si>
  <si>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</si>
  <si>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</si>
  <si>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</si>
  <si>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</si>
  <si>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</si>
  <si>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</si>
  <si>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</si>
  <si>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</si>
  <si>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</si>
  <si>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</si>
  <si>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</si>
  <si>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</si>
  <si>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</si>
  <si>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</si>
  <si>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</si>
  <si>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</si>
  <si>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</si>
  <si>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</si>
  <si>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</si>
  <si>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</si>
  <si>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</si>
  <si>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</si>
  <si>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</si>
  <si>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</si>
  <si>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</si>
  <si>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</si>
  <si>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</si>
  <si>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</si>
  <si>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</si>
  <si>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</si>
  <si>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</si>
  <si>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</si>
  <si>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</si>
  <si>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</si>
  <si>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</si>
  <si>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</si>
  <si>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</si>
  <si>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</si>
  <si>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</si>
  <si>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</si>
  <si>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</si>
  <si>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</si>
  <si>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</si>
  <si>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</si>
  <si>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</si>
  <si>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</si>
  <si>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</si>
  <si>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</si>
  <si>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</si>
  <si>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</si>
  <si>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</si>
  <si>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</si>
  <si>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</si>
  <si>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</si>
  <si>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</si>
  <si>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</si>
  <si>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</si>
  <si>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</si>
  <si>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</si>
  <si>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</si>
  <si>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</si>
  <si>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</si>
  <si>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</si>
  <si>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</si>
  <si>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</si>
  <si>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</si>
  <si>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</si>
  <si>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</si>
  <si>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</si>
  <si>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</si>
  <si>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</si>
  <si>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</si>
  <si>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</si>
  <si>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</si>
  <si>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</si>
  <si>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</si>
  <si>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</si>
  <si>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</si>
  <si>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</si>
  <si>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</si>
  <si>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</si>
  <si>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</si>
  <si>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</si>
  <si>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</si>
  <si>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</si>
  <si>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</si>
  <si>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</si>
  <si>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</si>
  <si>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</si>
  <si>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</si>
  <si>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</si>
  <si>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</si>
  <si>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</si>
  <si>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</si>
  <si>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</si>
  <si>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</si>
  <si>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</si>
  <si>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</si>
  <si>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</si>
  <si>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</si>
  <si>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</si>
  <si>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</si>
  <si>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</si>
  <si>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</si>
  <si>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</si>
  <si>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</si>
  <si>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</si>
  <si>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</si>
  <si>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</si>
  <si>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</si>
  <si>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</si>
  <si>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</si>
  <si>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</si>
  <si>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</si>
  <si>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</si>
  <si>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</si>
  <si>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</si>
  <si>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</si>
  <si>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</si>
  <si>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</si>
  <si>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</si>
  <si>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</si>
  <si>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</si>
  <si>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</si>
  <si>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</si>
  <si>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</si>
  <si>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</si>
  <si>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</si>
  <si>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</si>
  <si>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</si>
  <si>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</si>
  <si>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</si>
  <si>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</si>
  <si>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</si>
  <si>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</si>
  <si>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</si>
  <si>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</si>
  <si>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</si>
  <si>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</si>
  <si>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</si>
  <si>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</si>
  <si>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</si>
  <si>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</si>
  <si>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</si>
  <si>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</si>
  <si>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</si>
  <si>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</si>
  <si>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</si>
  <si>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</si>
  <si>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</si>
  <si>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</si>
  <si>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</si>
  <si>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</si>
  <si>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</si>
  <si>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</si>
  <si>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</si>
  <si>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</si>
  <si>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</si>
  <si>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</si>
  <si>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</si>
  <si>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</si>
  <si>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</si>
  <si>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</si>
  <si>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</si>
  <si>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</si>
  <si>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</si>
  <si>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</si>
  <si>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</si>
  <si>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</si>
  <si>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</si>
  <si>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</si>
  <si>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</si>
  <si>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</si>
  <si>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</si>
  <si>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</si>
  <si>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</si>
  <si>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</si>
  <si>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</si>
  <si>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</si>
  <si>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</si>
  <si>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</si>
  <si>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</si>
  <si>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</si>
  <si>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</si>
  <si>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</si>
  <si>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</si>
  <si>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</si>
  <si>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</si>
  <si>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</si>
  <si>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</si>
  <si>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</si>
  <si>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</si>
  <si>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</si>
  <si>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</si>
  <si>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</si>
  <si>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</si>
  <si>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</si>
  <si>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</si>
  <si>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</si>
  <si>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</si>
  <si>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</si>
  <si>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</si>
  <si>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</si>
  <si>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</si>
  <si>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</si>
  <si>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</si>
  <si>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</si>
  <si>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</si>
  <si>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</si>
  <si>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</si>
  <si>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</si>
  <si>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</si>
  <si>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</si>
  <si>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</si>
  <si>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</si>
  <si>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</si>
  <si>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</si>
  <si>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</si>
  <si>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</si>
  <si>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</si>
  <si>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</si>
  <si>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</si>
  <si>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</si>
  <si>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</si>
  <si>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</si>
  <si>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</si>
  <si>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</si>
  <si>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</si>
  <si>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</si>
  <si>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</si>
  <si>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</si>
  <si>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</si>
  <si>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</si>
  <si>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</si>
  <si>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</si>
  <si>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</si>
  <si>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</si>
  <si>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</si>
  <si>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</si>
  <si>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</si>
  <si>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</si>
  <si>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</si>
  <si>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</si>
  <si>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</si>
  <si>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</si>
  <si>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</si>
  <si>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</si>
  <si>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</si>
  <si>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</si>
  <si>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</si>
  <si>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</si>
  <si>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</si>
  <si>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</si>
  <si>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</si>
  <si>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</si>
  <si>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</si>
  <si>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</si>
  <si>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</si>
  <si>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</si>
  <si>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</si>
  <si>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</si>
  <si>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</si>
  <si>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</si>
  <si>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</si>
  <si>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</si>
  <si>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</si>
  <si>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</si>
  <si>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</si>
  <si>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</si>
  <si>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</si>
  <si>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</si>
  <si>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</si>
  <si>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</si>
  <si>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</si>
  <si>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</si>
  <si>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</si>
  <si>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</si>
  <si>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</si>
  <si>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</si>
  <si>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</si>
  <si>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</si>
  <si>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</si>
  <si>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</si>
  <si>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</si>
  <si>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</si>
  <si>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</si>
  <si>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</si>
  <si>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</si>
  <si>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</si>
  <si>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</si>
  <si>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</si>
  <si>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</si>
  <si>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</si>
  <si>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</si>
  <si>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</si>
  <si>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</si>
  <si>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</si>
  <si>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</si>
  <si>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</si>
  <si>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</si>
  <si>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</si>
  <si>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</si>
  <si>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</si>
  <si>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</si>
  <si>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</si>
  <si>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</si>
  <si>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</si>
  <si>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</si>
  <si>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</si>
  <si>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</si>
  <si>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</si>
  <si>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</si>
  <si>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</si>
  <si>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</si>
  <si>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</si>
  <si>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</si>
  <si>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</si>
  <si>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</si>
  <si>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</si>
  <si>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</si>
  <si>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</si>
  <si>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</si>
  <si>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</si>
  <si>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</si>
  <si>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</si>
  <si>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</si>
  <si>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</si>
  <si>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</si>
  <si>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</si>
  <si>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</si>
  <si>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</si>
  <si>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</si>
  <si>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</si>
  <si>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</si>
  <si>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</si>
  <si>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</si>
  <si>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</si>
  <si>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</si>
  <si>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</si>
  <si>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</si>
  <si>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</si>
  <si>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</si>
  <si>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</si>
  <si>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</si>
  <si>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</si>
  <si>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</si>
  <si>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</si>
  <si>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</si>
  <si>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</si>
  <si>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</si>
  <si>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</si>
  <si>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</si>
  <si>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</si>
  <si>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</si>
  <si>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</si>
  <si>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</si>
  <si>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</si>
  <si>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</si>
  <si>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</si>
  <si>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</si>
  <si>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</si>
  <si>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</si>
  <si>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</si>
  <si>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</si>
  <si>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</si>
  <si>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</si>
  <si>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</si>
  <si>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</si>
  <si>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</si>
  <si>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</si>
  <si>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</si>
  <si>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</si>
  <si>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</si>
  <si>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</si>
  <si>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</si>
  <si>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</si>
  <si>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</si>
  <si>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</si>
  <si>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</si>
  <si>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</si>
  <si>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</si>
  <si>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</si>
  <si>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</si>
  <si>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</si>
  <si>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</si>
  <si>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</si>
  <si>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</si>
  <si>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</si>
  <si>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</si>
  <si>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</si>
  <si>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</si>
  <si>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</si>
  <si>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</si>
  <si>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</si>
  <si>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</si>
  <si>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</si>
  <si>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</si>
  <si>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</si>
  <si>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</si>
  <si>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</si>
  <si>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</si>
  <si>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</si>
  <si>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</si>
  <si>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</si>
  <si>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</si>
  <si>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</si>
  <si>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</si>
  <si>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</si>
  <si>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</si>
  <si>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</si>
  <si>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</si>
  <si>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</si>
  <si>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</si>
  <si>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</si>
  <si>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</si>
  <si>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</si>
  <si>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</si>
  <si>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</si>
  <si>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</si>
  <si>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</si>
  <si>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</si>
  <si>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</si>
  <si>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</si>
  <si>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</si>
  <si>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</si>
  <si>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</si>
  <si>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</si>
  <si>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</si>
  <si>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</si>
  <si>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</si>
  <si>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</si>
  <si>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</si>
  <si>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</si>
  <si>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</si>
  <si>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</si>
  <si>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</si>
  <si>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</si>
  <si>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</si>
  <si>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</si>
  <si>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</si>
  <si>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</si>
  <si>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</si>
  <si>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</si>
  <si>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</si>
  <si>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</si>
  <si>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</si>
  <si>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</si>
  <si>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</si>
  <si>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</si>
  <si>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</si>
  <si>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</si>
  <si>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</si>
  <si>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</si>
  <si>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</si>
  <si>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</si>
  <si>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</si>
  <si>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</si>
  <si>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</si>
  <si>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</si>
  <si>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</si>
  <si>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</si>
  <si>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</si>
  <si>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</si>
  <si>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</si>
  <si>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</si>
  <si>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</si>
  <si>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</si>
  <si>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</si>
  <si>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</si>
  <si>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</si>
  <si>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</si>
  <si>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</si>
  <si>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</si>
  <si>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</si>
  <si>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</si>
  <si>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</si>
  <si>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</si>
  <si>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</si>
  <si>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</si>
  <si>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</si>
  <si>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</si>
  <si>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</si>
  <si>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</si>
  <si>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</si>
  <si>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</si>
  <si>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</si>
  <si>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</si>
  <si>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</si>
  <si>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</si>
  <si>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</si>
  <si>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</si>
  <si>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</si>
  <si>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</si>
  <si>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</si>
  <si>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</si>
  <si>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</si>
  <si>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</si>
  <si>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</si>
  <si>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</si>
  <si>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</si>
  <si>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</si>
  <si>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</si>
  <si>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</si>
  <si>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</si>
  <si>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</si>
  <si>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</si>
  <si>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</si>
  <si>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</si>
  <si>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</si>
  <si>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</si>
  <si>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</si>
  <si>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</si>
  <si>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</si>
  <si>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</si>
  <si>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</si>
  <si>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</si>
  <si>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</si>
  <si>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</si>
  <si>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</si>
  <si>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</si>
  <si>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</si>
  <si>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</si>
  <si>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</si>
  <si>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</si>
  <si>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</si>
  <si>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</si>
  <si>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</si>
  <si>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</si>
  <si>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</si>
  <si>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</si>
  <si>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</si>
  <si>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</si>
  <si>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</si>
  <si>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</si>
  <si>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</si>
  <si>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</si>
  <si>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</si>
  <si>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</si>
  <si>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</si>
  <si>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</si>
  <si>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</si>
  <si>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</si>
  <si>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</si>
  <si>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</si>
  <si>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</si>
  <si>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</si>
  <si>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</si>
  <si>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</si>
  <si>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</si>
  <si>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</si>
  <si>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</si>
  <si>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</si>
  <si>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</si>
  <si>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</si>
  <si>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</si>
  <si>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</si>
  <si>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</si>
  <si>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</si>
  <si>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</si>
  <si>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</si>
  <si>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</si>
  <si>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</si>
  <si>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</si>
  <si>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</si>
  <si>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</si>
  <si>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</si>
  <si>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</si>
  <si>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</si>
  <si>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</si>
  <si>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</si>
  <si>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</si>
  <si>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</si>
  <si>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</si>
  <si>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</si>
  <si>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</si>
  <si>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</si>
  <si>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</si>
  <si>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</si>
  <si>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</si>
  <si>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</si>
  <si>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</si>
  <si>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</si>
  <si>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</si>
  <si>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</si>
  <si>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</si>
  <si>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</si>
  <si>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</si>
  <si>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</si>
  <si>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</si>
  <si>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</si>
  <si>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</si>
  <si>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</si>
  <si>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</si>
  <si>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</si>
  <si>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</si>
  <si>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</si>
  <si>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</si>
  <si>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</si>
  <si>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</si>
  <si>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</si>
  <si>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</si>
  <si>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</si>
  <si>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</si>
  <si>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</si>
  <si>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</si>
  <si>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</si>
  <si>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</si>
  <si>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</si>
  <si>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</si>
  <si>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</si>
  <si>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</si>
  <si>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</si>
  <si>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</si>
  <si>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</si>
  <si>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</si>
  <si>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</si>
  <si>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</si>
  <si>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</si>
  <si>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</si>
  <si>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</si>
  <si>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</si>
  <si>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</si>
  <si>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</si>
  <si>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</si>
  <si>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</si>
  <si>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</si>
  <si>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</si>
  <si>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</si>
  <si>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</si>
  <si>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</si>
  <si>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</si>
  <si>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</si>
  <si>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</si>
  <si>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</si>
  <si>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</si>
  <si>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</si>
  <si>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</si>
  <si>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</si>
  <si>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</si>
  <si>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</si>
  <si>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</si>
  <si>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</si>
  <si>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</si>
  <si>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</si>
  <si>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</si>
  <si>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</si>
  <si>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</si>
  <si>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</si>
  <si>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</si>
  <si>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</si>
  <si>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</si>
  <si>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</si>
  <si>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</si>
  <si>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</si>
  <si>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</si>
  <si>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</si>
  <si>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</si>
  <si>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</si>
  <si>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</si>
  <si>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</si>
  <si>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</si>
  <si>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</si>
  <si>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</si>
  <si>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</si>
  <si>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</si>
  <si>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</si>
  <si>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</si>
  <si>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</si>
  <si>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</si>
  <si>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</si>
  <si>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</si>
  <si>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</si>
  <si>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</si>
  <si>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</si>
  <si>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</si>
  <si>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</si>
  <si>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</si>
  <si>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</si>
  <si>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</si>
  <si>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</si>
  <si>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</si>
  <si>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</si>
  <si>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</si>
  <si>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</si>
  <si>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</si>
  <si>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</si>
  <si>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</si>
  <si>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</si>
  <si>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</si>
  <si>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</si>
  <si>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</si>
  <si>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</si>
  <si>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</si>
  <si>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</si>
  <si>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</si>
  <si>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</si>
  <si>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</si>
  <si>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</si>
  <si>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</si>
  <si>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</si>
  <si>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</si>
  <si>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</si>
  <si>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</si>
  <si>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</si>
  <si>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</si>
  <si>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</si>
  <si>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</si>
  <si>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</si>
  <si>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</si>
  <si>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</si>
  <si>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</si>
  <si>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</si>
  <si>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</si>
  <si>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</si>
  <si>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</si>
  <si>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</si>
  <si>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</si>
  <si>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</si>
  <si>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</si>
  <si>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</si>
  <si>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</si>
  <si>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</si>
  <si>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</si>
  <si>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</si>
  <si>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</si>
  <si>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</si>
  <si>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</si>
  <si>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</si>
  <si>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</si>
  <si>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</si>
  <si>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</si>
  <si>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</si>
  <si>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</si>
  <si>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</si>
  <si>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</si>
  <si>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</si>
  <si>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</si>
  <si>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</si>
  <si>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</si>
  <si>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</si>
  <si>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</si>
  <si>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</si>
  <si>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</si>
  <si>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</si>
  <si>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</si>
  <si>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</si>
  <si>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</si>
  <si>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</si>
  <si>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</si>
  <si>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</si>
  <si>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</si>
  <si>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</si>
  <si>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</si>
  <si>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</si>
  <si>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</si>
  <si>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</si>
  <si>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</si>
  <si>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</si>
  <si>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</si>
  <si>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</si>
  <si>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</si>
  <si>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</si>
  <si>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</si>
  <si>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</si>
  <si>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</si>
  <si>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</si>
  <si>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</si>
  <si>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</si>
  <si>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</si>
  <si>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</si>
  <si>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</si>
  <si>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</si>
  <si>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</si>
  <si>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</si>
  <si>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</si>
  <si>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</si>
  <si>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</si>
  <si>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</si>
  <si>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</si>
  <si>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</si>
  <si>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</si>
  <si>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</si>
  <si>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</si>
  <si>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</si>
  <si>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</si>
  <si>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</si>
  <si>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</si>
  <si>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</si>
  <si>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</si>
  <si>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</si>
  <si>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</si>
  <si>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</si>
  <si>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</si>
  <si>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</si>
  <si>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</si>
  <si>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</si>
  <si>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</si>
  <si>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</si>
  <si>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</si>
  <si>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</si>
  <si>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</si>
  <si>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</si>
  <si>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</si>
  <si>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</si>
  <si>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</si>
  <si>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</si>
  <si>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</si>
  <si>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</si>
  <si>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</si>
  <si>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</si>
  <si>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</si>
  <si>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</si>
  <si>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</si>
  <si>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</si>
  <si>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</si>
  <si>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</si>
  <si>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</si>
  <si>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</si>
  <si>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</si>
  <si>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</si>
  <si>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</si>
  <si>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</si>
  <si>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</si>
  <si>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</si>
  <si>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</si>
  <si>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</si>
  <si>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</si>
  <si>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</si>
  <si>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</si>
  <si>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</si>
  <si>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</si>
  <si>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</si>
  <si>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</si>
  <si>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</si>
  <si>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</si>
  <si>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</si>
  <si>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</si>
  <si>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</si>
  <si>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</si>
  <si>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</si>
  <si>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</si>
  <si>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</si>
  <si>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</si>
  <si>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</si>
  <si>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</si>
  <si>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</si>
  <si>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</si>
  <si>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</si>
  <si>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</si>
  <si>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</si>
  <si>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</si>
  <si>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</si>
  <si>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</si>
  <si>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</si>
  <si>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</si>
  <si>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</si>
  <si>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</si>
  <si>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</si>
  <si>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</si>
  <si>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</si>
  <si>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</si>
  <si>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</si>
  <si>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</si>
  <si>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</si>
  <si>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</si>
  <si>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</si>
  <si>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</si>
  <si>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</si>
  <si>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</si>
  <si>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</si>
  <si>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</si>
  <si>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</si>
  <si>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</si>
  <si>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</si>
  <si>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</si>
  <si>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</si>
  <si>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</si>
  <si>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</si>
  <si>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</si>
  <si>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</si>
  <si>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</si>
  <si>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</si>
  <si>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</si>
  <si>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</si>
  <si>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</si>
  <si>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</si>
  <si>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</si>
  <si>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</si>
  <si>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</si>
  <si>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</si>
  <si>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</si>
  <si>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</si>
  <si>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</si>
  <si>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</si>
  <si>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</si>
  <si>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</si>
  <si>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</si>
  <si>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</si>
  <si>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</si>
  <si>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</si>
  <si>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</si>
  <si>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</si>
  <si>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</si>
  <si>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</si>
  <si>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</si>
  <si>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</si>
  <si>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</si>
  <si>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</si>
  <si>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</si>
  <si>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</si>
  <si>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</si>
  <si>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</si>
  <si>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</si>
  <si>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</si>
  <si>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</si>
  <si>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</si>
  <si>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</si>
  <si>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</si>
  <si>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</si>
  <si>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</si>
  <si>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</si>
  <si>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</si>
  <si>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</si>
  <si>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</si>
  <si>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</si>
  <si>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</si>
  <si>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</si>
  <si>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</si>
  <si>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</si>
  <si>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</si>
  <si>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</si>
  <si>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</si>
  <si>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</si>
  <si>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</si>
  <si>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</si>
  <si>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</si>
  <si>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</si>
  <si>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</si>
  <si>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</si>
  <si>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</si>
  <si>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</si>
  <si>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</si>
  <si>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</si>
  <si>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</si>
  <si>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</si>
  <si>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</si>
  <si>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</si>
  <si>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</si>
  <si>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</si>
  <si>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</si>
  <si>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</si>
  <si>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</si>
  <si>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</si>
  <si>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</si>
  <si>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</si>
  <si>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</si>
  <si>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</si>
  <si>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</si>
  <si>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</si>
  <si>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</si>
  <si>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</si>
  <si>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</si>
  <si>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</si>
  <si>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</si>
  <si>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</si>
  <si>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</si>
  <si>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</si>
  <si>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</si>
  <si>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</si>
  <si>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</si>
  <si>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</si>
  <si>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</si>
  <si>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</si>
  <si>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</si>
  <si>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</si>
  <si>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</si>
  <si>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</si>
  <si>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</si>
  <si>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</si>
  <si>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</si>
  <si>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</si>
  <si>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</si>
  <si>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</si>
  <si>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</si>
  <si>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</si>
  <si>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</si>
  <si>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</si>
  <si>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</si>
  <si>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</si>
  <si>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</si>
  <si>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</si>
  <si>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</si>
  <si>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</si>
  <si>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</si>
  <si>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</si>
  <si>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</si>
  <si>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</si>
  <si>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</si>
  <si>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</si>
  <si>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</si>
  <si>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</si>
  <si>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</si>
  <si>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</si>
  <si>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</si>
  <si>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</si>
  <si>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</si>
  <si>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</si>
  <si>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</si>
  <si>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</si>
  <si>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</si>
  <si>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</si>
  <si>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</si>
  <si>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</si>
  <si>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</si>
  <si>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</si>
  <si>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</si>
  <si>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</si>
  <si>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</si>
  <si>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</si>
  <si>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</si>
  <si>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</si>
  <si>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</si>
  <si>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</si>
  <si>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</si>
  <si>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</si>
  <si>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</si>
  <si>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</si>
  <si>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</si>
  <si>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</si>
  <si>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</si>
  <si>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</si>
  <si>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</si>
  <si>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</si>
  <si>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</si>
  <si>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</si>
  <si>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</si>
  <si>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</si>
  <si>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</si>
  <si>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</si>
  <si>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</si>
  <si>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</si>
  <si>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</si>
  <si>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</si>
  <si>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</si>
  <si>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</si>
  <si>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</si>
  <si>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</si>
  <si>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</si>
  <si>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</si>
  <si>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</si>
  <si>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</si>
  <si>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</si>
  <si>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</si>
  <si>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</si>
  <si>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</si>
  <si>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</si>
  <si>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</si>
  <si>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</si>
  <si>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</si>
  <si>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</si>
  <si>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</si>
  <si>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</si>
  <si>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</si>
  <si>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</si>
  <si>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</si>
  <si>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</si>
  <si>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</si>
  <si>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</si>
  <si>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</si>
  <si>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</si>
  <si>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</si>
  <si>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</si>
  <si>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</si>
  <si>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</si>
  <si>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</si>
  <si>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</si>
  <si>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</si>
  <si>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</si>
  <si>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</si>
  <si>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</si>
  <si>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</si>
  <si>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</si>
  <si>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</si>
  <si>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</si>
  <si>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</si>
  <si>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</si>
  <si>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</si>
  <si>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</si>
  <si>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</si>
  <si>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</si>
  <si>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</si>
  <si>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</si>
  <si>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</si>
  <si>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</si>
  <si>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</si>
  <si>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</si>
  <si>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</si>
  <si>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</si>
  <si>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</si>
  <si>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</si>
  <si>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</si>
  <si>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</si>
  <si>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</si>
  <si>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</si>
  <si>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</si>
  <si>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</si>
  <si>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</si>
  <si>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</si>
  <si>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</si>
  <si>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</si>
  <si>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</si>
  <si>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</si>
  <si>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</si>
  <si>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</si>
  <si>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</si>
  <si>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</si>
  <si>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</si>
  <si>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</si>
  <si>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</si>
  <si>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</si>
  <si>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</si>
  <si>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</si>
  <si>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</si>
  <si>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</si>
  <si>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</si>
  <si>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</si>
  <si>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</si>
  <si>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</si>
  <si>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</si>
  <si>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</si>
  <si>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</si>
  <si>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</si>
  <si>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</si>
  <si>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</si>
  <si>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</si>
  <si>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</si>
  <si>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</si>
  <si>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</si>
  <si>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</si>
  <si>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</si>
  <si>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</si>
  <si>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</si>
  <si>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</si>
  <si>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</si>
  <si>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</si>
  <si>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</si>
  <si>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</si>
  <si>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</si>
  <si>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</si>
  <si>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</si>
  <si>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</si>
  <si>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</si>
  <si>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</si>
  <si>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</si>
  <si>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</si>
  <si>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</si>
  <si>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</si>
  <si>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</si>
  <si>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</si>
  <si>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</si>
  <si>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</si>
  <si>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</si>
  <si>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</si>
  <si>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</si>
  <si>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</si>
  <si>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</si>
  <si>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</si>
  <si>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</si>
  <si>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</si>
  <si>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</si>
  <si>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</si>
  <si>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</si>
  <si>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</si>
  <si>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</si>
  <si>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</si>
  <si>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</si>
  <si>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</si>
  <si>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</si>
  <si>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</si>
  <si>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</si>
  <si>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</si>
  <si>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</si>
  <si>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</si>
  <si>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</si>
  <si>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</si>
  <si>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</si>
  <si>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</si>
  <si>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</si>
  <si>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</si>
  <si>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</si>
  <si>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</si>
  <si>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</si>
  <si>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</si>
  <si>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</si>
  <si>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</si>
  <si>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</si>
  <si>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</si>
  <si>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</si>
  <si>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</si>
  <si>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</si>
  <si>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</si>
  <si>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</si>
  <si>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</si>
  <si>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</si>
  <si>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</si>
  <si>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</si>
  <si>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</si>
  <si>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</si>
  <si>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</si>
  <si>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</si>
  <si>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</si>
  <si>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</si>
  <si>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</si>
  <si>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</si>
  <si>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</si>
  <si>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</si>
  <si>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</si>
  <si>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</si>
  <si>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</si>
  <si>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</si>
  <si>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</si>
  <si>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</si>
  <si>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</si>
  <si>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</si>
  <si>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</si>
  <si>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</si>
  <si>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</si>
  <si>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</si>
  <si>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</si>
  <si>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</si>
  <si>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</si>
  <si>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</si>
  <si>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</si>
  <si>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</si>
  <si>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</si>
  <si>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</si>
  <si>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</si>
  <si>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</si>
  <si>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</si>
  <si>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</si>
  <si>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</si>
  <si>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</si>
  <si>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</si>
  <si>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</si>
  <si>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</si>
  <si>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</si>
  <si>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</si>
  <si>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</si>
  <si>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</si>
  <si>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</si>
  <si>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</si>
  <si>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</si>
  <si>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</si>
  <si>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</si>
  <si>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</si>
  <si>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</si>
  <si>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</si>
  <si>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</si>
  <si>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</si>
  <si>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</si>
  <si>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</si>
  <si>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</si>
  <si>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</si>
  <si>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</si>
  <si>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</si>
  <si>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</si>
  <si>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</si>
  <si>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</si>
  <si>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</si>
  <si>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</si>
  <si>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</si>
  <si>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</si>
  <si>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</si>
  <si>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</si>
  <si>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</si>
  <si>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</si>
  <si>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</si>
  <si>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</si>
  <si>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</si>
  <si>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</si>
  <si>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</si>
  <si>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</si>
  <si>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</si>
  <si>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</si>
  <si>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</si>
  <si>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</si>
  <si>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</si>
  <si>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</si>
  <si>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</si>
  <si>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</si>
  <si>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</si>
  <si>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</si>
  <si>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</si>
  <si>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</si>
  <si>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</si>
  <si>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</si>
  <si>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</si>
  <si>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</si>
  <si>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</si>
  <si>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</si>
  <si>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</si>
  <si>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</si>
  <si>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</si>
  <si>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</si>
  <si>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</si>
  <si>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</si>
  <si>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</si>
  <si>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</si>
  <si>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</si>
  <si>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</si>
  <si>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</si>
  <si>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</si>
  <si>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</si>
  <si>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</si>
  <si>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</si>
  <si>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</si>
  <si>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</si>
  <si>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</si>
  <si>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</si>
  <si>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</si>
  <si>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</si>
  <si>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</si>
  <si>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</si>
  <si>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</si>
  <si>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</si>
  <si>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</si>
  <si>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</si>
  <si>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</si>
  <si>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</si>
  <si>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</si>
  <si>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</si>
  <si>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</si>
  <si>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</si>
  <si>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</si>
  <si>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</si>
  <si>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</si>
  <si>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</si>
  <si>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</si>
  <si>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</si>
  <si>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</si>
  <si>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</si>
  <si>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</si>
  <si>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</si>
  <si>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</si>
  <si>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</si>
  <si>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</si>
  <si>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</si>
  <si>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</si>
  <si>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</si>
  <si>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</si>
  <si>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</si>
  <si>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</si>
  <si>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</si>
  <si>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</si>
  <si>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</si>
  <si>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</si>
  <si>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</si>
  <si>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</si>
  <si>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</si>
  <si>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</si>
  <si>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</si>
  <si>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</si>
  <si>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</si>
  <si>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</si>
  <si>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</si>
  <si>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</si>
  <si>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</si>
  <si>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</si>
  <si>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</si>
  <si>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</si>
  <si>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</si>
  <si>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</si>
  <si>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</si>
  <si>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</si>
  <si>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</si>
  <si>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</si>
  <si>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</si>
  <si>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</si>
  <si>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</si>
  <si>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</si>
  <si>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</si>
  <si>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</si>
  <si>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</si>
  <si>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</si>
  <si>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</si>
  <si>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</si>
  <si>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</si>
  <si>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</si>
  <si>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</si>
  <si>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</si>
  <si>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</si>
  <si>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</si>
  <si>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</si>
  <si>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</si>
  <si>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</si>
  <si>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</si>
  <si>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</si>
  <si>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</si>
  <si>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</si>
  <si>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</si>
  <si>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</si>
  <si>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</si>
  <si>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</si>
  <si>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</si>
  <si>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</si>
  <si>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</si>
  <si>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</si>
  <si>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</si>
  <si>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</si>
  <si>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</si>
  <si>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</si>
  <si>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</si>
  <si>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</si>
  <si>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</si>
  <si>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</si>
  <si>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</si>
  <si>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</si>
  <si>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</si>
  <si>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</si>
  <si>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</si>
  <si>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</si>
  <si>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</si>
  <si>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</si>
  <si>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</si>
  <si>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</si>
  <si>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</si>
  <si>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</si>
  <si>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</si>
  <si>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</si>
  <si>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</si>
  <si>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</si>
  <si>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</si>
  <si>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</si>
  <si>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</si>
  <si>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</si>
  <si>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</si>
  <si>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</si>
  <si>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</si>
  <si>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</si>
  <si>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</si>
  <si>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</si>
  <si>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</si>
  <si>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</si>
  <si>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</si>
  <si>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</si>
  <si>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</si>
  <si>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</si>
  <si>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</si>
  <si>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</si>
  <si>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</si>
  <si>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</si>
  <si>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</si>
  <si>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</si>
  <si>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</si>
  <si>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</si>
  <si>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</si>
  <si>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</si>
  <si>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</si>
  <si>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</si>
  <si>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</si>
  <si>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</si>
  <si>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</si>
  <si>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</si>
  <si>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</si>
  <si>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</si>
  <si>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</si>
  <si>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</si>
  <si>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</si>
  <si>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</si>
  <si>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</si>
  <si>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</si>
  <si>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</si>
  <si>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</si>
  <si>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</si>
  <si>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</si>
  <si>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</si>
  <si>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</si>
  <si>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</si>
  <si>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</si>
  <si>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</si>
  <si>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</si>
  <si>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</si>
  <si>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</si>
  <si>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</si>
  <si>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</si>
  <si>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</si>
  <si>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</si>
  <si>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</si>
  <si>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</si>
  <si>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</si>
  <si>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</si>
  <si>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</si>
  <si>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</si>
  <si>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</si>
  <si>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</si>
  <si>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</si>
  <si>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</si>
  <si>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</si>
  <si>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</si>
  <si>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</si>
  <si>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</si>
  <si>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</si>
  <si>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</si>
  <si>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</si>
  <si>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</si>
  <si>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</si>
  <si>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</si>
  <si>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</si>
  <si>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</si>
  <si>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</si>
  <si>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</si>
  <si>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</si>
  <si>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</si>
  <si>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</si>
  <si>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</si>
  <si>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</si>
  <si>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</si>
  <si>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</si>
  <si>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</si>
  <si>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</si>
  <si>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</si>
  <si>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</si>
  <si>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</si>
  <si>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</si>
  <si>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</si>
  <si>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</si>
  <si>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</si>
  <si>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</si>
  <si>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</si>
  <si>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</si>
  <si>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</si>
  <si>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</si>
  <si>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</si>
  <si>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</si>
  <si>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</si>
  <si>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</si>
  <si>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</si>
  <si>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</si>
  <si>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</si>
  <si>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</si>
  <si>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</si>
  <si>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</si>
  <si>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</si>
  <si>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</si>
  <si>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</si>
  <si>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</si>
  <si>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</si>
  <si>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</si>
  <si>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</si>
  <si>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</si>
  <si>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</si>
  <si>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</si>
  <si>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</si>
  <si>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</si>
  <si>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</si>
  <si>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</si>
  <si>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</si>
  <si>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</si>
  <si>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</si>
  <si>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</si>
  <si>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</si>
  <si>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</si>
  <si>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</si>
  <si>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</si>
  <si>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</si>
  <si>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</si>
  <si>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</si>
  <si>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</si>
  <si>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</si>
  <si>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</si>
  <si>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</si>
  <si>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</si>
  <si>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</si>
  <si>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</si>
  <si>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</si>
  <si>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</si>
  <si>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</si>
  <si>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</si>
  <si>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</si>
  <si>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</si>
  <si>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</si>
  <si>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</si>
  <si>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</si>
  <si>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</si>
  <si>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</si>
  <si>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</si>
  <si>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</si>
  <si>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</si>
  <si>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</si>
  <si>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</si>
  <si>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</si>
  <si>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</si>
  <si>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</si>
  <si>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</si>
  <si>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</si>
  <si>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</si>
  <si>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</si>
  <si>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</si>
  <si>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</si>
  <si>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</si>
  <si>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</si>
  <si>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</si>
  <si>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</si>
  <si>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</si>
  <si>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</si>
  <si>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</si>
  <si>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</si>
  <si>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</si>
  <si>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</si>
  <si>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</si>
  <si>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</si>
  <si>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</si>
  <si>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</si>
  <si>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</si>
  <si>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</si>
  <si>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</si>
  <si>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</si>
  <si>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</si>
  <si>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</si>
  <si>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</si>
  <si>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</si>
  <si>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</si>
  <si>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</si>
  <si>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</si>
  <si>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</si>
  <si>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</si>
  <si>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</si>
  <si>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</si>
  <si>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</si>
  <si>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</si>
  <si>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</si>
  <si>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</si>
  <si>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</si>
  <si>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</si>
  <si>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</si>
  <si>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</si>
  <si>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</si>
  <si>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</si>
  <si>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</si>
  <si>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</si>
  <si>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</si>
  <si>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</si>
  <si>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</si>
  <si>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</si>
  <si>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</si>
  <si>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</si>
  <si>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</si>
  <si>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</si>
  <si>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</si>
  <si>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</si>
  <si>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</si>
  <si>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</si>
  <si>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</si>
  <si>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</si>
  <si>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</si>
  <si>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</si>
  <si>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</si>
  <si>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</si>
  <si>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</si>
  <si>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</si>
  <si>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</si>
  <si>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</si>
  <si>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</si>
  <si>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</si>
  <si>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</si>
  <si>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</si>
  <si>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</si>
  <si>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</si>
  <si>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</si>
  <si>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</si>
  <si>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</si>
  <si>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</si>
  <si>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</si>
  <si>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</si>
  <si>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</si>
  <si>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</si>
  <si>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</si>
  <si>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</si>
  <si>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</si>
  <si>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</si>
  <si>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</si>
  <si>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</si>
  <si>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</si>
  <si>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</si>
  <si>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</si>
  <si>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</si>
  <si>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</si>
  <si>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</si>
  <si>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</si>
  <si>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</si>
  <si>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</si>
  <si>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</si>
  <si>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</si>
  <si>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</si>
  <si>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</si>
  <si>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</si>
  <si>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</si>
  <si>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</si>
  <si>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</si>
  <si>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</si>
  <si>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</si>
  <si>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</si>
  <si>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</si>
  <si>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</si>
  <si>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</si>
  <si>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</si>
  <si>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</si>
  <si>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</si>
  <si>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</si>
  <si>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</si>
  <si>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</si>
  <si>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</si>
  <si>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</si>
  <si>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</si>
  <si>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</si>
  <si>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</si>
  <si>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</si>
  <si>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</si>
  <si>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</si>
  <si>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</si>
  <si>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</si>
  <si>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</si>
  <si>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</si>
  <si>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</si>
  <si>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</si>
  <si>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</si>
  <si>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</si>
  <si>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</si>
  <si>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</si>
  <si>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</si>
  <si>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</si>
  <si>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</si>
  <si>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</si>
  <si>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</si>
  <si>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</si>
  <si>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</si>
  <si>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</si>
  <si>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</si>
  <si>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</si>
  <si>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</si>
  <si>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</si>
  <si>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</si>
  <si>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</si>
  <si>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</si>
  <si>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</si>
  <si>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</si>
  <si>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</si>
  <si>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</si>
  <si>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</si>
  <si>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</si>
  <si>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</si>
  <si>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</si>
  <si>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</si>
  <si>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</si>
  <si>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</si>
  <si>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</si>
  <si>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</si>
  <si>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</si>
  <si>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</si>
  <si>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</si>
  <si>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</si>
  <si>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</si>
  <si>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</si>
  <si>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</si>
  <si>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</si>
  <si>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</si>
  <si>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</si>
  <si>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</si>
  <si>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</si>
  <si>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</si>
  <si>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</si>
  <si>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</si>
  <si>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</si>
  <si>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</si>
  <si>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</si>
  <si>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</si>
  <si>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</si>
  <si>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</si>
  <si>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</si>
  <si>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</si>
  <si>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</si>
  <si>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</si>
  <si>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</si>
  <si>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</si>
  <si>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</si>
  <si>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</si>
  <si>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</si>
  <si>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</si>
  <si>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</si>
  <si>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</si>
  <si>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</si>
  <si>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</si>
  <si>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</si>
  <si>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</si>
  <si>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</si>
  <si>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</si>
  <si>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</si>
  <si>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</si>
  <si>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</si>
  <si>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</si>
  <si>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</si>
  <si>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</si>
  <si>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</si>
  <si>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</si>
  <si>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</si>
  <si>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</si>
  <si>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</si>
  <si>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</si>
  <si>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</si>
  <si>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</si>
  <si>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</si>
  <si>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</si>
  <si>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</si>
  <si>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</si>
  <si>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</si>
  <si>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</si>
  <si>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</si>
  <si>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</si>
  <si>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</si>
  <si>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</si>
  <si>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</si>
  <si>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</si>
  <si>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</si>
  <si>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</si>
  <si>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</si>
  <si>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</si>
  <si>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</si>
  <si>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</si>
  <si>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</si>
  <si>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</si>
  <si>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</si>
  <si>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</si>
  <si>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</si>
  <si>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</si>
  <si>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</si>
  <si>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</si>
  <si>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</si>
  <si>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</si>
  <si>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</si>
  <si>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</si>
  <si>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</si>
  <si>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</si>
  <si>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</si>
  <si>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</si>
  <si>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</si>
  <si>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</si>
  <si>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</si>
  <si>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</si>
  <si>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</si>
  <si>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</si>
  <si>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</si>
  <si>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</si>
  <si>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</si>
  <si>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</si>
  <si>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</si>
  <si>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</si>
  <si>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</si>
  <si>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</si>
  <si>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</si>
  <si>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</si>
  <si>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</si>
  <si>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</si>
  <si>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</si>
  <si>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</si>
  <si>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</si>
  <si>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</si>
  <si>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</si>
  <si>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</si>
  <si>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</si>
  <si>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</si>
  <si>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</si>
  <si>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</si>
  <si>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</si>
  <si>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</si>
  <si>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</si>
  <si>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</si>
  <si>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</si>
  <si>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</si>
  <si>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</si>
  <si>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</si>
  <si>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</si>
  <si>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</si>
  <si>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</si>
  <si>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</si>
  <si>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</si>
  <si>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</si>
  <si>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</si>
  <si>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</si>
  <si>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</si>
  <si>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</si>
  <si>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</si>
  <si>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</si>
  <si>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</si>
  <si>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</si>
  <si>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</si>
  <si>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</si>
  <si>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</si>
  <si>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</si>
  <si>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</si>
  <si>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</si>
  <si>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</si>
  <si>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</si>
  <si>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</si>
  <si>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</si>
  <si>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</si>
  <si>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</si>
  <si>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</si>
  <si>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</si>
  <si>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</si>
  <si>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</si>
  <si>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</si>
  <si>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</si>
  <si>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</si>
  <si>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</si>
  <si>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</si>
  <si>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</si>
  <si>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</si>
  <si>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</si>
  <si>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</si>
  <si>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</si>
  <si>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</si>
  <si>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</si>
  <si>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</si>
  <si>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</si>
  <si>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</si>
  <si>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</si>
  <si>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</si>
  <si>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</si>
  <si>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</si>
  <si>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</si>
  <si>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</si>
  <si>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</si>
  <si>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</si>
  <si>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</si>
  <si>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</si>
  <si>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</si>
  <si>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</si>
  <si>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</si>
  <si>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</si>
  <si>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</si>
  <si>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</si>
  <si>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</si>
  <si>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</si>
  <si>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</si>
  <si>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</si>
  <si>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</si>
  <si>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</si>
  <si>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</si>
  <si>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</si>
  <si>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</si>
  <si>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</si>
  <si>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</si>
  <si>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</si>
  <si>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</si>
  <si>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</si>
  <si>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</si>
  <si>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</si>
  <si>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</si>
  <si>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</si>
  <si>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</si>
  <si>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</si>
  <si>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</si>
  <si>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</si>
  <si>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</si>
  <si>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</si>
  <si>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</si>
  <si>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</si>
  <si>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</si>
  <si>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</si>
  <si>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</si>
  <si>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</si>
  <si>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</si>
  <si>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</si>
  <si>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</si>
  <si>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</si>
  <si>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</si>
  <si>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</si>
  <si>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</si>
  <si>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</si>
  <si>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</si>
  <si>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</si>
  <si>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</si>
  <si>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</si>
  <si>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</si>
  <si>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</si>
  <si>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</si>
  <si>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</si>
  <si>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</si>
  <si>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</si>
  <si>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</si>
  <si>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</si>
  <si>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</si>
  <si>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</si>
  <si>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</si>
  <si>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</si>
  <si>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</si>
  <si>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</si>
  <si>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</si>
  <si>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</si>
  <si>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</si>
  <si>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</si>
  <si>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</si>
  <si>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</si>
  <si>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</si>
  <si>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</si>
  <si>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</si>
  <si>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</si>
  <si>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</si>
  <si>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</si>
  <si>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</si>
  <si>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</si>
  <si>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</si>
  <si>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</si>
  <si>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</si>
  <si>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</si>
  <si>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</si>
  <si>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</si>
  <si>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</si>
  <si>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</si>
  <si>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</si>
  <si>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</si>
  <si>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</si>
  <si>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</si>
  <si>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</si>
  <si>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</si>
  <si>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</si>
  <si>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</si>
  <si>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</si>
  <si>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</si>
  <si>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</si>
  <si>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</si>
  <si>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</si>
  <si>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</si>
  <si>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</si>
  <si>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</si>
  <si>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</si>
  <si>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</si>
  <si>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</si>
  <si>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</si>
  <si>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</si>
  <si>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</si>
  <si>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</si>
  <si>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</si>
  <si>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</si>
  <si>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</si>
  <si>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</si>
  <si>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</si>
  <si>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</si>
  <si>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</si>
  <si>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</si>
  <si>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</si>
  <si>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</si>
  <si>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</si>
  <si>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</si>
  <si>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</si>
  <si>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</si>
  <si>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</si>
  <si>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</si>
  <si>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</si>
  <si>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</si>
  <si>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</si>
  <si>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</si>
  <si>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</si>
  <si>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</si>
  <si>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</si>
  <si>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</si>
  <si>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</si>
  <si>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</si>
  <si>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</si>
  <si>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</si>
  <si>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</si>
  <si>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</si>
  <si>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</si>
  <si>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</si>
  <si>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</si>
  <si>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</si>
  <si>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</si>
  <si>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</si>
  <si>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</si>
  <si>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</si>
  <si>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</si>
  <si>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</si>
  <si>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</si>
  <si>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</si>
  <si>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</si>
  <si>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</si>
  <si>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</si>
  <si>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</si>
  <si>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</si>
  <si>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</si>
  <si>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</si>
  <si>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</si>
  <si>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</si>
  <si>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</si>
  <si>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</si>
  <si>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</si>
  <si>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</si>
  <si>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</si>
  <si>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</si>
  <si>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</si>
  <si>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</si>
  <si>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</si>
  <si>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</si>
  <si>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</si>
  <si>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</si>
  <si>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</si>
  <si>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</si>
  <si>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</si>
  <si>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</si>
  <si>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</si>
  <si>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</si>
  <si>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</si>
  <si>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</si>
  <si>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</si>
  <si>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</si>
  <si>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</si>
  <si>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</si>
  <si>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</si>
  <si>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</si>
  <si>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</si>
  <si>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</si>
  <si>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</si>
  <si>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</si>
  <si>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</si>
  <si>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</si>
  <si>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</si>
  <si>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</si>
  <si>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</si>
  <si>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</si>
  <si>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</si>
  <si>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</si>
  <si>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</si>
  <si>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</si>
  <si>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</si>
  <si>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</si>
  <si>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</si>
  <si>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</si>
  <si>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</si>
  <si>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</si>
  <si>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</si>
  <si>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</si>
  <si>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</si>
  <si>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</si>
  <si>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</si>
  <si>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</si>
  <si>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</si>
  <si>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</si>
  <si>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</si>
  <si>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</si>
  <si>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</si>
  <si>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</si>
  <si>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</si>
  <si>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</si>
  <si>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</si>
  <si>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</si>
  <si>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</si>
  <si>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</si>
  <si>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</si>
  <si>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</si>
  <si>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</si>
  <si>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</si>
  <si>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</si>
  <si>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</si>
  <si>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</si>
  <si>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</si>
  <si>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</si>
  <si>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</si>
  <si>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</si>
  <si>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</si>
  <si>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</si>
  <si>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</si>
  <si>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</si>
  <si>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</si>
  <si>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</si>
  <si>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</si>
  <si>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</si>
  <si>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</si>
  <si>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</si>
  <si>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</si>
  <si>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</si>
  <si>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</si>
  <si>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</si>
  <si>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</si>
  <si>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</si>
  <si>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</si>
  <si>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</si>
  <si>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</si>
  <si>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</si>
  <si>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</si>
  <si>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</si>
  <si>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</si>
  <si>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</si>
  <si>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</si>
  <si>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</si>
  <si>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</si>
  <si>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</si>
  <si>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</si>
  <si>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</si>
  <si>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</si>
  <si>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</si>
  <si>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</si>
  <si>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</si>
  <si>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</si>
  <si>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</si>
  <si>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</si>
  <si>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</si>
  <si>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</si>
  <si>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</si>
  <si>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</si>
  <si>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</si>
  <si>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</si>
  <si>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</si>
  <si>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</si>
  <si>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</si>
  <si>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</si>
  <si>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</si>
  <si>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</si>
  <si>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</si>
  <si>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</si>
  <si>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</si>
  <si>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</si>
  <si>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</si>
  <si>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</si>
  <si>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</si>
  <si>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</si>
  <si>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</si>
  <si>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</si>
  <si>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</si>
  <si>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</si>
  <si>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</si>
  <si>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</si>
  <si>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</si>
  <si>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</si>
  <si>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</si>
  <si>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</si>
  <si>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</si>
  <si>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</si>
  <si>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</si>
  <si>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</si>
  <si>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</si>
  <si>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</si>
  <si>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</si>
  <si>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</si>
  <si>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</si>
  <si>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</si>
  <si>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</si>
  <si>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</si>
  <si>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</si>
  <si>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</si>
  <si>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</si>
  <si>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</si>
  <si>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</si>
  <si>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</si>
  <si>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</si>
  <si>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</si>
  <si>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</si>
  <si>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</si>
  <si>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</si>
  <si>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</si>
  <si>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</si>
  <si>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</si>
  <si>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</si>
  <si>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</si>
  <si>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</si>
  <si>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</si>
  <si>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</si>
  <si>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</si>
  <si>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</si>
  <si>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</si>
  <si>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</si>
  <si>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</si>
  <si>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</si>
  <si>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</si>
  <si>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</si>
  <si>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</si>
  <si>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</si>
  <si>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</si>
  <si>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</si>
  <si>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</si>
  <si>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</si>
  <si>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</si>
  <si>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</si>
  <si>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</si>
  <si>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</si>
  <si>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</si>
  <si>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</si>
  <si>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</si>
  <si>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</si>
  <si>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</si>
  <si>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</si>
  <si>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</si>
  <si>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</si>
  <si>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</si>
  <si>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</si>
  <si>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</si>
  <si>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</si>
  <si>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</si>
  <si>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</si>
  <si>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</si>
  <si>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</si>
  <si>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</si>
  <si>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</si>
  <si>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</si>
  <si>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</si>
  <si>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</si>
  <si>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</si>
  <si>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</si>
  <si>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</si>
  <si>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</si>
  <si>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</si>
  <si>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</si>
  <si>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</si>
  <si>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</si>
  <si>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</si>
  <si>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</si>
  <si>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</si>
  <si>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</si>
  <si>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</si>
  <si>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</si>
  <si>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</si>
  <si>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</si>
  <si>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</si>
  <si>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</si>
  <si>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</si>
  <si>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</si>
  <si>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</si>
  <si>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</si>
  <si>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</si>
  <si>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</si>
  <si>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</si>
  <si>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</si>
  <si>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</si>
  <si>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</si>
  <si>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</si>
  <si>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</si>
  <si>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</si>
  <si>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</si>
  <si>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</si>
  <si>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</si>
  <si>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</si>
  <si>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</si>
  <si>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</si>
  <si>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</si>
  <si>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</si>
  <si>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</si>
  <si>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</si>
  <si>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</si>
  <si>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</si>
  <si>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</si>
  <si>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</si>
  <si>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</si>
  <si>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</si>
  <si>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</si>
  <si>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</si>
  <si>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</si>
  <si>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</si>
  <si>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</si>
  <si>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</si>
  <si>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</si>
  <si>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</si>
  <si>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</si>
  <si>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</si>
  <si>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</si>
  <si>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</si>
  <si>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</si>
  <si>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</si>
  <si>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</si>
  <si>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</si>
  <si>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</si>
  <si>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</si>
  <si>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</si>
  <si>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</si>
  <si>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</si>
  <si>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</si>
  <si>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</si>
  <si>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</si>
  <si>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</si>
  <si>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</si>
  <si>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</si>
  <si>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</si>
  <si>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</si>
  <si>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</si>
  <si>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</si>
  <si>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</si>
  <si>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</si>
  <si>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</si>
  <si>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</si>
  <si>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</si>
  <si>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</si>
  <si>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</si>
  <si>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</si>
  <si>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</si>
  <si>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</si>
  <si>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</si>
  <si>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</si>
  <si>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</si>
  <si>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</si>
  <si>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</si>
  <si>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</si>
  <si>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</si>
  <si>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</si>
  <si>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</si>
  <si>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</si>
  <si>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</si>
  <si>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</si>
  <si>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</si>
  <si>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</si>
  <si>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</si>
  <si>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</si>
  <si>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</si>
  <si>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</si>
  <si>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</si>
  <si>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</si>
  <si>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</si>
  <si>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</si>
  <si>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</si>
  <si>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</si>
  <si>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</si>
  <si>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</si>
  <si>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</si>
  <si>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</si>
  <si>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</si>
  <si>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</si>
  <si>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</si>
  <si>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</si>
  <si>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</si>
  <si>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</si>
  <si>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</si>
  <si>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</si>
  <si>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</si>
  <si>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</si>
  <si>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</si>
  <si>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</si>
  <si>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</si>
  <si>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</si>
  <si>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</si>
  <si>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</si>
  <si>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</si>
  <si>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</si>
  <si>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</si>
  <si>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</si>
  <si>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</si>
  <si>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</si>
  <si>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</si>
  <si>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</si>
  <si>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</si>
  <si>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</si>
  <si>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</si>
  <si>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</si>
  <si>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</si>
  <si>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</si>
  <si>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</si>
  <si>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</si>
  <si>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</si>
  <si>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</si>
  <si>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</si>
  <si>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</si>
  <si>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</si>
  <si>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</si>
  <si>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</si>
  <si>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</si>
  <si>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</si>
  <si>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</si>
  <si>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</si>
  <si>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</si>
  <si>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</si>
  <si>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</si>
  <si>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</si>
  <si>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</si>
  <si>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</si>
  <si>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</si>
  <si>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</si>
  <si>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</si>
  <si>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</si>
  <si>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</si>
  <si>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</si>
  <si>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</si>
  <si>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</si>
  <si>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</si>
  <si>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</si>
  <si>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</si>
  <si>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</si>
  <si>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</si>
  <si>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</si>
  <si>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</si>
  <si>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</si>
  <si>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</si>
  <si>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</si>
  <si>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</si>
  <si>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</si>
  <si>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</si>
  <si>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</si>
  <si>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</si>
  <si>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</si>
  <si>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</si>
  <si>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</si>
  <si>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</si>
  <si>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</si>
  <si>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</si>
  <si>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</si>
  <si>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</si>
  <si>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</si>
  <si>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</si>
  <si>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</si>
  <si>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</si>
  <si>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</si>
  <si>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</si>
  <si>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</si>
  <si>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</si>
  <si>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</si>
  <si>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</si>
  <si>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</si>
  <si>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</si>
  <si>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</si>
  <si>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</si>
  <si>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</si>
  <si>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</si>
  <si>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</si>
  <si>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</si>
  <si>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</si>
  <si>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</si>
  <si>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</si>
  <si>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</si>
  <si>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</si>
  <si>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</si>
  <si>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</si>
  <si>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</si>
  <si>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</si>
  <si>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</si>
  <si>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</si>
  <si>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</si>
  <si>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</si>
  <si>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</si>
  <si>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</si>
  <si>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</si>
  <si>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</si>
  <si>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</si>
  <si>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</si>
  <si>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</si>
  <si>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</si>
  <si>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</si>
  <si>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</si>
  <si>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</si>
  <si>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</si>
  <si>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</si>
  <si>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</si>
  <si>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</si>
  <si>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</si>
  <si>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</si>
  <si>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</si>
  <si>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</si>
  <si>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</si>
  <si>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</si>
  <si>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</si>
  <si>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</si>
  <si>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</si>
  <si>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</si>
  <si>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</si>
  <si>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</si>
  <si>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</si>
  <si>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</si>
  <si>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</si>
  <si>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</si>
  <si>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</si>
  <si>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</si>
  <si>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</si>
  <si>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</si>
  <si>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</si>
  <si>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</si>
  <si>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</si>
  <si>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</si>
  <si>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</si>
  <si>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</si>
  <si>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</si>
  <si>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</si>
  <si>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</si>
  <si>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</si>
  <si>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</si>
  <si>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</si>
  <si>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</si>
  <si>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</si>
  <si>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</si>
  <si>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</si>
  <si>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</si>
  <si>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</si>
  <si>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</si>
  <si>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</si>
  <si>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</si>
  <si>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</si>
  <si>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</si>
  <si>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</si>
  <si>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</si>
  <si>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</si>
  <si>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</si>
  <si>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</si>
  <si>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</si>
  <si>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</si>
  <si>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</si>
  <si>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</si>
  <si>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</si>
  <si>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</si>
  <si>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</si>
  <si>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</si>
  <si>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</si>
  <si>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</si>
  <si>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</si>
  <si>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</si>
  <si>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</si>
  <si>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</si>
  <si>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</si>
  <si>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</si>
  <si>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</si>
  <si>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</si>
  <si>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</si>
  <si>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</si>
  <si>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</si>
  <si>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</si>
  <si>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</si>
  <si>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</si>
  <si>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</si>
  <si>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</si>
  <si>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</si>
  <si>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</si>
  <si>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</si>
  <si>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</si>
  <si>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</si>
  <si>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</si>
  <si>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</si>
  <si>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</si>
  <si>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</si>
  <si>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</si>
  <si>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</si>
  <si>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</si>
  <si>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</si>
  <si>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</si>
  <si>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</si>
  <si>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</si>
  <si>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</si>
  <si>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</si>
  <si>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</si>
  <si>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</si>
  <si>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</si>
  <si>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</si>
  <si>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</si>
  <si>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</si>
  <si>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</si>
  <si>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</si>
  <si>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</si>
  <si>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</si>
  <si>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</si>
  <si>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</si>
  <si>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</si>
  <si>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</si>
  <si>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</si>
  <si>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</si>
  <si>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</si>
  <si>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</si>
  <si>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</si>
  <si>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</si>
  <si>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</si>
  <si>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</si>
  <si>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</si>
  <si>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</si>
  <si>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</si>
  <si>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</si>
  <si>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</si>
  <si>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</si>
  <si>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</si>
  <si>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</si>
  <si>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</si>
  <si>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</si>
  <si>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</si>
  <si>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</si>
  <si>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</si>
  <si>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</si>
  <si>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</si>
  <si>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</si>
  <si>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</si>
  <si>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</si>
  <si>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</si>
  <si>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</si>
  <si>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</si>
  <si>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</si>
  <si>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</si>
  <si>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</si>
  <si>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</si>
  <si>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</si>
  <si>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</si>
  <si>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</si>
  <si>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</si>
  <si>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</si>
  <si>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</si>
  <si>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</si>
  <si>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</si>
  <si>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</si>
  <si>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</si>
  <si>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</si>
  <si>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</si>
  <si>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</si>
  <si>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</si>
  <si>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</si>
  <si>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</si>
  <si>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</si>
  <si>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</si>
  <si>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</si>
  <si>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</si>
  <si>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</si>
  <si>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</si>
  <si>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</si>
  <si>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</si>
  <si>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</si>
  <si>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</si>
  <si>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</si>
  <si>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</si>
  <si>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</si>
  <si>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</si>
  <si>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</si>
  <si>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</si>
  <si>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</si>
  <si>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</si>
  <si>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</si>
  <si>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</si>
  <si>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</si>
  <si>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</si>
  <si>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</si>
  <si>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</si>
  <si>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</si>
  <si>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</si>
  <si>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</si>
  <si>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</si>
  <si>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</si>
  <si>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</si>
  <si>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</si>
  <si>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</si>
  <si>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</si>
  <si>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</si>
  <si>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</si>
  <si>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</si>
  <si>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</si>
  <si>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</si>
  <si>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</si>
  <si>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</si>
  <si>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</si>
  <si>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</si>
  <si>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</si>
  <si>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</si>
  <si>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</si>
  <si>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</si>
  <si>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</si>
  <si>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</si>
  <si>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</si>
  <si>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</si>
  <si>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</si>
  <si>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</si>
  <si>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</si>
  <si>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</si>
  <si>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</si>
  <si>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</si>
  <si>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</si>
  <si>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</si>
  <si>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</si>
  <si>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</si>
  <si>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</si>
  <si>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</si>
  <si>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</si>
  <si>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</si>
  <si>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</si>
  <si>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</si>
  <si>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</si>
  <si>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</si>
  <si>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</si>
  <si>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</si>
  <si>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</si>
  <si>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</si>
  <si>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</si>
  <si>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</si>
  <si>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</si>
  <si>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</si>
  <si>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</si>
  <si>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</si>
  <si>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</si>
  <si>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</si>
  <si>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</si>
  <si>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</si>
  <si>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</si>
  <si>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</si>
  <si>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</si>
  <si>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</si>
  <si>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</si>
  <si>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</si>
  <si>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</si>
  <si>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</si>
  <si>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</si>
  <si>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</si>
  <si>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</si>
  <si>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</si>
  <si>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</si>
  <si>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</si>
  <si>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</si>
  <si>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</si>
  <si>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</si>
  <si>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</si>
  <si>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</si>
  <si>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</si>
  <si>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</si>
  <si>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</si>
  <si>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</si>
  <si>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</si>
  <si>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</si>
  <si>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</si>
  <si>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</si>
  <si>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</si>
  <si>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</si>
  <si>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</si>
  <si>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</si>
  <si>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</si>
  <si>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</si>
  <si>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</si>
  <si>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</si>
  <si>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</si>
  <si>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</si>
  <si>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</si>
  <si>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</si>
  <si>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</si>
  <si>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</si>
  <si>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</si>
  <si>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</si>
  <si>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</si>
  <si>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</si>
  <si>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</si>
  <si>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</si>
  <si>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</si>
  <si>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</si>
  <si>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</si>
  <si>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</si>
  <si>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</si>
  <si>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</si>
  <si>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</si>
  <si>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</si>
  <si>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</si>
  <si>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</si>
  <si>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</si>
  <si>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</si>
  <si>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</si>
  <si>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</si>
  <si>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</si>
  <si>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</si>
  <si>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</si>
  <si>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</si>
  <si>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</si>
  <si>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</si>
  <si>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</si>
  <si>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</si>
  <si>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</si>
  <si>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</si>
  <si>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</si>
  <si>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</si>
  <si>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</si>
  <si>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</si>
  <si>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</si>
  <si>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</si>
  <si>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</si>
  <si>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</si>
  <si>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</si>
  <si>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</si>
  <si>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</si>
  <si>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</si>
  <si>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</si>
  <si>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</si>
  <si>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</si>
  <si>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</si>
  <si>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</si>
  <si>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</si>
  <si>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</si>
  <si>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</si>
  <si>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</si>
  <si>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</si>
  <si>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</si>
  <si>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</si>
  <si>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</si>
  <si>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</si>
  <si>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</si>
  <si>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</si>
  <si>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</si>
  <si>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</si>
  <si>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</si>
  <si>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</si>
  <si>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</si>
  <si>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</si>
  <si>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</si>
  <si>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</si>
  <si>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</si>
  <si>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</si>
  <si>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</si>
  <si>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</si>
  <si>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</si>
  <si>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</si>
  <si>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</si>
  <si>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</si>
  <si>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</si>
  <si>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</si>
  <si>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</si>
  <si>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</si>
  <si>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</si>
  <si>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</si>
  <si>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</si>
  <si>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</si>
  <si>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</si>
  <si>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</si>
  <si>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</si>
  <si>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</si>
  <si>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</si>
  <si>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</si>
  <si>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</si>
  <si>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</si>
  <si>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</si>
  <si>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</si>
  <si>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</si>
  <si>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</si>
  <si>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</si>
  <si>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</si>
  <si>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</si>
  <si>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</si>
  <si>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</si>
  <si>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</si>
  <si>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</si>
  <si>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</si>
  <si>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</si>
  <si>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</si>
  <si>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</si>
  <si>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</si>
  <si>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</si>
  <si>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</si>
  <si>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</si>
  <si>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</si>
  <si>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</si>
  <si>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</si>
  <si>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</si>
  <si>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</si>
  <si>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</si>
  <si>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</si>
  <si>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</si>
  <si>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</si>
  <si>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</si>
  <si>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</si>
  <si>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</si>
  <si>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</si>
  <si>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</si>
  <si>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</si>
  <si>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</si>
  <si>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</si>
  <si>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</si>
  <si>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</si>
  <si>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</si>
  <si>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</si>
  <si>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</si>
  <si>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</si>
  <si>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</si>
  <si>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</si>
  <si>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</si>
  <si>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</si>
  <si>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</si>
  <si>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</si>
  <si>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</si>
  <si>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</si>
  <si>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</si>
  <si>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</si>
  <si>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</si>
  <si>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</si>
  <si>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</si>
  <si>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</si>
  <si>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</si>
  <si>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</si>
  <si>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</si>
  <si>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</si>
  <si>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</si>
  <si>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</si>
  <si>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</si>
  <si>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</si>
  <si>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</si>
  <si>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</si>
  <si>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</si>
  <si>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</si>
  <si>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</si>
  <si>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</si>
  <si>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</si>
  <si>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</si>
  <si>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</si>
  <si>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</si>
  <si>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</si>
  <si>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</si>
  <si>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</si>
  <si>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</si>
  <si>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</si>
  <si>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</si>
  <si>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</si>
  <si>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</si>
  <si>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</si>
  <si>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</si>
  <si>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</si>
  <si>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</si>
  <si>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</si>
  <si>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</si>
  <si>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</si>
  <si>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</si>
  <si>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</si>
  <si>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</si>
  <si>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</si>
  <si>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</si>
  <si>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</si>
  <si>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</si>
  <si>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</si>
  <si>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</si>
  <si>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</si>
  <si>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</si>
  <si>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</si>
  <si>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</si>
  <si>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</si>
  <si>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</si>
  <si>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</si>
  <si>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</si>
  <si>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</si>
  <si>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</si>
  <si>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</si>
  <si>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</si>
  <si>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</si>
  <si>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</si>
  <si>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</si>
  <si>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</si>
  <si>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</si>
  <si>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</si>
  <si>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</si>
  <si>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</si>
  <si>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</si>
  <si>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</si>
  <si>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</si>
  <si>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</si>
  <si>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</si>
  <si>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</si>
  <si>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</si>
  <si>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</si>
  <si>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</si>
  <si>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</si>
  <si>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</si>
  <si>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</si>
  <si>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</si>
  <si>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</si>
  <si>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</si>
  <si>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</si>
  <si>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</si>
  <si>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</si>
  <si>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</si>
  <si>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</si>
  <si>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</si>
  <si>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</si>
  <si>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</si>
  <si>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</si>
  <si>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</si>
  <si>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</si>
  <si>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</si>
  <si>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</si>
  <si>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</si>
  <si>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</si>
  <si>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</si>
  <si>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</si>
  <si>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</si>
  <si>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</si>
  <si>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</si>
  <si>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</si>
  <si>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</si>
  <si>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</si>
  <si>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</si>
  <si>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</si>
  <si>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</si>
  <si>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</si>
  <si>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</si>
  <si>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</si>
  <si>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</si>
  <si>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</si>
  <si>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</si>
  <si>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</si>
  <si>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</si>
  <si>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</si>
  <si>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</si>
  <si>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</si>
  <si>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</si>
  <si>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</si>
  <si>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</si>
  <si>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</si>
  <si>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</si>
  <si>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</si>
  <si>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</si>
  <si>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</si>
  <si>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</si>
  <si>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</si>
  <si>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</si>
  <si>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</si>
  <si>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</si>
  <si>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</si>
  <si>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</si>
  <si>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</si>
  <si>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</si>
  <si>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</si>
  <si>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</si>
  <si>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</si>
  <si>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</si>
  <si>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</si>
  <si>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</si>
  <si>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</si>
  <si>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</si>
  <si>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</si>
  <si>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</si>
  <si>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</si>
  <si>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</si>
  <si>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</si>
  <si>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</si>
  <si>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</si>
  <si>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</si>
  <si>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</si>
  <si>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</si>
  <si>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</si>
  <si>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</si>
  <si>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</si>
  <si>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</si>
  <si>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</si>
  <si>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</si>
  <si>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</si>
  <si>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</si>
  <si>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</si>
  <si>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</si>
  <si>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</si>
  <si>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</si>
  <si>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</si>
  <si>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</si>
  <si>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</si>
  <si>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</si>
  <si>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</si>
  <si>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</si>
  <si>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</si>
  <si>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</si>
  <si>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</si>
  <si>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</si>
  <si>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</si>
  <si>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</si>
  <si>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</si>
  <si>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</si>
  <si>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</si>
  <si>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</si>
  <si>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</si>
  <si>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</si>
  <si>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</si>
  <si>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</si>
  <si>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</si>
  <si>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</si>
  <si>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</si>
  <si>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</si>
  <si>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</si>
  <si>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</si>
  <si>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</si>
  <si>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</si>
  <si>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</si>
  <si>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</si>
  <si>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</si>
  <si>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</si>
  <si>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</si>
  <si>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</si>
  <si>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</si>
  <si>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</si>
  <si>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</si>
  <si>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</si>
  <si>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</si>
  <si>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</si>
  <si>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</si>
  <si>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</si>
  <si>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</si>
  <si>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</si>
  <si>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</si>
  <si>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</si>
  <si>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</si>
  <si>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</si>
  <si>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</si>
  <si>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</si>
  <si>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</si>
  <si>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</si>
  <si>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</si>
  <si>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</si>
  <si>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</si>
  <si>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</si>
  <si>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</si>
  <si>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</si>
  <si>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</si>
  <si>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</si>
  <si>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</si>
  <si>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</si>
  <si>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</si>
  <si>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</si>
  <si>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</si>
  <si>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</si>
  <si>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</si>
  <si>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</si>
  <si>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</si>
  <si>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</si>
  <si>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</si>
  <si>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</si>
  <si>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</si>
  <si>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</si>
  <si>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</si>
  <si>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</si>
  <si>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</si>
  <si>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</si>
  <si>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</si>
  <si>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</si>
  <si>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</si>
  <si>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</si>
  <si>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</si>
  <si>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</si>
  <si>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</si>
  <si>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</si>
  <si>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</si>
  <si>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</si>
  <si>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</si>
  <si>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</si>
  <si>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</si>
  <si>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</si>
  <si>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</si>
  <si>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</si>
  <si>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</si>
  <si>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</si>
  <si>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</si>
  <si>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</si>
  <si>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</si>
  <si>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</si>
  <si>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</si>
  <si>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</si>
  <si>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</si>
  <si>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</si>
  <si>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</si>
  <si>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</si>
  <si>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</si>
  <si>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</si>
  <si>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</si>
  <si>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</si>
  <si>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</si>
  <si>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</si>
  <si>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</si>
  <si>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</si>
  <si>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</si>
  <si>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</si>
  <si>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</si>
  <si>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</si>
  <si>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</si>
  <si>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</si>
  <si>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</si>
  <si>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</si>
  <si>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</si>
  <si>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</si>
  <si>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</si>
  <si>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</si>
  <si>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</si>
  <si>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</si>
  <si>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</si>
  <si>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</si>
  <si>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</si>
  <si>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</si>
  <si>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</si>
  <si>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</si>
  <si>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</si>
  <si>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</si>
  <si>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</si>
  <si>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</si>
  <si>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</si>
  <si>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</si>
  <si>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</si>
  <si>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</si>
  <si>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</si>
  <si>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</si>
  <si>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</si>
  <si>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</si>
  <si>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</si>
  <si>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</si>
  <si>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</si>
  <si>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</si>
  <si>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</si>
  <si>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</si>
  <si>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</si>
  <si>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</si>
  <si>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</si>
  <si>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</si>
  <si>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</si>
  <si>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</si>
  <si>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</si>
  <si>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</si>
  <si>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</si>
  <si>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</si>
  <si>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</si>
  <si>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</si>
  <si>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</si>
  <si>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</si>
  <si>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</si>
  <si>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</si>
  <si>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</si>
  <si>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</si>
  <si>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</si>
  <si>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</si>
  <si>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</si>
  <si>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</si>
  <si>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</si>
  <si>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</si>
  <si>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</si>
  <si>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</si>
  <si>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</si>
  <si>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</si>
  <si>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</si>
  <si>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</si>
  <si>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</si>
  <si>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</si>
  <si>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</si>
  <si>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</si>
  <si>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</si>
  <si>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</si>
  <si>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</si>
  <si>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</si>
  <si>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</si>
  <si>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</si>
  <si>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</si>
  <si>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</si>
  <si>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</si>
  <si>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</si>
  <si>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</si>
  <si>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</si>
  <si>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</si>
  <si>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</si>
  <si>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</si>
  <si>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</si>
  <si>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</si>
  <si>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</si>
  <si>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</si>
  <si>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</si>
  <si>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</si>
  <si>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</si>
  <si>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</si>
  <si>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</si>
  <si>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</si>
  <si>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</si>
  <si>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</si>
  <si>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</si>
  <si>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</si>
  <si>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</si>
  <si>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</si>
  <si>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</si>
  <si>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</si>
  <si>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</si>
  <si>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</si>
  <si>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</si>
  <si>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</si>
  <si>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</si>
  <si>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</si>
  <si>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</si>
  <si>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</si>
  <si>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</si>
  <si>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</si>
  <si>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</si>
  <si>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</si>
  <si>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</si>
  <si>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</si>
  <si>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</si>
  <si>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</si>
  <si>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</si>
  <si>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</si>
  <si>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</si>
  <si>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</si>
  <si>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</si>
  <si>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</si>
  <si>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</si>
  <si>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</si>
  <si>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</si>
  <si>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</si>
  <si>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</si>
  <si>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</si>
  <si>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</si>
  <si>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</si>
  <si>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</si>
  <si>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</si>
  <si>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</si>
  <si>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</si>
  <si>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</si>
  <si>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</si>
  <si>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</si>
  <si>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</si>
  <si>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</si>
  <si>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</si>
  <si>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</si>
  <si>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</si>
  <si>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</si>
  <si>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</si>
  <si>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</si>
  <si>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</si>
  <si>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</si>
  <si>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</si>
  <si>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</si>
  <si>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</si>
  <si>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</si>
  <si>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</si>
  <si>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</si>
  <si>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</si>
  <si>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</si>
  <si>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</si>
  <si>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</si>
  <si>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</si>
  <si>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</si>
  <si>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</si>
  <si>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</si>
  <si>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</si>
  <si>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</si>
  <si>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</si>
  <si>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</si>
  <si>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</si>
  <si>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</si>
  <si>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</si>
  <si>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</si>
  <si>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</si>
  <si>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</si>
  <si>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</si>
  <si>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</si>
  <si>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</si>
  <si>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</si>
  <si>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</si>
  <si>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</si>
  <si>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</si>
  <si>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</si>
  <si>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</si>
  <si>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</si>
  <si>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</si>
  <si>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</si>
  <si>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</si>
  <si>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</si>
  <si>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</si>
  <si>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</si>
  <si>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</si>
  <si>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</si>
  <si>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</si>
  <si>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</si>
  <si>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</si>
  <si>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</si>
  <si>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</si>
  <si>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</si>
  <si>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</si>
  <si>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</si>
  <si>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</si>
  <si>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</si>
  <si>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</si>
  <si>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</si>
  <si>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</si>
  <si>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</si>
  <si>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</si>
  <si>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</si>
  <si>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</si>
  <si>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</si>
  <si>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</si>
  <si>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</si>
  <si>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</si>
  <si>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</si>
  <si>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</si>
  <si>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</si>
  <si>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</si>
  <si>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</si>
  <si>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</si>
  <si>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</si>
  <si>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</si>
  <si>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</si>
  <si>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</si>
  <si>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</si>
  <si>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</si>
  <si>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</si>
  <si>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</si>
  <si>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</si>
  <si>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</si>
  <si>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</si>
  <si>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</si>
  <si>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</si>
  <si>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</si>
  <si>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</si>
  <si>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</si>
  <si>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</si>
  <si>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</si>
  <si>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</si>
  <si>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</si>
  <si>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</si>
  <si>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</si>
  <si>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</si>
  <si>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</si>
  <si>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</si>
  <si>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</si>
  <si>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</si>
  <si>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</si>
  <si>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</si>
  <si>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</si>
  <si>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</si>
  <si>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</si>
  <si>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</si>
  <si>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</si>
  <si>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</si>
  <si>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</si>
  <si>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</si>
  <si>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</si>
  <si>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</si>
  <si>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</si>
  <si>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</si>
  <si>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</si>
  <si>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</si>
  <si>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</si>
  <si>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</si>
  <si>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</si>
  <si>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</si>
  <si>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</si>
  <si>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</si>
  <si>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</si>
  <si>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</si>
  <si>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</si>
  <si>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</si>
  <si>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</si>
  <si>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</si>
  <si>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</si>
  <si>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</si>
  <si>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</si>
  <si>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</si>
  <si>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</si>
  <si>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</si>
  <si>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</si>
  <si>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</si>
  <si>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</si>
  <si>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</si>
  <si>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</si>
  <si>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</si>
  <si>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</si>
  <si>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</si>
  <si>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</si>
  <si>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</si>
  <si>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</si>
  <si>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</si>
  <si>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</si>
  <si>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</si>
  <si>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</si>
  <si>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</si>
  <si>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</si>
  <si>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</si>
  <si>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</si>
  <si>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</si>
  <si>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</si>
  <si>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</si>
  <si>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</si>
  <si>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</si>
  <si>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</si>
  <si>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</si>
  <si>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</si>
  <si>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</si>
  <si>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</si>
  <si>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</si>
  <si>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</si>
  <si>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</si>
  <si>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</si>
  <si>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</si>
  <si>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</si>
  <si>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</si>
  <si>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</si>
  <si>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</si>
  <si>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</si>
  <si>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</si>
  <si>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</si>
  <si>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</si>
  <si>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</si>
  <si>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</si>
  <si>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</si>
  <si>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</si>
  <si>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</si>
  <si>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</si>
  <si>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</si>
  <si>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</si>
  <si>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</si>
  <si>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</si>
  <si>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</si>
  <si>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</si>
  <si>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</si>
  <si>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</si>
  <si>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</si>
  <si>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</si>
  <si>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</si>
  <si>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</si>
  <si>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</si>
  <si>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</si>
  <si>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</si>
  <si>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</si>
  <si>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</si>
  <si>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</si>
  <si>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</si>
  <si>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</si>
  <si>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</si>
  <si>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</si>
  <si>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</si>
  <si>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</si>
  <si>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</si>
  <si>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</si>
  <si>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</si>
  <si>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</si>
  <si>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</si>
  <si>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</si>
  <si>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</si>
  <si>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</si>
  <si>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</si>
  <si>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</si>
  <si>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</si>
  <si>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</si>
  <si>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</si>
  <si>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</si>
  <si>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</si>
  <si>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</si>
  <si>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</si>
  <si>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</si>
  <si>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</si>
  <si>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</si>
  <si>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</si>
  <si>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</si>
  <si>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</si>
  <si>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</si>
  <si>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</si>
  <si>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</si>
  <si>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</si>
  <si>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</si>
  <si>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</si>
  <si>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</si>
  <si>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</si>
  <si>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</si>
  <si>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</si>
  <si>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</si>
  <si>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</si>
  <si>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</si>
  <si>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</si>
  <si>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</si>
  <si>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</si>
  <si>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</si>
  <si>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</si>
  <si>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</si>
  <si>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</si>
  <si>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</si>
  <si>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</si>
  <si>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</si>
  <si>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</si>
  <si>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</si>
  <si>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</si>
  <si>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</si>
  <si>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</si>
  <si>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</si>
  <si>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</si>
  <si>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</si>
  <si>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</si>
  <si>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</si>
  <si>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</si>
  <si>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</si>
  <si>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</si>
  <si>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</si>
  <si>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</si>
  <si>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</si>
  <si>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</si>
  <si>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</si>
  <si>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</si>
  <si>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</si>
  <si>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</si>
  <si>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</si>
  <si>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</si>
  <si>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</si>
  <si>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</si>
  <si>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</si>
  <si>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</si>
  <si>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</si>
  <si>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</si>
  <si>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</si>
  <si>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</si>
  <si>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</si>
  <si>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</si>
  <si>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</si>
  <si>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</si>
  <si>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</si>
  <si>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</si>
  <si>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</si>
  <si>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</si>
  <si>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</si>
  <si>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</si>
  <si>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</si>
  <si>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</si>
  <si>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</si>
  <si>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</si>
  <si>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</si>
  <si>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</si>
  <si>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</si>
  <si>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</si>
  <si>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</si>
  <si>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</si>
  <si>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</si>
  <si>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</si>
  <si>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</si>
  <si>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</si>
  <si>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</si>
  <si>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</si>
  <si>
    <t>DATA ZAHIR</t>
  </si>
  <si>
    <t>PENDING</t>
  </si>
  <si>
    <t>-</t>
  </si>
  <si>
    <t>MASTER</t>
  </si>
  <si>
    <t>K1</t>
  </si>
  <si>
    <t>K2</t>
  </si>
  <si>
    <t>K3</t>
  </si>
  <si>
    <t>K4</t>
  </si>
  <si>
    <t>K5</t>
  </si>
  <si>
    <t>id_master_barang</t>
  </si>
  <si>
    <t>id_barang</t>
  </si>
  <si>
    <t>id_pending</t>
  </si>
  <si>
    <t>K6</t>
  </si>
  <si>
    <t>K8</t>
  </si>
  <si>
    <t>K9</t>
  </si>
  <si>
    <t>K7</t>
  </si>
  <si>
    <t>dimensi</t>
  </si>
  <si>
    <t>box</t>
  </si>
  <si>
    <t>pcs</t>
  </si>
  <si>
    <t>bayu</t>
  </si>
  <si>
    <t>kode_brang</t>
  </si>
  <si>
    <t>nama_brang</t>
  </si>
  <si>
    <t>Master Barang</t>
  </si>
  <si>
    <t>Data Zahir</t>
  </si>
  <si>
    <t>Data Pending</t>
  </si>
  <si>
    <t>saldo_pending</t>
  </si>
  <si>
    <t>All Barang</t>
  </si>
  <si>
    <t>FiFo</t>
  </si>
  <si>
    <t>saldo_fisik</t>
  </si>
  <si>
    <t>User Input Opname</t>
  </si>
  <si>
    <t>ket_edit</t>
  </si>
  <si>
    <t>inptr_user</t>
  </si>
  <si>
    <t>inptr_edit</t>
  </si>
  <si>
    <t>saldo zahir</t>
  </si>
  <si>
    <t>pending</t>
  </si>
  <si>
    <t>saldo_zahir</t>
  </si>
  <si>
    <t>match</t>
  </si>
  <si>
    <t>qtyzahir</t>
  </si>
  <si>
    <t>qtypending</t>
  </si>
  <si>
    <t>qtyfisik</t>
  </si>
  <si>
    <t>saldo_box</t>
  </si>
  <si>
    <t>saldo_pcs</t>
  </si>
  <si>
    <t>fisik_box</t>
  </si>
  <si>
    <t>fisik_pcs</t>
  </si>
  <si>
    <t>exp</t>
  </si>
  <si>
    <t>saldo_qty</t>
  </si>
  <si>
    <t>box_real</t>
  </si>
  <si>
    <t>pcs_real</t>
  </si>
  <si>
    <t>qty_fisik</t>
  </si>
  <si>
    <t>f_box</t>
  </si>
  <si>
    <t>f_pcs</t>
  </si>
  <si>
    <t>total_barang</t>
  </si>
  <si>
    <t>count FiFo (persentase)</t>
  </si>
  <si>
    <t>not</t>
  </si>
  <si>
    <t>count AllBarang(persentase)</t>
  </si>
  <si>
    <t>id_opname</t>
  </si>
  <si>
    <t>stok_box1</t>
  </si>
  <si>
    <t>stok_pcs1</t>
  </si>
  <si>
    <t>QTY1</t>
  </si>
  <si>
    <t>sektor</t>
  </si>
  <si>
    <t>inputer_edit</t>
  </si>
  <si>
    <t>keterangan_edit</t>
  </si>
  <si>
    <t>QUERY INPUT OPNAME FEFO</t>
  </si>
  <si>
    <t>DIMENSI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</si>
</sst>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  <xf numFmtId="0" fontId="0" fillId="5" borderId="0" xfId="0" applyFill="1"/>
    <xf numFmtId="14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6.85546875" bestFit="1" customWidth="1"/>
    <col min="3" max="3" width="12.42578125" bestFit="1" customWidth="1"/>
    <col min="4" max="4" width="13.85546875" bestFit="1" customWidth="1"/>
    <col min="5" max="5" width="27.140625" customWidth="1"/>
    <col min="6" max="9" width="9.140625" customWidth="1"/>
    <col min="10" max="10" width="16.28515625" style="3" customWidth="1"/>
    <col min="11" max="11" width="22.140625" style="6" hidden="1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394"/>
  <sheetViews>
    <sheetView workbookViewId="0">
      <selection activeCell="E2" sqref="E2"/>
    </sheetView>
  </sheetViews>
  <sheetFormatPr defaultRowHeight="15"/>
  <cols>
    <col min="4" max="4" width="12.42578125" bestFit="1" customWidth="1"/>
    <col min="5" max="5" width="34" customWidth="1"/>
    <col min="6" max="6" width="12.85546875" bestFit="1" customWidth="1"/>
    <col min="7" max="7" width="13.85546875" bestFit="1" customWidth="1"/>
    <col min="8" max="8" width="10" bestFit="1" customWidth="1"/>
    <col min="9" max="9" width="13.42578125" bestFit="1" customWidth="1"/>
    <col min="10" max="10" width="5.42578125" bestFit="1" customWidth="1"/>
    <col min="11" max="11" width="6.5703125" bestFit="1" customWidth="1"/>
    <col min="12" max="12" width="11" bestFit="1" customWidth="1"/>
    <col min="13" max="13" width="12.140625" bestFit="1" customWidth="1"/>
    <col min="14" max="14" width="15.7109375" bestFit="1" customWidth="1"/>
  </cols>
  <sheetData>
    <row r="1" spans="2:9">
      <c r="C1" s="1" t="s">
        <v>16481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</row>
    <row r="2" spans="2:9">
      <c r="B2" t="s">
        <v>14</v>
      </c>
      <c r="C2">
        <v>1</v>
      </c>
      <c r="D2" t="str">
        <f>"KIU"&amp;C2</f>
        <v>KIU1</v>
      </c>
      <c r="E2" t="s">
        <v>14</v>
      </c>
      <c r="F2">
        <v>10</v>
      </c>
      <c r="G2">
        <v>1</v>
      </c>
      <c r="H2">
        <v>1</v>
      </c>
      <c r="I2">
        <v>10</v>
      </c>
    </row>
    <row r="3" spans="2:9">
      <c r="B3" t="s">
        <v>17</v>
      </c>
      <c r="C3">
        <v>2</v>
      </c>
      <c r="D3" t="str">
        <f t="shared" ref="D3:D66" si="0">"KIU"&amp;C3</f>
        <v>KIU2</v>
      </c>
      <c r="E3" t="s">
        <v>17</v>
      </c>
      <c r="F3">
        <v>40</v>
      </c>
      <c r="G3">
        <v>1</v>
      </c>
      <c r="H3">
        <v>1</v>
      </c>
      <c r="I3">
        <v>40</v>
      </c>
    </row>
    <row r="4" spans="2:9">
      <c r="B4" t="s">
        <v>19</v>
      </c>
      <c r="C4">
        <v>3</v>
      </c>
      <c r="D4" t="str">
        <f t="shared" si="0"/>
        <v>KIU3</v>
      </c>
      <c r="E4" t="s">
        <v>19</v>
      </c>
      <c r="F4">
        <v>50</v>
      </c>
      <c r="G4">
        <v>1</v>
      </c>
      <c r="H4">
        <v>1</v>
      </c>
      <c r="I4">
        <v>50</v>
      </c>
    </row>
    <row r="5" spans="2:9">
      <c r="B5" t="s">
        <v>20</v>
      </c>
      <c r="C5">
        <v>4</v>
      </c>
      <c r="D5" t="str">
        <f t="shared" si="0"/>
        <v>KIU4</v>
      </c>
      <c r="E5" t="s">
        <v>20</v>
      </c>
      <c r="F5">
        <v>20</v>
      </c>
      <c r="G5">
        <v>20</v>
      </c>
      <c r="H5">
        <v>1</v>
      </c>
      <c r="I5">
        <v>400</v>
      </c>
    </row>
    <row r="6" spans="2:9">
      <c r="B6" t="s">
        <v>22</v>
      </c>
      <c r="C6">
        <v>5</v>
      </c>
      <c r="D6" t="str">
        <f t="shared" si="0"/>
        <v>KIU5</v>
      </c>
      <c r="E6" t="s">
        <v>22</v>
      </c>
      <c r="F6">
        <v>20</v>
      </c>
      <c r="G6">
        <v>6</v>
      </c>
      <c r="H6">
        <v>1</v>
      </c>
      <c r="I6">
        <v>120</v>
      </c>
    </row>
    <row r="7" spans="2:9">
      <c r="B7" t="s">
        <v>24</v>
      </c>
      <c r="C7">
        <v>6</v>
      </c>
      <c r="D7" t="str">
        <f t="shared" si="0"/>
        <v>KIU6</v>
      </c>
      <c r="E7" t="s">
        <v>24</v>
      </c>
      <c r="F7">
        <v>100</v>
      </c>
      <c r="G7">
        <v>1</v>
      </c>
      <c r="H7">
        <v>1</v>
      </c>
      <c r="I7">
        <v>100</v>
      </c>
    </row>
    <row r="8" spans="2:9">
      <c r="B8" t="s">
        <v>28</v>
      </c>
      <c r="C8">
        <v>7</v>
      </c>
      <c r="D8" t="str">
        <f t="shared" si="0"/>
        <v>KIU7</v>
      </c>
      <c r="E8" t="s">
        <v>28</v>
      </c>
      <c r="F8">
        <v>40</v>
      </c>
      <c r="G8">
        <v>1</v>
      </c>
      <c r="H8">
        <v>1</v>
      </c>
      <c r="I8">
        <v>40</v>
      </c>
    </row>
    <row r="9" spans="2:9">
      <c r="B9" t="s">
        <v>31</v>
      </c>
      <c r="C9">
        <v>8</v>
      </c>
      <c r="D9" t="str">
        <f t="shared" si="0"/>
        <v>KIU8</v>
      </c>
      <c r="E9" t="s">
        <v>31</v>
      </c>
      <c r="F9">
        <v>10</v>
      </c>
      <c r="G9">
        <v>20</v>
      </c>
      <c r="H9">
        <v>1</v>
      </c>
      <c r="I9">
        <v>200</v>
      </c>
    </row>
    <row r="10" spans="2:9">
      <c r="B10" t="s">
        <v>33</v>
      </c>
      <c r="C10">
        <v>9</v>
      </c>
      <c r="D10" t="str">
        <f t="shared" si="0"/>
        <v>KIU9</v>
      </c>
      <c r="E10" t="s">
        <v>33</v>
      </c>
      <c r="F10">
        <v>100</v>
      </c>
      <c r="G10">
        <v>1</v>
      </c>
      <c r="H10">
        <v>1</v>
      </c>
      <c r="I10">
        <v>100</v>
      </c>
    </row>
    <row r="11" spans="2:9">
      <c r="B11" t="s">
        <v>35</v>
      </c>
      <c r="C11">
        <v>10</v>
      </c>
      <c r="D11" t="str">
        <f t="shared" si="0"/>
        <v>KIU10</v>
      </c>
      <c r="E11" t="s">
        <v>35</v>
      </c>
      <c r="F11">
        <v>50</v>
      </c>
      <c r="G11">
        <v>1</v>
      </c>
      <c r="H11">
        <v>1</v>
      </c>
      <c r="I11">
        <v>50</v>
      </c>
    </row>
    <row r="12" spans="2:9">
      <c r="B12" t="s">
        <v>37</v>
      </c>
      <c r="C12">
        <v>11</v>
      </c>
      <c r="D12" t="str">
        <f t="shared" si="0"/>
        <v>KIU11</v>
      </c>
      <c r="E12" t="s">
        <v>37</v>
      </c>
      <c r="F12">
        <v>15</v>
      </c>
      <c r="G12">
        <v>1</v>
      </c>
      <c r="H12">
        <v>1</v>
      </c>
      <c r="I12">
        <v>15</v>
      </c>
    </row>
    <row r="13" spans="2:9">
      <c r="B13" t="s">
        <v>39</v>
      </c>
      <c r="C13">
        <v>12</v>
      </c>
      <c r="D13" t="str">
        <f t="shared" si="0"/>
        <v>KIU12</v>
      </c>
      <c r="E13" t="s">
        <v>39</v>
      </c>
      <c r="F13">
        <v>20</v>
      </c>
      <c r="G13">
        <v>1</v>
      </c>
      <c r="H13">
        <v>1</v>
      </c>
      <c r="I13">
        <v>20</v>
      </c>
    </row>
    <row r="14" spans="2:9">
      <c r="B14" t="s">
        <v>40</v>
      </c>
      <c r="C14">
        <v>13</v>
      </c>
      <c r="D14" t="str">
        <f t="shared" si="0"/>
        <v>KIU13</v>
      </c>
      <c r="E14" t="s">
        <v>40</v>
      </c>
      <c r="F14">
        <v>1</v>
      </c>
      <c r="G14">
        <v>1</v>
      </c>
      <c r="H14">
        <v>1</v>
      </c>
      <c r="I14">
        <v>1</v>
      </c>
    </row>
    <row r="15" spans="2:9">
      <c r="B15" t="s">
        <v>42</v>
      </c>
      <c r="C15">
        <v>14</v>
      </c>
      <c r="D15" t="str">
        <f t="shared" si="0"/>
        <v>KIU14</v>
      </c>
      <c r="E15" t="s">
        <v>42</v>
      </c>
      <c r="F15">
        <v>1</v>
      </c>
      <c r="G15">
        <v>1</v>
      </c>
      <c r="H15">
        <v>1</v>
      </c>
      <c r="I15">
        <v>1</v>
      </c>
    </row>
    <row r="16" spans="2:9">
      <c r="B16" t="s">
        <v>44</v>
      </c>
      <c r="C16">
        <v>15</v>
      </c>
      <c r="D16" t="str">
        <f t="shared" si="0"/>
        <v>KIU15</v>
      </c>
      <c r="E16" t="s">
        <v>44</v>
      </c>
      <c r="F16">
        <v>25</v>
      </c>
      <c r="G16">
        <v>1</v>
      </c>
      <c r="H16">
        <v>1</v>
      </c>
      <c r="I16">
        <v>25</v>
      </c>
    </row>
    <row r="17" spans="2:9">
      <c r="B17" t="s">
        <v>45</v>
      </c>
      <c r="C17">
        <v>16</v>
      </c>
      <c r="D17" t="str">
        <f t="shared" si="0"/>
        <v>KIU16</v>
      </c>
      <c r="E17" t="s">
        <v>45</v>
      </c>
      <c r="F17">
        <v>50</v>
      </c>
      <c r="G17">
        <v>1</v>
      </c>
      <c r="H17">
        <v>1</v>
      </c>
      <c r="I17">
        <v>50</v>
      </c>
    </row>
    <row r="18" spans="2:9">
      <c r="B18" t="s">
        <v>46</v>
      </c>
      <c r="C18">
        <v>17</v>
      </c>
      <c r="D18" t="str">
        <f t="shared" si="0"/>
        <v>KIU17</v>
      </c>
      <c r="E18" t="s">
        <v>46</v>
      </c>
      <c r="F18">
        <v>60</v>
      </c>
      <c r="G18">
        <v>1</v>
      </c>
      <c r="H18">
        <v>1</v>
      </c>
      <c r="I18">
        <v>60</v>
      </c>
    </row>
    <row r="19" spans="2:9">
      <c r="B19" t="s">
        <v>49</v>
      </c>
      <c r="C19">
        <v>18</v>
      </c>
      <c r="D19" t="str">
        <f t="shared" si="0"/>
        <v>KIU18</v>
      </c>
      <c r="E19" t="s">
        <v>49</v>
      </c>
      <c r="F19">
        <v>25</v>
      </c>
      <c r="G19">
        <v>1</v>
      </c>
      <c r="H19">
        <v>1</v>
      </c>
      <c r="I19">
        <v>25</v>
      </c>
    </row>
    <row r="20" spans="2:9">
      <c r="B20" t="s">
        <v>50</v>
      </c>
      <c r="C20">
        <v>19</v>
      </c>
      <c r="D20" t="str">
        <f t="shared" si="0"/>
        <v>KIU19</v>
      </c>
      <c r="E20" t="s">
        <v>50</v>
      </c>
      <c r="F20">
        <v>50</v>
      </c>
      <c r="G20">
        <v>1</v>
      </c>
      <c r="H20">
        <v>1</v>
      </c>
      <c r="I20">
        <v>50</v>
      </c>
    </row>
    <row r="21" spans="2:9">
      <c r="B21" t="s">
        <v>51</v>
      </c>
      <c r="C21">
        <v>20</v>
      </c>
      <c r="D21" t="str">
        <f t="shared" si="0"/>
        <v>KIU20</v>
      </c>
      <c r="E21" t="s">
        <v>51</v>
      </c>
      <c r="F21">
        <v>20</v>
      </c>
      <c r="G21">
        <v>6</v>
      </c>
      <c r="H21">
        <v>1</v>
      </c>
      <c r="I21">
        <v>120</v>
      </c>
    </row>
    <row r="22" spans="2:9">
      <c r="B22" t="s">
        <v>54</v>
      </c>
      <c r="C22">
        <v>21</v>
      </c>
      <c r="D22" t="str">
        <f t="shared" si="0"/>
        <v>KIU21</v>
      </c>
      <c r="E22" t="s">
        <v>54</v>
      </c>
      <c r="F22">
        <v>40</v>
      </c>
      <c r="G22">
        <v>1</v>
      </c>
      <c r="H22">
        <v>1</v>
      </c>
      <c r="I22">
        <v>40</v>
      </c>
    </row>
    <row r="23" spans="2:9">
      <c r="B23" t="s">
        <v>55</v>
      </c>
      <c r="C23">
        <v>22</v>
      </c>
      <c r="D23" t="str">
        <f t="shared" si="0"/>
        <v>KIU22</v>
      </c>
      <c r="E23" t="s">
        <v>55</v>
      </c>
      <c r="F23">
        <v>50</v>
      </c>
      <c r="G23">
        <v>1</v>
      </c>
      <c r="H23">
        <v>1</v>
      </c>
      <c r="I23">
        <v>50</v>
      </c>
    </row>
    <row r="24" spans="2:9">
      <c r="B24" t="s">
        <v>56</v>
      </c>
      <c r="C24">
        <v>23</v>
      </c>
      <c r="D24" t="str">
        <f t="shared" si="0"/>
        <v>KIU23</v>
      </c>
      <c r="E24" t="s">
        <v>56</v>
      </c>
      <c r="F24">
        <v>100</v>
      </c>
      <c r="G24">
        <v>1</v>
      </c>
      <c r="H24">
        <v>1</v>
      </c>
      <c r="I24">
        <v>100</v>
      </c>
    </row>
    <row r="25" spans="2:9">
      <c r="B25" t="s">
        <v>57</v>
      </c>
      <c r="C25">
        <v>24</v>
      </c>
      <c r="D25" t="str">
        <f t="shared" si="0"/>
        <v>KIU24</v>
      </c>
      <c r="E25" t="s">
        <v>57</v>
      </c>
      <c r="F25">
        <v>100</v>
      </c>
      <c r="G25">
        <v>1</v>
      </c>
      <c r="H25">
        <v>1</v>
      </c>
      <c r="I25">
        <v>100</v>
      </c>
    </row>
    <row r="26" spans="2:9">
      <c r="B26" t="s">
        <v>59</v>
      </c>
      <c r="C26">
        <v>25</v>
      </c>
      <c r="D26" t="str">
        <f t="shared" si="0"/>
        <v>KIU25</v>
      </c>
      <c r="E26" t="s">
        <v>59</v>
      </c>
      <c r="F26">
        <v>20</v>
      </c>
      <c r="G26">
        <v>1</v>
      </c>
      <c r="H26">
        <v>1</v>
      </c>
      <c r="I26">
        <v>20</v>
      </c>
    </row>
    <row r="27" spans="2:9">
      <c r="B27" t="s">
        <v>60</v>
      </c>
      <c r="C27">
        <v>26</v>
      </c>
      <c r="D27" t="str">
        <f t="shared" si="0"/>
        <v>KIU26</v>
      </c>
      <c r="E27" t="s">
        <v>60</v>
      </c>
      <c r="F27">
        <v>40</v>
      </c>
      <c r="G27">
        <v>1</v>
      </c>
      <c r="H27">
        <v>1</v>
      </c>
      <c r="I27">
        <v>40</v>
      </c>
    </row>
    <row r="28" spans="2:9">
      <c r="B28" t="s">
        <v>61</v>
      </c>
      <c r="C28">
        <v>27</v>
      </c>
      <c r="D28" t="str">
        <f t="shared" si="0"/>
        <v>KIU27</v>
      </c>
      <c r="E28" t="s">
        <v>61</v>
      </c>
      <c r="F28">
        <v>40</v>
      </c>
      <c r="G28">
        <v>1</v>
      </c>
      <c r="H28">
        <v>1</v>
      </c>
      <c r="I28">
        <v>40</v>
      </c>
    </row>
    <row r="29" spans="2:9">
      <c r="B29" t="s">
        <v>63</v>
      </c>
      <c r="C29">
        <v>28</v>
      </c>
      <c r="D29" t="str">
        <f t="shared" si="0"/>
        <v>KIU28</v>
      </c>
      <c r="E29" t="s">
        <v>63</v>
      </c>
      <c r="F29">
        <v>50</v>
      </c>
      <c r="G29">
        <v>1</v>
      </c>
      <c r="H29">
        <v>1</v>
      </c>
      <c r="I29">
        <v>50</v>
      </c>
    </row>
    <row r="30" spans="2:9">
      <c r="B30" t="s">
        <v>65</v>
      </c>
      <c r="C30">
        <v>29</v>
      </c>
      <c r="D30" t="str">
        <f t="shared" si="0"/>
        <v>KIU29</v>
      </c>
      <c r="E30" t="s">
        <v>65</v>
      </c>
      <c r="F30">
        <v>100</v>
      </c>
      <c r="G30">
        <v>1</v>
      </c>
      <c r="H30">
        <v>1</v>
      </c>
      <c r="I30">
        <v>100</v>
      </c>
    </row>
    <row r="31" spans="2:9">
      <c r="B31" t="s">
        <v>66</v>
      </c>
      <c r="C31">
        <v>30</v>
      </c>
      <c r="D31" t="str">
        <f t="shared" si="0"/>
        <v>KIU30</v>
      </c>
      <c r="E31" t="s">
        <v>66</v>
      </c>
      <c r="F31">
        <v>40</v>
      </c>
      <c r="G31">
        <v>1</v>
      </c>
      <c r="H31">
        <v>1</v>
      </c>
      <c r="I31">
        <v>40</v>
      </c>
    </row>
    <row r="32" spans="2:9">
      <c r="B32" t="s">
        <v>67</v>
      </c>
      <c r="C32">
        <v>31</v>
      </c>
      <c r="D32" t="str">
        <f t="shared" si="0"/>
        <v>KIU31</v>
      </c>
      <c r="E32" t="s">
        <v>67</v>
      </c>
      <c r="F32">
        <v>12</v>
      </c>
      <c r="G32">
        <v>1</v>
      </c>
      <c r="H32">
        <v>1</v>
      </c>
      <c r="I32">
        <v>12</v>
      </c>
    </row>
    <row r="33" spans="2:9">
      <c r="B33" t="s">
        <v>71</v>
      </c>
      <c r="C33">
        <v>32</v>
      </c>
      <c r="D33" t="str">
        <f t="shared" si="0"/>
        <v>KIU32</v>
      </c>
      <c r="E33" t="s">
        <v>71</v>
      </c>
      <c r="F33">
        <v>40</v>
      </c>
      <c r="G33">
        <v>1</v>
      </c>
      <c r="H33">
        <v>1</v>
      </c>
      <c r="I33">
        <v>40</v>
      </c>
    </row>
    <row r="34" spans="2:9">
      <c r="B34" t="s">
        <v>75</v>
      </c>
      <c r="C34">
        <v>33</v>
      </c>
      <c r="D34" t="str">
        <f t="shared" si="0"/>
        <v>KIU33</v>
      </c>
      <c r="E34" t="s">
        <v>75</v>
      </c>
      <c r="F34">
        <v>12</v>
      </c>
      <c r="G34">
        <v>1</v>
      </c>
      <c r="H34">
        <v>1</v>
      </c>
      <c r="I34">
        <v>12</v>
      </c>
    </row>
    <row r="35" spans="2:9">
      <c r="B35" t="s">
        <v>78</v>
      </c>
      <c r="C35">
        <v>34</v>
      </c>
      <c r="D35" t="str">
        <f t="shared" si="0"/>
        <v>KIU34</v>
      </c>
      <c r="E35" t="s">
        <v>78</v>
      </c>
      <c r="F35">
        <v>30</v>
      </c>
      <c r="G35">
        <v>15</v>
      </c>
      <c r="H35">
        <v>1</v>
      </c>
      <c r="I35">
        <v>450</v>
      </c>
    </row>
    <row r="36" spans="2:9">
      <c r="B36" t="s">
        <v>80</v>
      </c>
      <c r="C36">
        <v>35</v>
      </c>
      <c r="D36" t="str">
        <f t="shared" si="0"/>
        <v>KIU35</v>
      </c>
      <c r="E36" t="s">
        <v>80</v>
      </c>
      <c r="F36">
        <v>100</v>
      </c>
      <c r="G36">
        <v>1</v>
      </c>
      <c r="H36">
        <v>1</v>
      </c>
      <c r="I36">
        <v>100</v>
      </c>
    </row>
    <row r="37" spans="2:9">
      <c r="B37" t="s">
        <v>83</v>
      </c>
      <c r="C37">
        <v>36</v>
      </c>
      <c r="D37" t="str">
        <f t="shared" si="0"/>
        <v>KIU36</v>
      </c>
      <c r="E37" t="s">
        <v>83</v>
      </c>
      <c r="F37">
        <v>40</v>
      </c>
      <c r="G37">
        <v>1</v>
      </c>
      <c r="H37">
        <v>1</v>
      </c>
      <c r="I37">
        <v>40</v>
      </c>
    </row>
    <row r="38" spans="2:9">
      <c r="B38" t="s">
        <v>86</v>
      </c>
      <c r="C38">
        <v>37</v>
      </c>
      <c r="D38" t="str">
        <f t="shared" si="0"/>
        <v>KIU37</v>
      </c>
      <c r="E38" t="s">
        <v>86</v>
      </c>
      <c r="F38">
        <v>20</v>
      </c>
      <c r="G38">
        <v>20</v>
      </c>
      <c r="H38">
        <v>1</v>
      </c>
      <c r="I38">
        <v>400</v>
      </c>
    </row>
    <row r="39" spans="2:9">
      <c r="B39" t="s">
        <v>88</v>
      </c>
      <c r="C39">
        <v>38</v>
      </c>
      <c r="D39" t="str">
        <f t="shared" si="0"/>
        <v>KIU38</v>
      </c>
      <c r="E39" t="s">
        <v>88</v>
      </c>
      <c r="F39">
        <v>10</v>
      </c>
      <c r="G39">
        <v>1</v>
      </c>
      <c r="H39">
        <v>1</v>
      </c>
      <c r="I39">
        <v>10</v>
      </c>
    </row>
    <row r="40" spans="2:9">
      <c r="B40" t="s">
        <v>92</v>
      </c>
      <c r="C40">
        <v>39</v>
      </c>
      <c r="D40" t="str">
        <f t="shared" si="0"/>
        <v>KIU39</v>
      </c>
      <c r="E40" t="s">
        <v>92</v>
      </c>
      <c r="F40">
        <v>20</v>
      </c>
      <c r="G40">
        <v>1</v>
      </c>
      <c r="H40">
        <v>1</v>
      </c>
      <c r="I40">
        <v>20</v>
      </c>
    </row>
    <row r="41" spans="2:9">
      <c r="B41" t="s">
        <v>95</v>
      </c>
      <c r="C41">
        <v>40</v>
      </c>
      <c r="D41" t="str">
        <f t="shared" si="0"/>
        <v>KIU40</v>
      </c>
      <c r="E41" t="s">
        <v>95</v>
      </c>
      <c r="F41">
        <v>40</v>
      </c>
      <c r="G41">
        <v>1</v>
      </c>
      <c r="H41">
        <v>1</v>
      </c>
      <c r="I41">
        <v>40</v>
      </c>
    </row>
    <row r="42" spans="2:9">
      <c r="B42" t="s">
        <v>97</v>
      </c>
      <c r="C42">
        <v>41</v>
      </c>
      <c r="D42" t="str">
        <f t="shared" si="0"/>
        <v>KIU41</v>
      </c>
      <c r="E42" t="s">
        <v>97</v>
      </c>
      <c r="F42">
        <v>100</v>
      </c>
      <c r="G42">
        <v>1</v>
      </c>
      <c r="H42">
        <v>1</v>
      </c>
      <c r="I42">
        <v>100</v>
      </c>
    </row>
    <row r="43" spans="2:9">
      <c r="B43" t="s">
        <v>98</v>
      </c>
      <c r="C43">
        <v>42</v>
      </c>
      <c r="D43" t="str">
        <f t="shared" si="0"/>
        <v>KIU42</v>
      </c>
      <c r="E43" t="s">
        <v>98</v>
      </c>
      <c r="F43">
        <v>60</v>
      </c>
      <c r="G43">
        <v>1</v>
      </c>
      <c r="H43">
        <v>1</v>
      </c>
      <c r="I43">
        <v>60</v>
      </c>
    </row>
    <row r="44" spans="2:9">
      <c r="B44" t="s">
        <v>99</v>
      </c>
      <c r="C44">
        <v>43</v>
      </c>
      <c r="D44" t="str">
        <f t="shared" si="0"/>
        <v>KIU43</v>
      </c>
      <c r="E44" t="s">
        <v>99</v>
      </c>
      <c r="F44">
        <v>1</v>
      </c>
      <c r="G44">
        <v>1</v>
      </c>
      <c r="H44">
        <v>1</v>
      </c>
      <c r="I44">
        <v>1</v>
      </c>
    </row>
    <row r="45" spans="2:9">
      <c r="B45" t="s">
        <v>102</v>
      </c>
      <c r="C45">
        <v>44</v>
      </c>
      <c r="D45" t="str">
        <f t="shared" si="0"/>
        <v>KIU44</v>
      </c>
      <c r="E45" t="s">
        <v>102</v>
      </c>
      <c r="F45">
        <v>1</v>
      </c>
      <c r="G45">
        <v>1</v>
      </c>
      <c r="H45">
        <v>1</v>
      </c>
      <c r="I45">
        <v>1</v>
      </c>
    </row>
    <row r="46" spans="2:9">
      <c r="B46" t="s">
        <v>103</v>
      </c>
      <c r="C46">
        <v>45</v>
      </c>
      <c r="D46" t="str">
        <f t="shared" si="0"/>
        <v>KIU45</v>
      </c>
      <c r="E46" t="s">
        <v>103</v>
      </c>
      <c r="F46">
        <v>1</v>
      </c>
      <c r="G46">
        <v>1</v>
      </c>
      <c r="H46">
        <v>1</v>
      </c>
      <c r="I46">
        <v>1</v>
      </c>
    </row>
    <row r="47" spans="2:9">
      <c r="B47" t="s">
        <v>104</v>
      </c>
      <c r="C47">
        <v>46</v>
      </c>
      <c r="D47" t="str">
        <f t="shared" si="0"/>
        <v>KIU46</v>
      </c>
      <c r="E47" t="s">
        <v>104</v>
      </c>
      <c r="F47">
        <v>1</v>
      </c>
      <c r="G47">
        <v>1</v>
      </c>
      <c r="H47">
        <v>1</v>
      </c>
      <c r="I47">
        <v>1</v>
      </c>
    </row>
    <row r="48" spans="2:9">
      <c r="B48" t="s">
        <v>105</v>
      </c>
      <c r="C48">
        <v>47</v>
      </c>
      <c r="D48" t="str">
        <f t="shared" si="0"/>
        <v>KIU47</v>
      </c>
      <c r="E48" t="s">
        <v>105</v>
      </c>
      <c r="F48">
        <v>1</v>
      </c>
      <c r="G48">
        <v>1</v>
      </c>
      <c r="H48">
        <v>1</v>
      </c>
      <c r="I48">
        <v>1</v>
      </c>
    </row>
    <row r="49" spans="2:9">
      <c r="B49" t="s">
        <v>106</v>
      </c>
      <c r="C49">
        <v>48</v>
      </c>
      <c r="D49" t="str">
        <f t="shared" si="0"/>
        <v>KIU48</v>
      </c>
      <c r="E49" t="s">
        <v>106</v>
      </c>
      <c r="F49">
        <v>1</v>
      </c>
      <c r="G49">
        <v>1</v>
      </c>
      <c r="H49">
        <v>1</v>
      </c>
      <c r="I49">
        <v>1</v>
      </c>
    </row>
    <row r="50" spans="2:9">
      <c r="B50" t="s">
        <v>107</v>
      </c>
      <c r="C50">
        <v>49</v>
      </c>
      <c r="D50" t="str">
        <f t="shared" si="0"/>
        <v>KIU49</v>
      </c>
      <c r="E50" t="s">
        <v>107</v>
      </c>
      <c r="F50">
        <v>6</v>
      </c>
      <c r="G50">
        <v>1</v>
      </c>
      <c r="H50">
        <v>1</v>
      </c>
      <c r="I50">
        <v>6</v>
      </c>
    </row>
    <row r="51" spans="2:9">
      <c r="B51" t="s">
        <v>108</v>
      </c>
      <c r="C51">
        <v>50</v>
      </c>
      <c r="D51" t="str">
        <f t="shared" si="0"/>
        <v>KIU50</v>
      </c>
      <c r="E51" t="s">
        <v>108</v>
      </c>
      <c r="F51">
        <v>1</v>
      </c>
      <c r="G51">
        <v>1</v>
      </c>
      <c r="H51">
        <v>1</v>
      </c>
      <c r="I51">
        <v>1</v>
      </c>
    </row>
    <row r="52" spans="2:9">
      <c r="B52" t="s">
        <v>109</v>
      </c>
      <c r="C52">
        <v>51</v>
      </c>
      <c r="D52" t="str">
        <f t="shared" si="0"/>
        <v>KIU51</v>
      </c>
      <c r="E52" t="s">
        <v>109</v>
      </c>
      <c r="F52">
        <v>1</v>
      </c>
      <c r="G52">
        <v>1</v>
      </c>
      <c r="H52">
        <v>1</v>
      </c>
      <c r="I52">
        <v>1</v>
      </c>
    </row>
    <row r="53" spans="2:9">
      <c r="B53" t="s">
        <v>110</v>
      </c>
      <c r="C53">
        <v>52</v>
      </c>
      <c r="D53" t="str">
        <f t="shared" si="0"/>
        <v>KIU52</v>
      </c>
      <c r="E53" t="s">
        <v>110</v>
      </c>
      <c r="F53">
        <v>20</v>
      </c>
      <c r="G53">
        <v>1</v>
      </c>
      <c r="H53">
        <v>1</v>
      </c>
      <c r="I53">
        <v>20</v>
      </c>
    </row>
    <row r="54" spans="2:9">
      <c r="B54" t="s">
        <v>113</v>
      </c>
      <c r="C54">
        <v>53</v>
      </c>
      <c r="D54" t="str">
        <f t="shared" si="0"/>
        <v>KIU53</v>
      </c>
      <c r="E54" t="s">
        <v>113</v>
      </c>
      <c r="F54">
        <v>40</v>
      </c>
      <c r="G54">
        <v>1</v>
      </c>
      <c r="H54">
        <v>1</v>
      </c>
      <c r="I54">
        <v>40</v>
      </c>
    </row>
    <row r="55" spans="2:9">
      <c r="B55" t="s">
        <v>116</v>
      </c>
      <c r="C55">
        <v>54</v>
      </c>
      <c r="D55" t="str">
        <f t="shared" si="0"/>
        <v>KIU54</v>
      </c>
      <c r="E55" t="s">
        <v>116</v>
      </c>
      <c r="F55">
        <v>50</v>
      </c>
      <c r="G55">
        <v>1</v>
      </c>
      <c r="H55">
        <v>1</v>
      </c>
      <c r="I55">
        <v>50</v>
      </c>
    </row>
    <row r="56" spans="2:9">
      <c r="B56" t="s">
        <v>118</v>
      </c>
      <c r="C56">
        <v>55</v>
      </c>
      <c r="D56" t="str">
        <f t="shared" si="0"/>
        <v>KIU55</v>
      </c>
      <c r="E56" t="s">
        <v>118</v>
      </c>
      <c r="F56">
        <v>100</v>
      </c>
      <c r="G56">
        <v>1</v>
      </c>
      <c r="H56">
        <v>1</v>
      </c>
      <c r="I56">
        <v>100</v>
      </c>
    </row>
    <row r="57" spans="2:9">
      <c r="B57" t="s">
        <v>122</v>
      </c>
      <c r="C57">
        <v>56</v>
      </c>
      <c r="D57" t="str">
        <f t="shared" si="0"/>
        <v>KIU56</v>
      </c>
      <c r="E57" t="s">
        <v>122</v>
      </c>
      <c r="F57">
        <v>40</v>
      </c>
      <c r="G57">
        <v>1</v>
      </c>
      <c r="H57">
        <v>1</v>
      </c>
      <c r="I57">
        <v>40</v>
      </c>
    </row>
    <row r="58" spans="2:9">
      <c r="B58" t="s">
        <v>126</v>
      </c>
      <c r="C58">
        <v>57</v>
      </c>
      <c r="D58" t="str">
        <f t="shared" si="0"/>
        <v>KIU57</v>
      </c>
      <c r="E58" t="s">
        <v>126</v>
      </c>
      <c r="F58">
        <v>50</v>
      </c>
      <c r="G58">
        <v>1</v>
      </c>
      <c r="H58">
        <v>1</v>
      </c>
      <c r="I58">
        <v>50</v>
      </c>
    </row>
    <row r="59" spans="2:9">
      <c r="B59" t="s">
        <v>129</v>
      </c>
      <c r="C59">
        <v>58</v>
      </c>
      <c r="D59" t="str">
        <f t="shared" si="0"/>
        <v>KIU58</v>
      </c>
      <c r="E59" t="s">
        <v>129</v>
      </c>
      <c r="F59">
        <v>16</v>
      </c>
      <c r="G59">
        <v>1</v>
      </c>
      <c r="H59">
        <v>1</v>
      </c>
      <c r="I59">
        <v>16</v>
      </c>
    </row>
    <row r="60" spans="2:9">
      <c r="B60" t="s">
        <v>130</v>
      </c>
      <c r="C60">
        <v>59</v>
      </c>
      <c r="D60" t="str">
        <f t="shared" si="0"/>
        <v>KIU59</v>
      </c>
      <c r="E60" t="s">
        <v>130</v>
      </c>
      <c r="F60">
        <v>20</v>
      </c>
      <c r="G60">
        <v>1</v>
      </c>
      <c r="H60">
        <v>1</v>
      </c>
      <c r="I60">
        <v>20</v>
      </c>
    </row>
    <row r="61" spans="2:9">
      <c r="B61" t="s">
        <v>131</v>
      </c>
      <c r="C61">
        <v>60</v>
      </c>
      <c r="D61" t="str">
        <f t="shared" si="0"/>
        <v>KIU60</v>
      </c>
      <c r="E61" t="s">
        <v>131</v>
      </c>
      <c r="F61">
        <v>40</v>
      </c>
      <c r="G61">
        <v>1</v>
      </c>
      <c r="H61">
        <v>1</v>
      </c>
      <c r="I61">
        <v>40</v>
      </c>
    </row>
    <row r="62" spans="2:9">
      <c r="B62" t="s">
        <v>132</v>
      </c>
      <c r="C62">
        <v>61</v>
      </c>
      <c r="D62" t="str">
        <f t="shared" si="0"/>
        <v>KIU61</v>
      </c>
      <c r="E62" t="s">
        <v>132</v>
      </c>
      <c r="F62">
        <v>40</v>
      </c>
      <c r="G62">
        <v>1</v>
      </c>
      <c r="H62">
        <v>1</v>
      </c>
      <c r="I62">
        <v>40</v>
      </c>
    </row>
    <row r="63" spans="2:9">
      <c r="B63" t="s">
        <v>133</v>
      </c>
      <c r="C63">
        <v>62</v>
      </c>
      <c r="D63" t="str">
        <f t="shared" si="0"/>
        <v>KIU62</v>
      </c>
      <c r="E63" t="s">
        <v>133</v>
      </c>
      <c r="F63">
        <v>50</v>
      </c>
      <c r="G63">
        <v>1</v>
      </c>
      <c r="H63">
        <v>1</v>
      </c>
      <c r="I63">
        <v>50</v>
      </c>
    </row>
    <row r="64" spans="2:9">
      <c r="B64" t="s">
        <v>134</v>
      </c>
      <c r="C64">
        <v>63</v>
      </c>
      <c r="D64" t="str">
        <f t="shared" si="0"/>
        <v>KIU63</v>
      </c>
      <c r="E64" t="s">
        <v>134</v>
      </c>
      <c r="F64">
        <v>1</v>
      </c>
      <c r="G64">
        <v>1</v>
      </c>
      <c r="H64">
        <v>1</v>
      </c>
      <c r="I64">
        <v>1</v>
      </c>
    </row>
    <row r="65" spans="2:9">
      <c r="B65" t="s">
        <v>135</v>
      </c>
      <c r="C65">
        <v>64</v>
      </c>
      <c r="D65" t="str">
        <f t="shared" si="0"/>
        <v>KIU64</v>
      </c>
      <c r="E65" t="s">
        <v>135</v>
      </c>
      <c r="F65">
        <v>20</v>
      </c>
      <c r="G65">
        <v>1</v>
      </c>
      <c r="H65">
        <v>1</v>
      </c>
      <c r="I65">
        <v>20</v>
      </c>
    </row>
    <row r="66" spans="2:9">
      <c r="B66" t="s">
        <v>136</v>
      </c>
      <c r="C66">
        <v>65</v>
      </c>
      <c r="D66" t="str">
        <f t="shared" si="0"/>
        <v>KIU65</v>
      </c>
      <c r="E66" t="s">
        <v>136</v>
      </c>
      <c r="F66">
        <v>4</v>
      </c>
      <c r="G66">
        <v>1</v>
      </c>
      <c r="H66">
        <v>1</v>
      </c>
      <c r="I66">
        <v>4</v>
      </c>
    </row>
    <row r="67" spans="2:9">
      <c r="B67" t="s">
        <v>137</v>
      </c>
      <c r="C67">
        <v>66</v>
      </c>
      <c r="D67" t="str">
        <f t="shared" ref="D67:D130" si="1">"KIU"&amp;C67</f>
        <v>KIU66</v>
      </c>
      <c r="E67" t="s">
        <v>137</v>
      </c>
      <c r="F67">
        <v>20</v>
      </c>
      <c r="G67">
        <v>1</v>
      </c>
      <c r="H67">
        <v>1</v>
      </c>
      <c r="I67">
        <v>20</v>
      </c>
    </row>
    <row r="68" spans="2:9">
      <c r="B68" t="s">
        <v>138</v>
      </c>
      <c r="C68">
        <v>67</v>
      </c>
      <c r="D68" t="str">
        <f t="shared" si="1"/>
        <v>KIU67</v>
      </c>
      <c r="E68" t="s">
        <v>138</v>
      </c>
      <c r="F68">
        <v>20</v>
      </c>
      <c r="G68">
        <v>1</v>
      </c>
      <c r="H68">
        <v>1</v>
      </c>
      <c r="I68">
        <v>20</v>
      </c>
    </row>
    <row r="69" spans="2:9">
      <c r="B69" t="s">
        <v>139</v>
      </c>
      <c r="C69">
        <v>68</v>
      </c>
      <c r="D69" t="str">
        <f t="shared" si="1"/>
        <v>KIU68</v>
      </c>
      <c r="E69" t="s">
        <v>139</v>
      </c>
      <c r="F69">
        <v>10</v>
      </c>
      <c r="G69">
        <v>1</v>
      </c>
      <c r="H69">
        <v>1</v>
      </c>
      <c r="I69">
        <v>10</v>
      </c>
    </row>
    <row r="70" spans="2:9">
      <c r="B70" t="s">
        <v>140</v>
      </c>
      <c r="C70">
        <v>69</v>
      </c>
      <c r="D70" t="str">
        <f t="shared" si="1"/>
        <v>KIU69</v>
      </c>
      <c r="E70" t="s">
        <v>140</v>
      </c>
      <c r="F70">
        <v>20</v>
      </c>
      <c r="G70">
        <v>1</v>
      </c>
      <c r="H70">
        <v>1</v>
      </c>
      <c r="I70">
        <v>20</v>
      </c>
    </row>
    <row r="71" spans="2:9">
      <c r="B71" t="s">
        <v>141</v>
      </c>
      <c r="C71">
        <v>70</v>
      </c>
      <c r="D71" t="str">
        <f t="shared" si="1"/>
        <v>KIU70</v>
      </c>
      <c r="E71" t="s">
        <v>141</v>
      </c>
      <c r="F71">
        <v>20</v>
      </c>
      <c r="G71">
        <v>1</v>
      </c>
      <c r="H71">
        <v>1</v>
      </c>
      <c r="I71">
        <v>20</v>
      </c>
    </row>
    <row r="72" spans="2:9">
      <c r="B72" t="s">
        <v>142</v>
      </c>
      <c r="C72">
        <v>71</v>
      </c>
      <c r="D72" t="str">
        <f t="shared" si="1"/>
        <v>KIU71</v>
      </c>
      <c r="E72" t="s">
        <v>142</v>
      </c>
      <c r="F72">
        <v>10</v>
      </c>
      <c r="G72">
        <v>1</v>
      </c>
      <c r="H72">
        <v>1</v>
      </c>
      <c r="I72">
        <v>10</v>
      </c>
    </row>
    <row r="73" spans="2:9">
      <c r="B73" t="s">
        <v>143</v>
      </c>
      <c r="C73">
        <v>72</v>
      </c>
      <c r="D73" t="str">
        <f t="shared" si="1"/>
        <v>KIU72</v>
      </c>
      <c r="E73" t="s">
        <v>143</v>
      </c>
      <c r="F73">
        <v>20</v>
      </c>
      <c r="G73">
        <v>1</v>
      </c>
      <c r="H73">
        <v>1</v>
      </c>
      <c r="I73">
        <v>20</v>
      </c>
    </row>
    <row r="74" spans="2:9">
      <c r="B74" t="s">
        <v>144</v>
      </c>
      <c r="C74">
        <v>73</v>
      </c>
      <c r="D74" t="str">
        <f t="shared" si="1"/>
        <v>KIU73</v>
      </c>
      <c r="E74" t="s">
        <v>144</v>
      </c>
      <c r="F74">
        <v>20</v>
      </c>
      <c r="G74">
        <v>1</v>
      </c>
      <c r="H74">
        <v>1</v>
      </c>
      <c r="I74">
        <v>20</v>
      </c>
    </row>
    <row r="75" spans="2:9">
      <c r="B75" t="s">
        <v>145</v>
      </c>
      <c r="C75">
        <v>74</v>
      </c>
      <c r="D75" t="str">
        <f t="shared" si="1"/>
        <v>KIU74</v>
      </c>
      <c r="E75" t="s">
        <v>145</v>
      </c>
      <c r="F75">
        <v>10</v>
      </c>
      <c r="G75">
        <v>1</v>
      </c>
      <c r="H75">
        <v>1</v>
      </c>
      <c r="I75">
        <v>10</v>
      </c>
    </row>
    <row r="76" spans="2:9">
      <c r="B76" t="s">
        <v>146</v>
      </c>
      <c r="C76">
        <v>75</v>
      </c>
      <c r="D76" t="str">
        <f t="shared" si="1"/>
        <v>KIU75</v>
      </c>
      <c r="E76" t="s">
        <v>146</v>
      </c>
      <c r="F76">
        <v>20</v>
      </c>
      <c r="G76">
        <v>1</v>
      </c>
      <c r="H76">
        <v>1</v>
      </c>
      <c r="I76">
        <v>20</v>
      </c>
    </row>
    <row r="77" spans="2:9">
      <c r="B77" t="s">
        <v>147</v>
      </c>
      <c r="C77">
        <v>76</v>
      </c>
      <c r="D77" t="str">
        <f t="shared" si="1"/>
        <v>KIU76</v>
      </c>
      <c r="E77" t="s">
        <v>147</v>
      </c>
      <c r="F77">
        <v>20</v>
      </c>
      <c r="G77">
        <v>1</v>
      </c>
      <c r="H77">
        <v>1</v>
      </c>
      <c r="I77">
        <v>20</v>
      </c>
    </row>
    <row r="78" spans="2:9">
      <c r="B78" t="s">
        <v>148</v>
      </c>
      <c r="C78">
        <v>77</v>
      </c>
      <c r="D78" t="str">
        <f t="shared" si="1"/>
        <v>KIU77</v>
      </c>
      <c r="E78" t="s">
        <v>148</v>
      </c>
      <c r="F78">
        <v>1</v>
      </c>
      <c r="G78">
        <v>1</v>
      </c>
      <c r="H78">
        <v>1</v>
      </c>
      <c r="I78">
        <v>1</v>
      </c>
    </row>
    <row r="79" spans="2:9">
      <c r="B79" t="s">
        <v>149</v>
      </c>
      <c r="C79">
        <v>78</v>
      </c>
      <c r="D79" t="str">
        <f t="shared" si="1"/>
        <v>KIU78</v>
      </c>
      <c r="E79" t="s">
        <v>149</v>
      </c>
      <c r="F79">
        <v>20</v>
      </c>
      <c r="G79">
        <v>1</v>
      </c>
      <c r="H79">
        <v>1</v>
      </c>
      <c r="I79">
        <v>20</v>
      </c>
    </row>
    <row r="80" spans="2:9">
      <c r="B80" t="s">
        <v>152</v>
      </c>
      <c r="C80">
        <v>79</v>
      </c>
      <c r="D80" t="str">
        <f t="shared" si="1"/>
        <v>KIU79</v>
      </c>
      <c r="E80" t="s">
        <v>152</v>
      </c>
      <c r="F80">
        <v>1</v>
      </c>
      <c r="G80">
        <v>1</v>
      </c>
      <c r="H80">
        <v>1</v>
      </c>
      <c r="I80">
        <v>1</v>
      </c>
    </row>
    <row r="81" spans="2:9">
      <c r="B81" t="s">
        <v>154</v>
      </c>
      <c r="C81">
        <v>80</v>
      </c>
      <c r="D81" t="str">
        <f t="shared" si="1"/>
        <v>KIU80</v>
      </c>
      <c r="E81" t="s">
        <v>154</v>
      </c>
      <c r="F81">
        <v>100</v>
      </c>
      <c r="G81">
        <v>1</v>
      </c>
      <c r="H81">
        <v>1</v>
      </c>
      <c r="I81">
        <v>100</v>
      </c>
    </row>
    <row r="82" spans="2:9">
      <c r="B82" t="s">
        <v>158</v>
      </c>
      <c r="C82">
        <v>81</v>
      </c>
      <c r="D82" t="str">
        <f t="shared" si="1"/>
        <v>KIU81</v>
      </c>
      <c r="E82" t="s">
        <v>158</v>
      </c>
      <c r="F82">
        <v>20</v>
      </c>
      <c r="G82">
        <v>1</v>
      </c>
      <c r="H82">
        <v>1</v>
      </c>
      <c r="I82">
        <v>20</v>
      </c>
    </row>
    <row r="83" spans="2:9">
      <c r="B83" t="s">
        <v>163</v>
      </c>
      <c r="C83">
        <v>82</v>
      </c>
      <c r="D83" t="str">
        <f t="shared" si="1"/>
        <v>KIU82</v>
      </c>
      <c r="E83" t="s">
        <v>163</v>
      </c>
      <c r="F83">
        <v>50</v>
      </c>
      <c r="G83">
        <v>1</v>
      </c>
      <c r="H83">
        <v>1</v>
      </c>
      <c r="I83">
        <v>50</v>
      </c>
    </row>
    <row r="84" spans="2:9">
      <c r="B84" t="s">
        <v>167</v>
      </c>
      <c r="C84">
        <v>83</v>
      </c>
      <c r="D84" t="str">
        <f t="shared" si="1"/>
        <v>KIU83</v>
      </c>
      <c r="E84" t="s">
        <v>167</v>
      </c>
      <c r="F84">
        <v>100</v>
      </c>
      <c r="G84">
        <v>1</v>
      </c>
      <c r="H84">
        <v>1</v>
      </c>
      <c r="I84">
        <v>100</v>
      </c>
    </row>
    <row r="85" spans="2:9">
      <c r="B85" t="s">
        <v>173</v>
      </c>
      <c r="C85">
        <v>84</v>
      </c>
      <c r="D85" t="str">
        <f t="shared" si="1"/>
        <v>KIU84</v>
      </c>
      <c r="E85" t="s">
        <v>173</v>
      </c>
      <c r="F85">
        <v>40</v>
      </c>
      <c r="G85">
        <v>1</v>
      </c>
      <c r="H85">
        <v>1</v>
      </c>
      <c r="I85">
        <v>40</v>
      </c>
    </row>
    <row r="86" spans="2:9">
      <c r="B86" t="s">
        <v>176</v>
      </c>
      <c r="C86">
        <v>85</v>
      </c>
      <c r="D86" t="str">
        <f t="shared" si="1"/>
        <v>KIU85</v>
      </c>
      <c r="E86" t="s">
        <v>176</v>
      </c>
      <c r="F86">
        <v>100</v>
      </c>
      <c r="G86">
        <v>1</v>
      </c>
      <c r="H86">
        <v>1</v>
      </c>
      <c r="I86">
        <v>100</v>
      </c>
    </row>
    <row r="87" spans="2:9">
      <c r="B87" t="s">
        <v>178</v>
      </c>
      <c r="C87">
        <v>86</v>
      </c>
      <c r="D87" t="str">
        <f t="shared" si="1"/>
        <v>KIU86</v>
      </c>
      <c r="E87" t="s">
        <v>178</v>
      </c>
      <c r="F87">
        <v>40</v>
      </c>
      <c r="G87">
        <v>1</v>
      </c>
      <c r="H87">
        <v>1</v>
      </c>
      <c r="I87">
        <v>40</v>
      </c>
    </row>
    <row r="88" spans="2:9">
      <c r="B88" t="s">
        <v>182</v>
      </c>
      <c r="C88">
        <v>87</v>
      </c>
      <c r="D88" t="str">
        <f t="shared" si="1"/>
        <v>KIU87</v>
      </c>
      <c r="E88" t="s">
        <v>182</v>
      </c>
      <c r="F88">
        <v>1</v>
      </c>
      <c r="G88">
        <v>1</v>
      </c>
      <c r="H88">
        <v>1</v>
      </c>
      <c r="I88">
        <v>1</v>
      </c>
    </row>
    <row r="89" spans="2:9">
      <c r="B89" t="s">
        <v>183</v>
      </c>
      <c r="C89">
        <v>88</v>
      </c>
      <c r="D89" t="str">
        <f t="shared" si="1"/>
        <v>KIU88</v>
      </c>
      <c r="E89" t="s">
        <v>183</v>
      </c>
      <c r="F89">
        <v>20</v>
      </c>
      <c r="G89">
        <v>1</v>
      </c>
      <c r="H89">
        <v>1</v>
      </c>
      <c r="I89">
        <v>20</v>
      </c>
    </row>
    <row r="90" spans="2:9">
      <c r="B90" t="s">
        <v>184</v>
      </c>
      <c r="C90">
        <v>89</v>
      </c>
      <c r="D90" t="str">
        <f t="shared" si="1"/>
        <v>KIU89</v>
      </c>
      <c r="E90" t="s">
        <v>184</v>
      </c>
      <c r="F90">
        <v>4</v>
      </c>
      <c r="G90">
        <v>1</v>
      </c>
      <c r="H90">
        <v>1</v>
      </c>
      <c r="I90">
        <v>4</v>
      </c>
    </row>
    <row r="91" spans="2:9">
      <c r="B91" t="s">
        <v>185</v>
      </c>
      <c r="C91">
        <v>90</v>
      </c>
      <c r="D91" t="str">
        <f t="shared" si="1"/>
        <v>KIU90</v>
      </c>
      <c r="E91" t="s">
        <v>185</v>
      </c>
      <c r="F91">
        <v>100</v>
      </c>
      <c r="G91">
        <v>1</v>
      </c>
      <c r="H91">
        <v>1</v>
      </c>
      <c r="I91">
        <v>100</v>
      </c>
    </row>
    <row r="92" spans="2:9">
      <c r="B92" t="s">
        <v>187</v>
      </c>
      <c r="C92">
        <v>91</v>
      </c>
      <c r="D92" t="str">
        <f t="shared" si="1"/>
        <v>KIU91</v>
      </c>
      <c r="E92" t="s">
        <v>187</v>
      </c>
      <c r="F92">
        <v>40</v>
      </c>
      <c r="G92">
        <v>1</v>
      </c>
      <c r="H92">
        <v>1</v>
      </c>
      <c r="I92">
        <v>40</v>
      </c>
    </row>
    <row r="93" spans="2:9">
      <c r="B93" t="s">
        <v>189</v>
      </c>
      <c r="C93">
        <v>92</v>
      </c>
      <c r="D93" t="str">
        <f t="shared" si="1"/>
        <v>KIU92</v>
      </c>
      <c r="E93" t="s">
        <v>189</v>
      </c>
      <c r="F93">
        <v>20</v>
      </c>
      <c r="G93">
        <v>1</v>
      </c>
      <c r="H93">
        <v>1</v>
      </c>
      <c r="I93">
        <v>20</v>
      </c>
    </row>
    <row r="94" spans="2:9">
      <c r="B94" t="s">
        <v>190</v>
      </c>
      <c r="C94">
        <v>93</v>
      </c>
      <c r="D94" t="str">
        <f t="shared" si="1"/>
        <v>KIU93</v>
      </c>
      <c r="E94" t="s">
        <v>190</v>
      </c>
      <c r="F94">
        <v>20</v>
      </c>
      <c r="G94">
        <v>1</v>
      </c>
      <c r="H94">
        <v>1</v>
      </c>
      <c r="I94">
        <v>20</v>
      </c>
    </row>
    <row r="95" spans="2:9">
      <c r="B95" t="s">
        <v>191</v>
      </c>
      <c r="C95">
        <v>94</v>
      </c>
      <c r="D95" t="str">
        <f t="shared" si="1"/>
        <v>KIU94</v>
      </c>
      <c r="E95" t="s">
        <v>191</v>
      </c>
      <c r="F95">
        <v>50</v>
      </c>
      <c r="G95">
        <v>1</v>
      </c>
      <c r="H95">
        <v>1</v>
      </c>
      <c r="I95">
        <v>50</v>
      </c>
    </row>
    <row r="96" spans="2:9">
      <c r="B96" t="s">
        <v>193</v>
      </c>
      <c r="C96">
        <v>95</v>
      </c>
      <c r="D96" t="str">
        <f t="shared" si="1"/>
        <v>KIU95</v>
      </c>
      <c r="E96" t="s">
        <v>193</v>
      </c>
      <c r="F96">
        <v>10</v>
      </c>
      <c r="G96">
        <v>1</v>
      </c>
      <c r="H96">
        <v>1</v>
      </c>
      <c r="I96">
        <v>10</v>
      </c>
    </row>
    <row r="97" spans="2:9">
      <c r="B97" t="s">
        <v>195</v>
      </c>
      <c r="C97">
        <v>96</v>
      </c>
      <c r="D97" t="str">
        <f t="shared" si="1"/>
        <v>KIU96</v>
      </c>
      <c r="E97" t="s">
        <v>195</v>
      </c>
      <c r="F97">
        <v>30</v>
      </c>
      <c r="G97">
        <v>1</v>
      </c>
      <c r="H97">
        <v>1</v>
      </c>
      <c r="I97">
        <v>30</v>
      </c>
    </row>
    <row r="98" spans="2:9">
      <c r="B98" t="s">
        <v>196</v>
      </c>
      <c r="C98">
        <v>97</v>
      </c>
      <c r="D98" t="str">
        <f t="shared" si="1"/>
        <v>KIU97</v>
      </c>
      <c r="E98" t="s">
        <v>196</v>
      </c>
      <c r="F98">
        <v>50</v>
      </c>
      <c r="G98">
        <v>1</v>
      </c>
      <c r="H98">
        <v>1</v>
      </c>
      <c r="I98">
        <v>50</v>
      </c>
    </row>
    <row r="99" spans="2:9">
      <c r="B99" t="s">
        <v>197</v>
      </c>
      <c r="C99">
        <v>98</v>
      </c>
      <c r="D99" t="str">
        <f t="shared" si="1"/>
        <v>KIU98</v>
      </c>
      <c r="E99" t="s">
        <v>197</v>
      </c>
      <c r="F99">
        <v>50</v>
      </c>
      <c r="G99">
        <v>1</v>
      </c>
      <c r="H99">
        <v>1</v>
      </c>
      <c r="I99">
        <v>50</v>
      </c>
    </row>
    <row r="100" spans="2:9">
      <c r="B100" t="s">
        <v>198</v>
      </c>
      <c r="C100">
        <v>99</v>
      </c>
      <c r="D100" t="str">
        <f t="shared" si="1"/>
        <v>KIU99</v>
      </c>
      <c r="E100" t="s">
        <v>198</v>
      </c>
      <c r="F100">
        <v>12</v>
      </c>
      <c r="G100">
        <v>1</v>
      </c>
      <c r="H100">
        <v>1</v>
      </c>
      <c r="I100">
        <v>12</v>
      </c>
    </row>
    <row r="101" spans="2:9">
      <c r="B101" t="s">
        <v>201</v>
      </c>
      <c r="C101">
        <v>100</v>
      </c>
      <c r="D101" t="str">
        <f t="shared" si="1"/>
        <v>KIU100</v>
      </c>
      <c r="E101" t="s">
        <v>201</v>
      </c>
      <c r="F101">
        <v>20</v>
      </c>
      <c r="G101">
        <v>1</v>
      </c>
      <c r="H101">
        <v>1</v>
      </c>
      <c r="I101">
        <v>20</v>
      </c>
    </row>
    <row r="102" spans="2:9">
      <c r="B102" t="s">
        <v>204</v>
      </c>
      <c r="C102">
        <v>101</v>
      </c>
      <c r="D102" t="str">
        <f t="shared" si="1"/>
        <v>KIU101</v>
      </c>
      <c r="E102" t="s">
        <v>204</v>
      </c>
      <c r="F102">
        <v>40</v>
      </c>
      <c r="G102">
        <v>1</v>
      </c>
      <c r="H102">
        <v>1</v>
      </c>
      <c r="I102">
        <v>40</v>
      </c>
    </row>
    <row r="103" spans="2:9">
      <c r="B103" t="s">
        <v>206</v>
      </c>
      <c r="C103">
        <v>102</v>
      </c>
      <c r="D103" t="str">
        <f t="shared" si="1"/>
        <v>KIU102</v>
      </c>
      <c r="E103" t="s">
        <v>206</v>
      </c>
      <c r="F103">
        <v>10</v>
      </c>
      <c r="G103">
        <v>1</v>
      </c>
      <c r="H103">
        <v>1</v>
      </c>
      <c r="I103">
        <v>10</v>
      </c>
    </row>
    <row r="104" spans="2:9">
      <c r="B104" t="s">
        <v>210</v>
      </c>
      <c r="C104">
        <v>103</v>
      </c>
      <c r="D104" t="str">
        <f t="shared" si="1"/>
        <v>KIU103</v>
      </c>
      <c r="E104" t="s">
        <v>210</v>
      </c>
      <c r="F104">
        <v>40</v>
      </c>
      <c r="G104">
        <v>1</v>
      </c>
      <c r="H104">
        <v>1</v>
      </c>
      <c r="I104">
        <v>40</v>
      </c>
    </row>
    <row r="105" spans="2:9">
      <c r="B105" t="s">
        <v>214</v>
      </c>
      <c r="C105">
        <v>104</v>
      </c>
      <c r="D105" t="str">
        <f t="shared" si="1"/>
        <v>KIU104</v>
      </c>
      <c r="E105" t="s">
        <v>214</v>
      </c>
      <c r="F105">
        <v>20</v>
      </c>
      <c r="G105">
        <v>5</v>
      </c>
      <c r="H105">
        <v>1</v>
      </c>
      <c r="I105">
        <v>100</v>
      </c>
    </row>
    <row r="106" spans="2:9">
      <c r="B106" t="s">
        <v>215</v>
      </c>
      <c r="C106">
        <v>105</v>
      </c>
      <c r="D106" t="str">
        <f t="shared" si="1"/>
        <v>KIU105</v>
      </c>
      <c r="E106" t="s">
        <v>215</v>
      </c>
      <c r="F106">
        <v>100</v>
      </c>
      <c r="G106">
        <v>1</v>
      </c>
      <c r="H106">
        <v>1</v>
      </c>
      <c r="I106">
        <v>100</v>
      </c>
    </row>
    <row r="107" spans="2:9">
      <c r="B107" t="s">
        <v>216</v>
      </c>
      <c r="C107">
        <v>106</v>
      </c>
      <c r="D107" t="str">
        <f t="shared" si="1"/>
        <v>KIU106</v>
      </c>
      <c r="E107" t="s">
        <v>216</v>
      </c>
      <c r="F107">
        <v>40</v>
      </c>
      <c r="G107">
        <v>1</v>
      </c>
      <c r="H107">
        <v>1</v>
      </c>
      <c r="I107">
        <v>40</v>
      </c>
    </row>
    <row r="108" spans="2:9">
      <c r="B108" t="s">
        <v>217</v>
      </c>
      <c r="C108">
        <v>107</v>
      </c>
      <c r="D108" t="str">
        <f t="shared" si="1"/>
        <v>KIU107</v>
      </c>
      <c r="E108" t="s">
        <v>217</v>
      </c>
      <c r="F108">
        <v>20</v>
      </c>
      <c r="G108">
        <v>20</v>
      </c>
      <c r="H108">
        <v>1</v>
      </c>
      <c r="I108">
        <v>400</v>
      </c>
    </row>
    <row r="109" spans="2:9">
      <c r="B109" t="s">
        <v>220</v>
      </c>
      <c r="C109">
        <v>108</v>
      </c>
      <c r="D109" t="str">
        <f t="shared" si="1"/>
        <v>KIU108</v>
      </c>
      <c r="E109" t="s">
        <v>220</v>
      </c>
      <c r="F109">
        <v>50</v>
      </c>
      <c r="G109">
        <v>1</v>
      </c>
      <c r="H109">
        <v>1</v>
      </c>
      <c r="I109">
        <v>50</v>
      </c>
    </row>
    <row r="110" spans="2:9">
      <c r="B110" t="s">
        <v>222</v>
      </c>
      <c r="C110">
        <v>109</v>
      </c>
      <c r="D110" t="str">
        <f t="shared" si="1"/>
        <v>KIU109</v>
      </c>
      <c r="E110" t="s">
        <v>222</v>
      </c>
      <c r="F110">
        <v>1</v>
      </c>
      <c r="G110">
        <v>1</v>
      </c>
      <c r="H110">
        <v>1</v>
      </c>
      <c r="I110">
        <v>1</v>
      </c>
    </row>
    <row r="111" spans="2:9">
      <c r="B111" t="s">
        <v>223</v>
      </c>
      <c r="C111">
        <v>110</v>
      </c>
      <c r="D111" t="str">
        <f t="shared" si="1"/>
        <v>KIU110</v>
      </c>
      <c r="E111" t="s">
        <v>223</v>
      </c>
      <c r="F111">
        <v>20</v>
      </c>
      <c r="G111">
        <v>1</v>
      </c>
      <c r="H111">
        <v>1</v>
      </c>
      <c r="I111">
        <v>20</v>
      </c>
    </row>
    <row r="112" spans="2:9">
      <c r="B112" t="s">
        <v>225</v>
      </c>
      <c r="C112">
        <v>111</v>
      </c>
      <c r="D112" t="str">
        <f t="shared" si="1"/>
        <v>KIU111</v>
      </c>
      <c r="E112" t="s">
        <v>225</v>
      </c>
      <c r="F112">
        <v>20</v>
      </c>
      <c r="G112">
        <v>1</v>
      </c>
      <c r="H112">
        <v>1</v>
      </c>
      <c r="I112">
        <v>20</v>
      </c>
    </row>
    <row r="113" spans="2:9">
      <c r="B113" t="s">
        <v>227</v>
      </c>
      <c r="C113">
        <v>112</v>
      </c>
      <c r="D113" t="str">
        <f t="shared" si="1"/>
        <v>KIU112</v>
      </c>
      <c r="E113" t="s">
        <v>227</v>
      </c>
      <c r="F113">
        <v>10</v>
      </c>
      <c r="G113">
        <v>20</v>
      </c>
      <c r="H113">
        <v>1</v>
      </c>
      <c r="I113">
        <v>200</v>
      </c>
    </row>
    <row r="114" spans="2:9">
      <c r="B114" t="s">
        <v>228</v>
      </c>
      <c r="C114">
        <v>113</v>
      </c>
      <c r="D114" t="str">
        <f t="shared" si="1"/>
        <v>KIU113</v>
      </c>
      <c r="E114" t="s">
        <v>228</v>
      </c>
      <c r="F114">
        <v>20</v>
      </c>
      <c r="G114">
        <v>1</v>
      </c>
      <c r="H114">
        <v>1</v>
      </c>
      <c r="I114">
        <v>20</v>
      </c>
    </row>
    <row r="115" spans="2:9">
      <c r="B115" t="s">
        <v>232</v>
      </c>
      <c r="C115">
        <v>114</v>
      </c>
      <c r="D115" t="str">
        <f t="shared" si="1"/>
        <v>KIU114</v>
      </c>
      <c r="E115" t="s">
        <v>232</v>
      </c>
      <c r="F115">
        <v>40</v>
      </c>
      <c r="G115">
        <v>1</v>
      </c>
      <c r="H115">
        <v>1</v>
      </c>
      <c r="I115">
        <v>40</v>
      </c>
    </row>
    <row r="116" spans="2:9">
      <c r="B116" t="s">
        <v>235</v>
      </c>
      <c r="C116">
        <v>115</v>
      </c>
      <c r="D116" t="str">
        <f t="shared" si="1"/>
        <v>KIU115</v>
      </c>
      <c r="E116" t="s">
        <v>235</v>
      </c>
      <c r="F116">
        <v>40</v>
      </c>
      <c r="G116">
        <v>1</v>
      </c>
      <c r="H116">
        <v>1</v>
      </c>
      <c r="I116">
        <v>40</v>
      </c>
    </row>
    <row r="117" spans="2:9">
      <c r="B117" t="s">
        <v>236</v>
      </c>
      <c r="C117">
        <v>116</v>
      </c>
      <c r="D117" t="str">
        <f t="shared" si="1"/>
        <v>KIU116</v>
      </c>
      <c r="E117" t="s">
        <v>236</v>
      </c>
      <c r="F117">
        <v>1</v>
      </c>
      <c r="G117">
        <v>1</v>
      </c>
      <c r="H117">
        <v>1</v>
      </c>
      <c r="I117">
        <v>1</v>
      </c>
    </row>
    <row r="118" spans="2:9">
      <c r="B118" t="s">
        <v>237</v>
      </c>
      <c r="C118">
        <v>117</v>
      </c>
      <c r="D118" t="str">
        <f t="shared" si="1"/>
        <v>KIU117</v>
      </c>
      <c r="E118" t="s">
        <v>237</v>
      </c>
      <c r="F118">
        <v>20</v>
      </c>
      <c r="G118">
        <v>1</v>
      </c>
      <c r="H118">
        <v>1</v>
      </c>
      <c r="I118">
        <v>20</v>
      </c>
    </row>
    <row r="119" spans="2:9">
      <c r="B119" t="s">
        <v>238</v>
      </c>
      <c r="C119">
        <v>118</v>
      </c>
      <c r="D119" t="str">
        <f t="shared" si="1"/>
        <v>KIU118</v>
      </c>
      <c r="E119" t="s">
        <v>238</v>
      </c>
      <c r="F119">
        <v>4</v>
      </c>
      <c r="G119">
        <v>1</v>
      </c>
      <c r="H119">
        <v>1</v>
      </c>
      <c r="I119">
        <v>4</v>
      </c>
    </row>
    <row r="120" spans="2:9">
      <c r="B120" t="s">
        <v>239</v>
      </c>
      <c r="C120">
        <v>119</v>
      </c>
      <c r="D120" t="str">
        <f t="shared" si="1"/>
        <v>KIU119</v>
      </c>
      <c r="E120" t="s">
        <v>239</v>
      </c>
      <c r="F120">
        <v>40</v>
      </c>
      <c r="G120">
        <v>1</v>
      </c>
      <c r="H120">
        <v>1</v>
      </c>
      <c r="I120">
        <v>40</v>
      </c>
    </row>
    <row r="121" spans="2:9">
      <c r="B121" t="s">
        <v>240</v>
      </c>
      <c r="C121">
        <v>120</v>
      </c>
      <c r="D121" t="str">
        <f t="shared" si="1"/>
        <v>KIU120</v>
      </c>
      <c r="E121" t="s">
        <v>240</v>
      </c>
      <c r="F121">
        <v>12</v>
      </c>
      <c r="G121">
        <v>1</v>
      </c>
      <c r="H121">
        <v>1</v>
      </c>
      <c r="I121">
        <v>12</v>
      </c>
    </row>
    <row r="122" spans="2:9">
      <c r="B122" t="s">
        <v>241</v>
      </c>
      <c r="C122">
        <v>121</v>
      </c>
      <c r="D122" t="str">
        <f t="shared" si="1"/>
        <v>KIU121</v>
      </c>
      <c r="E122" t="s">
        <v>241</v>
      </c>
      <c r="F122">
        <v>20</v>
      </c>
      <c r="G122">
        <v>1</v>
      </c>
      <c r="H122">
        <v>1</v>
      </c>
      <c r="I122">
        <v>20</v>
      </c>
    </row>
    <row r="123" spans="2:9">
      <c r="B123" t="s">
        <v>242</v>
      </c>
      <c r="C123">
        <v>122</v>
      </c>
      <c r="D123" t="str">
        <f t="shared" si="1"/>
        <v>KIU122</v>
      </c>
      <c r="E123" t="s">
        <v>242</v>
      </c>
      <c r="F123">
        <v>20</v>
      </c>
      <c r="G123">
        <v>1</v>
      </c>
      <c r="H123">
        <v>1</v>
      </c>
      <c r="I123">
        <v>20</v>
      </c>
    </row>
    <row r="124" spans="2:9">
      <c r="B124" t="s">
        <v>243</v>
      </c>
      <c r="C124">
        <v>123</v>
      </c>
      <c r="D124" t="str">
        <f t="shared" si="1"/>
        <v>KIU123</v>
      </c>
      <c r="E124" t="s">
        <v>243</v>
      </c>
      <c r="F124">
        <v>100</v>
      </c>
      <c r="G124">
        <v>1</v>
      </c>
      <c r="H124">
        <v>1</v>
      </c>
      <c r="I124">
        <v>100</v>
      </c>
    </row>
    <row r="125" spans="2:9">
      <c r="B125" t="s">
        <v>246</v>
      </c>
      <c r="C125">
        <v>124</v>
      </c>
      <c r="D125" t="str">
        <f t="shared" si="1"/>
        <v>KIU124</v>
      </c>
      <c r="E125" t="s">
        <v>246</v>
      </c>
      <c r="F125">
        <v>20</v>
      </c>
      <c r="G125">
        <v>20</v>
      </c>
      <c r="H125">
        <v>1</v>
      </c>
      <c r="I125">
        <v>400</v>
      </c>
    </row>
    <row r="126" spans="2:9">
      <c r="B126" t="s">
        <v>249</v>
      </c>
      <c r="C126">
        <v>125</v>
      </c>
      <c r="D126" t="str">
        <f t="shared" si="1"/>
        <v>KIU125</v>
      </c>
      <c r="E126" t="s">
        <v>249</v>
      </c>
      <c r="F126">
        <v>20</v>
      </c>
      <c r="G126">
        <v>1</v>
      </c>
      <c r="H126">
        <v>1</v>
      </c>
      <c r="I126">
        <v>20</v>
      </c>
    </row>
    <row r="127" spans="2:9">
      <c r="B127" t="s">
        <v>248</v>
      </c>
      <c r="C127">
        <v>126</v>
      </c>
      <c r="D127" t="str">
        <f t="shared" si="1"/>
        <v>KIU126</v>
      </c>
      <c r="E127" t="s">
        <v>248</v>
      </c>
      <c r="F127">
        <v>20</v>
      </c>
      <c r="G127">
        <v>1</v>
      </c>
      <c r="H127">
        <v>1</v>
      </c>
      <c r="I127">
        <v>20</v>
      </c>
    </row>
    <row r="128" spans="2:9">
      <c r="B128" t="s">
        <v>250</v>
      </c>
      <c r="C128">
        <v>127</v>
      </c>
      <c r="D128" t="str">
        <f t="shared" si="1"/>
        <v>KIU127</v>
      </c>
      <c r="E128" t="s">
        <v>250</v>
      </c>
      <c r="F128">
        <v>50</v>
      </c>
      <c r="G128">
        <v>1</v>
      </c>
      <c r="H128">
        <v>1</v>
      </c>
      <c r="I128">
        <v>50</v>
      </c>
    </row>
    <row r="129" spans="2:9">
      <c r="B129" t="s">
        <v>251</v>
      </c>
      <c r="C129">
        <v>128</v>
      </c>
      <c r="D129" t="str">
        <f t="shared" si="1"/>
        <v>KIU128</v>
      </c>
      <c r="E129" t="s">
        <v>251</v>
      </c>
      <c r="F129">
        <v>50</v>
      </c>
      <c r="G129">
        <v>1</v>
      </c>
      <c r="H129">
        <v>1</v>
      </c>
      <c r="I129">
        <v>50</v>
      </c>
    </row>
    <row r="130" spans="2:9">
      <c r="B130" t="s">
        <v>252</v>
      </c>
      <c r="C130">
        <v>129</v>
      </c>
      <c r="D130" t="str">
        <f t="shared" si="1"/>
        <v>KIU129</v>
      </c>
      <c r="E130" t="s">
        <v>252</v>
      </c>
      <c r="F130">
        <v>10</v>
      </c>
      <c r="G130">
        <v>1</v>
      </c>
      <c r="H130">
        <v>1</v>
      </c>
      <c r="I130">
        <v>10</v>
      </c>
    </row>
    <row r="131" spans="2:9">
      <c r="B131" t="s">
        <v>254</v>
      </c>
      <c r="C131">
        <v>130</v>
      </c>
      <c r="D131" t="str">
        <f t="shared" ref="D131:D194" si="2">"KIU"&amp;C131</f>
        <v>KIU130</v>
      </c>
      <c r="E131" t="s">
        <v>254</v>
      </c>
      <c r="F131">
        <v>20</v>
      </c>
      <c r="G131">
        <v>1</v>
      </c>
      <c r="H131">
        <v>1</v>
      </c>
      <c r="I131">
        <v>20</v>
      </c>
    </row>
    <row r="132" spans="2:9">
      <c r="B132" t="s">
        <v>255</v>
      </c>
      <c r="C132">
        <v>131</v>
      </c>
      <c r="D132" t="str">
        <f t="shared" si="2"/>
        <v>KIU131</v>
      </c>
      <c r="E132" t="s">
        <v>255</v>
      </c>
      <c r="F132">
        <v>40</v>
      </c>
      <c r="G132">
        <v>1</v>
      </c>
      <c r="H132">
        <v>1</v>
      </c>
      <c r="I132">
        <v>40</v>
      </c>
    </row>
    <row r="133" spans="2:9">
      <c r="B133" t="s">
        <v>256</v>
      </c>
      <c r="C133">
        <v>132</v>
      </c>
      <c r="D133" t="str">
        <f t="shared" si="2"/>
        <v>KIU132</v>
      </c>
      <c r="E133" t="s">
        <v>256</v>
      </c>
      <c r="F133">
        <v>15</v>
      </c>
      <c r="G133">
        <v>1</v>
      </c>
      <c r="H133">
        <v>1</v>
      </c>
      <c r="I133">
        <v>15</v>
      </c>
    </row>
    <row r="134" spans="2:9">
      <c r="B134" t="s">
        <v>257</v>
      </c>
      <c r="C134">
        <v>133</v>
      </c>
      <c r="D134" t="str">
        <f t="shared" si="2"/>
        <v>KIU133</v>
      </c>
      <c r="E134" t="s">
        <v>257</v>
      </c>
      <c r="F134">
        <v>30</v>
      </c>
      <c r="G134">
        <v>1</v>
      </c>
      <c r="H134">
        <v>1</v>
      </c>
      <c r="I134">
        <v>30</v>
      </c>
    </row>
    <row r="135" spans="2:9">
      <c r="B135" t="s">
        <v>258</v>
      </c>
      <c r="C135">
        <v>134</v>
      </c>
      <c r="D135" t="str">
        <f t="shared" si="2"/>
        <v>KIU134</v>
      </c>
      <c r="E135" t="s">
        <v>258</v>
      </c>
      <c r="F135">
        <v>50</v>
      </c>
      <c r="G135">
        <v>1</v>
      </c>
      <c r="H135">
        <v>1</v>
      </c>
      <c r="I135">
        <v>50</v>
      </c>
    </row>
    <row r="136" spans="2:9">
      <c r="B136" t="s">
        <v>259</v>
      </c>
      <c r="C136">
        <v>135</v>
      </c>
      <c r="D136" t="str">
        <f t="shared" si="2"/>
        <v>KIU135</v>
      </c>
      <c r="E136" t="s">
        <v>259</v>
      </c>
      <c r="F136">
        <v>20</v>
      </c>
      <c r="G136">
        <v>1</v>
      </c>
      <c r="H136">
        <v>1</v>
      </c>
      <c r="I136">
        <v>20</v>
      </c>
    </row>
    <row r="137" spans="2:9">
      <c r="B137" t="s">
        <v>261</v>
      </c>
      <c r="C137">
        <v>136</v>
      </c>
      <c r="D137" t="str">
        <f t="shared" si="2"/>
        <v>KIU136</v>
      </c>
      <c r="E137" t="s">
        <v>261</v>
      </c>
      <c r="F137">
        <v>4</v>
      </c>
      <c r="G137">
        <v>25</v>
      </c>
      <c r="H137">
        <v>1</v>
      </c>
      <c r="I137">
        <v>100</v>
      </c>
    </row>
    <row r="138" spans="2:9">
      <c r="B138" t="s">
        <v>262</v>
      </c>
      <c r="C138">
        <v>137</v>
      </c>
      <c r="D138" t="str">
        <f t="shared" si="2"/>
        <v>KIU137</v>
      </c>
      <c r="E138" t="s">
        <v>262</v>
      </c>
      <c r="F138">
        <v>40</v>
      </c>
      <c r="G138">
        <v>1</v>
      </c>
      <c r="H138">
        <v>1</v>
      </c>
      <c r="I138">
        <v>40</v>
      </c>
    </row>
    <row r="139" spans="2:9">
      <c r="B139" t="s">
        <v>265</v>
      </c>
      <c r="C139">
        <v>138</v>
      </c>
      <c r="D139" t="str">
        <f t="shared" si="2"/>
        <v>KIU138</v>
      </c>
      <c r="E139" t="s">
        <v>265</v>
      </c>
      <c r="F139">
        <v>40</v>
      </c>
      <c r="G139">
        <v>1</v>
      </c>
      <c r="H139">
        <v>1</v>
      </c>
      <c r="I139">
        <v>40</v>
      </c>
    </row>
    <row r="140" spans="2:9">
      <c r="B140" t="s">
        <v>267</v>
      </c>
      <c r="C140">
        <v>139</v>
      </c>
      <c r="D140" t="str">
        <f t="shared" si="2"/>
        <v>KIU139</v>
      </c>
      <c r="E140" t="s">
        <v>267</v>
      </c>
      <c r="F140">
        <v>20</v>
      </c>
      <c r="G140">
        <v>1</v>
      </c>
      <c r="H140">
        <v>1</v>
      </c>
      <c r="I140">
        <v>20</v>
      </c>
    </row>
    <row r="141" spans="2:9">
      <c r="B141" t="s">
        <v>269</v>
      </c>
      <c r="C141">
        <v>140</v>
      </c>
      <c r="D141" t="str">
        <f t="shared" si="2"/>
        <v>KIU140</v>
      </c>
      <c r="E141" t="s">
        <v>269</v>
      </c>
      <c r="F141">
        <v>10</v>
      </c>
      <c r="G141">
        <v>10</v>
      </c>
      <c r="H141">
        <v>1</v>
      </c>
      <c r="I141">
        <v>100</v>
      </c>
    </row>
    <row r="142" spans="2:9">
      <c r="B142" t="s">
        <v>270</v>
      </c>
      <c r="C142">
        <v>141</v>
      </c>
      <c r="D142" t="str">
        <f t="shared" si="2"/>
        <v>KIU141</v>
      </c>
      <c r="E142" t="s">
        <v>270</v>
      </c>
      <c r="F142">
        <v>1</v>
      </c>
      <c r="G142">
        <v>1</v>
      </c>
      <c r="H142">
        <v>1</v>
      </c>
      <c r="I142">
        <v>1</v>
      </c>
    </row>
    <row r="143" spans="2:9">
      <c r="B143" t="s">
        <v>271</v>
      </c>
      <c r="C143">
        <v>142</v>
      </c>
      <c r="D143" t="str">
        <f t="shared" si="2"/>
        <v>KIU142</v>
      </c>
      <c r="E143" t="s">
        <v>271</v>
      </c>
      <c r="F143">
        <v>100</v>
      </c>
      <c r="G143">
        <v>1</v>
      </c>
      <c r="H143">
        <v>1</v>
      </c>
      <c r="I143">
        <v>100</v>
      </c>
    </row>
    <row r="144" spans="2:9">
      <c r="B144" t="s">
        <v>272</v>
      </c>
      <c r="C144">
        <v>143</v>
      </c>
      <c r="D144" t="str">
        <f t="shared" si="2"/>
        <v>KIU143</v>
      </c>
      <c r="E144" t="s">
        <v>272</v>
      </c>
      <c r="F144">
        <v>1</v>
      </c>
      <c r="G144">
        <v>1</v>
      </c>
      <c r="H144">
        <v>1</v>
      </c>
      <c r="I144">
        <v>1</v>
      </c>
    </row>
    <row r="145" spans="2:9">
      <c r="B145" t="s">
        <v>274</v>
      </c>
      <c r="C145">
        <v>144</v>
      </c>
      <c r="D145" t="str">
        <f t="shared" si="2"/>
        <v>KIU144</v>
      </c>
      <c r="E145" t="s">
        <v>274</v>
      </c>
      <c r="F145">
        <v>1</v>
      </c>
      <c r="G145">
        <v>1</v>
      </c>
      <c r="H145">
        <v>1</v>
      </c>
      <c r="I145">
        <v>1</v>
      </c>
    </row>
    <row r="146" spans="2:9">
      <c r="B146" t="s">
        <v>275</v>
      </c>
      <c r="C146">
        <v>145</v>
      </c>
      <c r="D146" t="str">
        <f t="shared" si="2"/>
        <v>KIU145</v>
      </c>
      <c r="E146" t="s">
        <v>275</v>
      </c>
      <c r="F146">
        <v>1</v>
      </c>
      <c r="G146">
        <v>1</v>
      </c>
      <c r="H146">
        <v>1</v>
      </c>
      <c r="I146">
        <v>1</v>
      </c>
    </row>
    <row r="147" spans="2:9">
      <c r="B147" t="s">
        <v>276</v>
      </c>
      <c r="C147">
        <v>146</v>
      </c>
      <c r="D147" t="str">
        <f t="shared" si="2"/>
        <v>KIU146</v>
      </c>
      <c r="E147" t="s">
        <v>276</v>
      </c>
      <c r="F147">
        <v>1</v>
      </c>
      <c r="G147">
        <v>1</v>
      </c>
      <c r="H147">
        <v>1</v>
      </c>
      <c r="I147">
        <v>1</v>
      </c>
    </row>
    <row r="148" spans="2:9">
      <c r="B148" t="s">
        <v>277</v>
      </c>
      <c r="C148">
        <v>147</v>
      </c>
      <c r="D148" t="str">
        <f t="shared" si="2"/>
        <v>KIU147</v>
      </c>
      <c r="E148" t="s">
        <v>277</v>
      </c>
      <c r="F148">
        <v>40</v>
      </c>
      <c r="G148">
        <v>1</v>
      </c>
      <c r="H148">
        <v>1</v>
      </c>
      <c r="I148">
        <v>40</v>
      </c>
    </row>
    <row r="149" spans="2:9">
      <c r="B149" t="s">
        <v>278</v>
      </c>
      <c r="C149">
        <v>148</v>
      </c>
      <c r="D149" t="str">
        <f t="shared" si="2"/>
        <v>KIU148</v>
      </c>
      <c r="E149" t="s">
        <v>278</v>
      </c>
      <c r="F149">
        <v>40</v>
      </c>
      <c r="G149">
        <v>1</v>
      </c>
      <c r="H149">
        <v>1</v>
      </c>
      <c r="I149">
        <v>40</v>
      </c>
    </row>
    <row r="150" spans="2:9">
      <c r="B150" t="s">
        <v>279</v>
      </c>
      <c r="C150">
        <v>149</v>
      </c>
      <c r="D150" t="str">
        <f t="shared" si="2"/>
        <v>KIU149</v>
      </c>
      <c r="E150" t="s">
        <v>279</v>
      </c>
      <c r="F150">
        <v>100</v>
      </c>
      <c r="G150">
        <v>1</v>
      </c>
      <c r="H150">
        <v>1</v>
      </c>
      <c r="I150">
        <v>100</v>
      </c>
    </row>
    <row r="151" spans="2:9">
      <c r="B151" t="s">
        <v>280</v>
      </c>
      <c r="C151">
        <v>150</v>
      </c>
      <c r="D151" t="str">
        <f t="shared" si="2"/>
        <v>KIU150</v>
      </c>
      <c r="E151" t="s">
        <v>280</v>
      </c>
      <c r="F151">
        <v>20</v>
      </c>
      <c r="G151">
        <v>1</v>
      </c>
      <c r="H151">
        <v>1</v>
      </c>
      <c r="I151">
        <v>20</v>
      </c>
    </row>
    <row r="152" spans="2:9">
      <c r="B152" t="s">
        <v>281</v>
      </c>
      <c r="C152">
        <v>151</v>
      </c>
      <c r="D152" t="str">
        <f t="shared" si="2"/>
        <v>KIU151</v>
      </c>
      <c r="E152" t="s">
        <v>281</v>
      </c>
      <c r="F152">
        <v>50</v>
      </c>
      <c r="G152">
        <v>1</v>
      </c>
      <c r="H152">
        <v>1</v>
      </c>
      <c r="I152">
        <v>50</v>
      </c>
    </row>
    <row r="153" spans="2:9">
      <c r="B153" t="s">
        <v>282</v>
      </c>
      <c r="C153">
        <v>152</v>
      </c>
      <c r="D153" t="str">
        <f t="shared" si="2"/>
        <v>KIU152</v>
      </c>
      <c r="E153" t="s">
        <v>282</v>
      </c>
      <c r="F153">
        <v>1</v>
      </c>
      <c r="G153">
        <v>1</v>
      </c>
      <c r="H153">
        <v>1</v>
      </c>
      <c r="I153">
        <v>1</v>
      </c>
    </row>
    <row r="154" spans="2:9">
      <c r="B154" t="s">
        <v>283</v>
      </c>
      <c r="C154">
        <v>153</v>
      </c>
      <c r="D154" t="str">
        <f t="shared" si="2"/>
        <v>KIU153</v>
      </c>
      <c r="E154" t="s">
        <v>283</v>
      </c>
      <c r="F154">
        <v>1</v>
      </c>
      <c r="G154">
        <v>1</v>
      </c>
      <c r="H154">
        <v>1</v>
      </c>
      <c r="I154">
        <v>1</v>
      </c>
    </row>
    <row r="155" spans="2:9">
      <c r="B155" t="s">
        <v>284</v>
      </c>
      <c r="C155">
        <v>154</v>
      </c>
      <c r="D155" t="str">
        <f t="shared" si="2"/>
        <v>KIU154</v>
      </c>
      <c r="E155" t="s">
        <v>284</v>
      </c>
      <c r="F155">
        <v>20</v>
      </c>
      <c r="G155">
        <v>1</v>
      </c>
      <c r="H155">
        <v>1</v>
      </c>
      <c r="I155">
        <v>20</v>
      </c>
    </row>
    <row r="156" spans="2:9">
      <c r="B156" t="s">
        <v>285</v>
      </c>
      <c r="C156">
        <v>155</v>
      </c>
      <c r="D156" t="str">
        <f t="shared" si="2"/>
        <v>KIU155</v>
      </c>
      <c r="E156" t="s">
        <v>285</v>
      </c>
      <c r="F156">
        <v>20</v>
      </c>
      <c r="G156">
        <v>1</v>
      </c>
      <c r="H156">
        <v>1</v>
      </c>
      <c r="I156">
        <v>20</v>
      </c>
    </row>
    <row r="157" spans="2:9">
      <c r="B157" t="s">
        <v>286</v>
      </c>
      <c r="C157">
        <v>156</v>
      </c>
      <c r="D157" t="str">
        <f t="shared" si="2"/>
        <v>KIU156</v>
      </c>
      <c r="E157" t="s">
        <v>286</v>
      </c>
      <c r="F157">
        <v>20</v>
      </c>
      <c r="G157">
        <v>1</v>
      </c>
      <c r="H157">
        <v>1</v>
      </c>
      <c r="I157">
        <v>20</v>
      </c>
    </row>
    <row r="158" spans="2:9">
      <c r="B158" t="s">
        <v>288</v>
      </c>
      <c r="C158">
        <v>157</v>
      </c>
      <c r="D158" t="str">
        <f t="shared" si="2"/>
        <v>KIU157</v>
      </c>
      <c r="E158" t="s">
        <v>288</v>
      </c>
      <c r="F158">
        <v>100</v>
      </c>
      <c r="G158">
        <v>1</v>
      </c>
      <c r="H158">
        <v>1</v>
      </c>
      <c r="I158">
        <v>100</v>
      </c>
    </row>
    <row r="159" spans="2:9">
      <c r="B159" t="s">
        <v>291</v>
      </c>
      <c r="C159">
        <v>158</v>
      </c>
      <c r="D159" t="str">
        <f t="shared" si="2"/>
        <v>KIU158</v>
      </c>
      <c r="E159" t="s">
        <v>291</v>
      </c>
      <c r="F159">
        <v>20</v>
      </c>
      <c r="G159">
        <v>1</v>
      </c>
      <c r="H159">
        <v>1</v>
      </c>
      <c r="I159">
        <v>20</v>
      </c>
    </row>
    <row r="160" spans="2:9">
      <c r="B160" t="s">
        <v>293</v>
      </c>
      <c r="C160">
        <v>159</v>
      </c>
      <c r="D160" t="str">
        <f t="shared" si="2"/>
        <v>KIU159</v>
      </c>
      <c r="E160" t="s">
        <v>293</v>
      </c>
      <c r="F160">
        <v>50</v>
      </c>
      <c r="G160">
        <v>1</v>
      </c>
      <c r="H160">
        <v>1</v>
      </c>
      <c r="I160">
        <v>50</v>
      </c>
    </row>
    <row r="161" spans="2:9">
      <c r="B161" t="s">
        <v>295</v>
      </c>
      <c r="C161">
        <v>160</v>
      </c>
      <c r="D161" t="str">
        <f t="shared" si="2"/>
        <v>KIU160</v>
      </c>
      <c r="E161" t="s">
        <v>295</v>
      </c>
      <c r="F161">
        <v>50</v>
      </c>
      <c r="G161">
        <v>1</v>
      </c>
      <c r="H161">
        <v>1</v>
      </c>
      <c r="I161">
        <v>50</v>
      </c>
    </row>
    <row r="162" spans="2:9">
      <c r="B162" t="s">
        <v>298</v>
      </c>
      <c r="C162">
        <v>161</v>
      </c>
      <c r="D162" t="str">
        <f t="shared" si="2"/>
        <v>KIU161</v>
      </c>
      <c r="E162" t="s">
        <v>298</v>
      </c>
      <c r="F162">
        <v>20</v>
      </c>
      <c r="G162">
        <v>1</v>
      </c>
      <c r="H162">
        <v>1</v>
      </c>
      <c r="I162">
        <v>20</v>
      </c>
    </row>
    <row r="163" spans="2:9">
      <c r="B163" t="s">
        <v>301</v>
      </c>
      <c r="C163">
        <v>162</v>
      </c>
      <c r="D163" t="str">
        <f t="shared" si="2"/>
        <v>KIU162</v>
      </c>
      <c r="E163" t="s">
        <v>301</v>
      </c>
      <c r="F163">
        <v>20</v>
      </c>
      <c r="G163">
        <v>1</v>
      </c>
      <c r="H163">
        <v>1</v>
      </c>
      <c r="I163">
        <v>20</v>
      </c>
    </row>
    <row r="164" spans="2:9">
      <c r="B164" t="s">
        <v>303</v>
      </c>
      <c r="C164">
        <v>163</v>
      </c>
      <c r="D164" t="str">
        <f t="shared" si="2"/>
        <v>KIU163</v>
      </c>
      <c r="E164" t="s">
        <v>303</v>
      </c>
      <c r="F164">
        <v>50</v>
      </c>
      <c r="G164">
        <v>1</v>
      </c>
      <c r="H164">
        <v>1</v>
      </c>
      <c r="I164">
        <v>50</v>
      </c>
    </row>
    <row r="165" spans="2:9">
      <c r="B165" t="s">
        <v>305</v>
      </c>
      <c r="C165">
        <v>164</v>
      </c>
      <c r="D165" t="str">
        <f t="shared" si="2"/>
        <v>KIU164</v>
      </c>
      <c r="E165" t="s">
        <v>305</v>
      </c>
      <c r="F165">
        <v>12</v>
      </c>
      <c r="G165">
        <v>1</v>
      </c>
      <c r="H165">
        <v>1</v>
      </c>
      <c r="I165">
        <v>12</v>
      </c>
    </row>
    <row r="166" spans="2:9">
      <c r="B166" t="s">
        <v>307</v>
      </c>
      <c r="C166">
        <v>165</v>
      </c>
      <c r="D166" t="str">
        <f t="shared" si="2"/>
        <v>KIU165</v>
      </c>
      <c r="E166" t="s">
        <v>307</v>
      </c>
      <c r="F166">
        <v>1</v>
      </c>
      <c r="G166">
        <v>1</v>
      </c>
      <c r="H166">
        <v>1</v>
      </c>
      <c r="I166">
        <v>1</v>
      </c>
    </row>
    <row r="167" spans="2:9">
      <c r="B167" t="s">
        <v>308</v>
      </c>
      <c r="C167">
        <v>166</v>
      </c>
      <c r="D167" t="str">
        <f t="shared" si="2"/>
        <v>KIU166</v>
      </c>
      <c r="E167" t="s">
        <v>308</v>
      </c>
      <c r="F167">
        <v>1</v>
      </c>
      <c r="G167">
        <v>1</v>
      </c>
      <c r="H167">
        <v>1</v>
      </c>
      <c r="I167">
        <v>1</v>
      </c>
    </row>
    <row r="168" spans="2:9">
      <c r="B168" t="s">
        <v>309</v>
      </c>
      <c r="C168">
        <v>167</v>
      </c>
      <c r="D168" t="str">
        <f t="shared" si="2"/>
        <v>KIU167</v>
      </c>
      <c r="E168" t="s">
        <v>309</v>
      </c>
      <c r="F168">
        <v>1</v>
      </c>
      <c r="G168">
        <v>1</v>
      </c>
      <c r="H168">
        <v>1</v>
      </c>
      <c r="I168">
        <v>1</v>
      </c>
    </row>
    <row r="169" spans="2:9">
      <c r="B169" t="s">
        <v>310</v>
      </c>
      <c r="C169">
        <v>168</v>
      </c>
      <c r="D169" t="str">
        <f t="shared" si="2"/>
        <v>KIU168</v>
      </c>
      <c r="E169" t="s">
        <v>310</v>
      </c>
      <c r="F169">
        <v>1</v>
      </c>
      <c r="G169">
        <v>1</v>
      </c>
      <c r="H169">
        <v>1</v>
      </c>
      <c r="I169">
        <v>1</v>
      </c>
    </row>
    <row r="170" spans="2:9">
      <c r="B170" t="s">
        <v>315</v>
      </c>
      <c r="C170">
        <v>169</v>
      </c>
      <c r="D170" t="str">
        <f t="shared" si="2"/>
        <v>KIU169</v>
      </c>
      <c r="E170" t="s">
        <v>315</v>
      </c>
      <c r="F170">
        <v>20</v>
      </c>
      <c r="G170">
        <v>1</v>
      </c>
      <c r="H170">
        <v>1</v>
      </c>
      <c r="I170">
        <v>20</v>
      </c>
    </row>
    <row r="171" spans="2:9">
      <c r="B171" t="s">
        <v>319</v>
      </c>
      <c r="C171">
        <v>170</v>
      </c>
      <c r="D171" t="str">
        <f t="shared" si="2"/>
        <v>KIU170</v>
      </c>
      <c r="E171" t="s">
        <v>319</v>
      </c>
      <c r="F171">
        <v>40</v>
      </c>
      <c r="G171">
        <v>1</v>
      </c>
      <c r="H171">
        <v>1</v>
      </c>
      <c r="I171">
        <v>40</v>
      </c>
    </row>
    <row r="172" spans="2:9">
      <c r="B172" t="s">
        <v>321</v>
      </c>
      <c r="C172">
        <v>171</v>
      </c>
      <c r="D172" t="str">
        <f t="shared" si="2"/>
        <v>KIU171</v>
      </c>
      <c r="E172" t="s">
        <v>321</v>
      </c>
      <c r="F172">
        <v>40</v>
      </c>
      <c r="G172">
        <v>1</v>
      </c>
      <c r="H172">
        <v>1</v>
      </c>
      <c r="I172">
        <v>40</v>
      </c>
    </row>
    <row r="173" spans="2:9">
      <c r="B173" t="s">
        <v>322</v>
      </c>
      <c r="C173">
        <v>172</v>
      </c>
      <c r="D173" t="str">
        <f t="shared" si="2"/>
        <v>KIU172</v>
      </c>
      <c r="E173" t="s">
        <v>322</v>
      </c>
      <c r="F173">
        <v>20</v>
      </c>
      <c r="G173">
        <v>1</v>
      </c>
      <c r="H173">
        <v>1</v>
      </c>
      <c r="I173">
        <v>20</v>
      </c>
    </row>
    <row r="174" spans="2:9">
      <c r="B174" t="s">
        <v>323</v>
      </c>
      <c r="C174">
        <v>173</v>
      </c>
      <c r="D174" t="str">
        <f t="shared" si="2"/>
        <v>KIU173</v>
      </c>
      <c r="E174" t="s">
        <v>323</v>
      </c>
      <c r="F174">
        <v>20</v>
      </c>
      <c r="G174">
        <v>1</v>
      </c>
      <c r="H174">
        <v>1</v>
      </c>
      <c r="I174">
        <v>20</v>
      </c>
    </row>
    <row r="175" spans="2:9">
      <c r="B175" t="s">
        <v>324</v>
      </c>
      <c r="C175">
        <v>174</v>
      </c>
      <c r="D175" t="str">
        <f t="shared" si="2"/>
        <v>KIU174</v>
      </c>
      <c r="E175" t="s">
        <v>324</v>
      </c>
      <c r="F175">
        <v>20</v>
      </c>
      <c r="G175">
        <v>1</v>
      </c>
      <c r="H175">
        <v>1</v>
      </c>
      <c r="I175">
        <v>20</v>
      </c>
    </row>
    <row r="176" spans="2:9">
      <c r="B176" t="s">
        <v>325</v>
      </c>
      <c r="C176">
        <v>175</v>
      </c>
      <c r="D176" t="str">
        <f t="shared" si="2"/>
        <v>KIU175</v>
      </c>
      <c r="E176" t="s">
        <v>325</v>
      </c>
      <c r="F176">
        <v>20</v>
      </c>
      <c r="G176">
        <v>20</v>
      </c>
      <c r="H176">
        <v>1</v>
      </c>
      <c r="I176">
        <v>400</v>
      </c>
    </row>
    <row r="177" spans="2:9">
      <c r="B177" t="s">
        <v>326</v>
      </c>
      <c r="C177">
        <v>176</v>
      </c>
      <c r="D177" t="str">
        <f t="shared" si="2"/>
        <v>KIU176</v>
      </c>
      <c r="E177" t="s">
        <v>326</v>
      </c>
      <c r="F177">
        <v>25</v>
      </c>
      <c r="G177">
        <v>1</v>
      </c>
      <c r="H177">
        <v>1</v>
      </c>
      <c r="I177">
        <v>25</v>
      </c>
    </row>
    <row r="178" spans="2:9">
      <c r="B178" t="s">
        <v>328</v>
      </c>
      <c r="C178">
        <v>177</v>
      </c>
      <c r="D178" t="str">
        <f t="shared" si="2"/>
        <v>KIU177</v>
      </c>
      <c r="E178" t="s">
        <v>328</v>
      </c>
      <c r="F178">
        <v>20</v>
      </c>
      <c r="G178">
        <v>1</v>
      </c>
      <c r="H178">
        <v>1</v>
      </c>
      <c r="I178">
        <v>20</v>
      </c>
    </row>
    <row r="179" spans="2:9">
      <c r="B179" t="s">
        <v>329</v>
      </c>
      <c r="C179">
        <v>178</v>
      </c>
      <c r="D179" t="str">
        <f t="shared" si="2"/>
        <v>KIU178</v>
      </c>
      <c r="E179" t="s">
        <v>329</v>
      </c>
      <c r="F179">
        <v>1</v>
      </c>
      <c r="G179">
        <v>1</v>
      </c>
      <c r="H179">
        <v>1</v>
      </c>
      <c r="I179">
        <v>1</v>
      </c>
    </row>
    <row r="180" spans="2:9">
      <c r="B180" t="s">
        <v>330</v>
      </c>
      <c r="C180">
        <v>179</v>
      </c>
      <c r="D180" t="str">
        <f t="shared" si="2"/>
        <v>KIU179</v>
      </c>
      <c r="E180" t="s">
        <v>330</v>
      </c>
      <c r="F180">
        <v>1</v>
      </c>
      <c r="G180">
        <v>1</v>
      </c>
      <c r="H180">
        <v>1</v>
      </c>
      <c r="I180">
        <v>1</v>
      </c>
    </row>
    <row r="181" spans="2:9">
      <c r="B181" t="s">
        <v>331</v>
      </c>
      <c r="C181">
        <v>180</v>
      </c>
      <c r="D181" t="str">
        <f t="shared" si="2"/>
        <v>KIU180</v>
      </c>
      <c r="E181" t="s">
        <v>331</v>
      </c>
      <c r="F181">
        <v>20</v>
      </c>
      <c r="G181">
        <v>1</v>
      </c>
      <c r="H181">
        <v>1</v>
      </c>
      <c r="I181">
        <v>20</v>
      </c>
    </row>
    <row r="182" spans="2:9">
      <c r="B182" t="s">
        <v>332</v>
      </c>
      <c r="C182">
        <v>181</v>
      </c>
      <c r="D182" t="str">
        <f t="shared" si="2"/>
        <v>KIU181</v>
      </c>
      <c r="E182" t="s">
        <v>332</v>
      </c>
      <c r="F182">
        <v>20</v>
      </c>
      <c r="G182">
        <v>1</v>
      </c>
      <c r="H182">
        <v>1</v>
      </c>
      <c r="I182">
        <v>20</v>
      </c>
    </row>
    <row r="183" spans="2:9">
      <c r="B183" t="s">
        <v>333</v>
      </c>
      <c r="C183">
        <v>182</v>
      </c>
      <c r="D183" t="str">
        <f t="shared" si="2"/>
        <v>KIU182</v>
      </c>
      <c r="E183" t="s">
        <v>333</v>
      </c>
      <c r="F183">
        <v>1</v>
      </c>
      <c r="G183">
        <v>1</v>
      </c>
      <c r="H183">
        <v>1</v>
      </c>
      <c r="I183">
        <v>1</v>
      </c>
    </row>
    <row r="184" spans="2:9">
      <c r="B184" t="s">
        <v>334</v>
      </c>
      <c r="C184">
        <v>183</v>
      </c>
      <c r="D184" t="str">
        <f t="shared" si="2"/>
        <v>KIU183</v>
      </c>
      <c r="E184" t="s">
        <v>334</v>
      </c>
      <c r="F184">
        <v>50</v>
      </c>
      <c r="G184">
        <v>1</v>
      </c>
      <c r="H184">
        <v>1</v>
      </c>
      <c r="I184">
        <v>50</v>
      </c>
    </row>
    <row r="185" spans="2:9">
      <c r="B185" t="s">
        <v>335</v>
      </c>
      <c r="C185">
        <v>184</v>
      </c>
      <c r="D185" t="str">
        <f t="shared" si="2"/>
        <v>KIU184</v>
      </c>
      <c r="E185" t="s">
        <v>335</v>
      </c>
      <c r="F185">
        <v>50</v>
      </c>
      <c r="G185">
        <v>1</v>
      </c>
      <c r="H185">
        <v>1</v>
      </c>
      <c r="I185">
        <v>50</v>
      </c>
    </row>
    <row r="186" spans="2:9">
      <c r="B186" t="s">
        <v>336</v>
      </c>
      <c r="C186">
        <v>185</v>
      </c>
      <c r="D186" t="str">
        <f t="shared" si="2"/>
        <v>KIU185</v>
      </c>
      <c r="E186" t="s">
        <v>336</v>
      </c>
      <c r="F186">
        <v>20</v>
      </c>
      <c r="G186">
        <v>1</v>
      </c>
      <c r="H186">
        <v>1</v>
      </c>
      <c r="I186">
        <v>20</v>
      </c>
    </row>
    <row r="187" spans="2:9">
      <c r="B187" t="s">
        <v>337</v>
      </c>
      <c r="C187">
        <v>186</v>
      </c>
      <c r="D187" t="str">
        <f t="shared" si="2"/>
        <v>KIU186</v>
      </c>
      <c r="E187" t="s">
        <v>337</v>
      </c>
      <c r="F187">
        <v>40</v>
      </c>
      <c r="G187">
        <v>1</v>
      </c>
      <c r="H187">
        <v>1</v>
      </c>
      <c r="I187">
        <v>40</v>
      </c>
    </row>
    <row r="188" spans="2:9">
      <c r="B188" t="s">
        <v>338</v>
      </c>
      <c r="C188">
        <v>187</v>
      </c>
      <c r="D188" t="str">
        <f t="shared" si="2"/>
        <v>KIU187</v>
      </c>
      <c r="E188" t="s">
        <v>338</v>
      </c>
      <c r="F188">
        <v>6</v>
      </c>
      <c r="G188">
        <v>50</v>
      </c>
      <c r="H188">
        <v>1</v>
      </c>
      <c r="I188">
        <v>300</v>
      </c>
    </row>
    <row r="189" spans="2:9">
      <c r="B189" t="s">
        <v>339</v>
      </c>
      <c r="C189">
        <v>188</v>
      </c>
      <c r="D189" t="str">
        <f t="shared" si="2"/>
        <v>KIU188</v>
      </c>
      <c r="E189" t="s">
        <v>339</v>
      </c>
      <c r="F189">
        <v>6</v>
      </c>
      <c r="G189">
        <v>200</v>
      </c>
      <c r="H189">
        <v>1</v>
      </c>
      <c r="I189">
        <v>1200</v>
      </c>
    </row>
    <row r="190" spans="2:9">
      <c r="B190" t="s">
        <v>340</v>
      </c>
      <c r="C190">
        <v>189</v>
      </c>
      <c r="D190" t="str">
        <f t="shared" si="2"/>
        <v>KIU189</v>
      </c>
      <c r="E190" t="s">
        <v>340</v>
      </c>
      <c r="F190">
        <v>20</v>
      </c>
      <c r="G190">
        <v>1</v>
      </c>
      <c r="H190">
        <v>1</v>
      </c>
      <c r="I190">
        <v>20</v>
      </c>
    </row>
    <row r="191" spans="2:9">
      <c r="B191" t="s">
        <v>341</v>
      </c>
      <c r="C191">
        <v>190</v>
      </c>
      <c r="D191" t="str">
        <f t="shared" si="2"/>
        <v>KIU190</v>
      </c>
      <c r="E191" t="s">
        <v>341</v>
      </c>
      <c r="F191">
        <v>30</v>
      </c>
      <c r="G191">
        <v>1</v>
      </c>
      <c r="H191">
        <v>1</v>
      </c>
      <c r="I191">
        <v>30</v>
      </c>
    </row>
    <row r="192" spans="2:9">
      <c r="B192" t="s">
        <v>342</v>
      </c>
      <c r="C192">
        <v>191</v>
      </c>
      <c r="D192" t="str">
        <f t="shared" si="2"/>
        <v>KIU191</v>
      </c>
      <c r="E192" t="s">
        <v>342</v>
      </c>
      <c r="F192">
        <v>20</v>
      </c>
      <c r="G192">
        <v>1</v>
      </c>
      <c r="H192">
        <v>1</v>
      </c>
      <c r="I192">
        <v>20</v>
      </c>
    </row>
    <row r="193" spans="2:9">
      <c r="B193" t="s">
        <v>343</v>
      </c>
      <c r="C193">
        <v>192</v>
      </c>
      <c r="D193" t="str">
        <f t="shared" si="2"/>
        <v>KIU192</v>
      </c>
      <c r="E193" t="s">
        <v>343</v>
      </c>
      <c r="F193">
        <v>30</v>
      </c>
      <c r="G193">
        <v>1</v>
      </c>
      <c r="H193">
        <v>1</v>
      </c>
      <c r="I193">
        <v>30</v>
      </c>
    </row>
    <row r="194" spans="2:9">
      <c r="B194" t="s">
        <v>344</v>
      </c>
      <c r="C194">
        <v>193</v>
      </c>
      <c r="D194" t="str">
        <f t="shared" si="2"/>
        <v>KIU193</v>
      </c>
      <c r="E194" t="s">
        <v>344</v>
      </c>
      <c r="F194">
        <v>20</v>
      </c>
      <c r="G194">
        <v>1</v>
      </c>
      <c r="H194">
        <v>1</v>
      </c>
      <c r="I194">
        <v>20</v>
      </c>
    </row>
    <row r="195" spans="2:9">
      <c r="B195" t="s">
        <v>351</v>
      </c>
      <c r="C195">
        <v>194</v>
      </c>
      <c r="D195" t="str">
        <f t="shared" ref="D195:D258" si="3">"KIU"&amp;C195</f>
        <v>KIU194</v>
      </c>
      <c r="E195" t="s">
        <v>351</v>
      </c>
      <c r="F195">
        <v>20</v>
      </c>
      <c r="G195">
        <v>1</v>
      </c>
      <c r="H195">
        <v>1</v>
      </c>
      <c r="I195">
        <v>20</v>
      </c>
    </row>
    <row r="196" spans="2:9">
      <c r="B196" t="s">
        <v>352</v>
      </c>
      <c r="C196">
        <v>195</v>
      </c>
      <c r="D196" t="str">
        <f t="shared" si="3"/>
        <v>KIU195</v>
      </c>
      <c r="E196" t="s">
        <v>352</v>
      </c>
      <c r="F196">
        <v>50</v>
      </c>
      <c r="G196">
        <v>1</v>
      </c>
      <c r="H196">
        <v>1</v>
      </c>
      <c r="I196">
        <v>50</v>
      </c>
    </row>
    <row r="197" spans="2:9">
      <c r="B197" t="s">
        <v>353</v>
      </c>
      <c r="C197">
        <v>196</v>
      </c>
      <c r="D197" t="str">
        <f t="shared" si="3"/>
        <v>KIU196</v>
      </c>
      <c r="E197" t="s">
        <v>353</v>
      </c>
      <c r="F197">
        <v>1</v>
      </c>
      <c r="G197">
        <v>1</v>
      </c>
      <c r="H197">
        <v>1</v>
      </c>
      <c r="I197">
        <v>1</v>
      </c>
    </row>
    <row r="198" spans="2:9">
      <c r="B198" t="s">
        <v>354</v>
      </c>
      <c r="C198">
        <v>197</v>
      </c>
      <c r="D198" t="str">
        <f t="shared" si="3"/>
        <v>KIU197</v>
      </c>
      <c r="E198" t="s">
        <v>354</v>
      </c>
      <c r="F198">
        <v>1</v>
      </c>
      <c r="G198">
        <v>1</v>
      </c>
      <c r="H198">
        <v>1</v>
      </c>
      <c r="I198">
        <v>1</v>
      </c>
    </row>
    <row r="199" spans="2:9">
      <c r="B199" t="s">
        <v>355</v>
      </c>
      <c r="C199">
        <v>198</v>
      </c>
      <c r="D199" t="str">
        <f t="shared" si="3"/>
        <v>KIU198</v>
      </c>
      <c r="E199" t="s">
        <v>355</v>
      </c>
      <c r="F199">
        <v>20</v>
      </c>
      <c r="G199">
        <v>1</v>
      </c>
      <c r="H199">
        <v>1</v>
      </c>
      <c r="I199">
        <v>20</v>
      </c>
    </row>
    <row r="200" spans="2:9">
      <c r="B200" t="s">
        <v>356</v>
      </c>
      <c r="C200">
        <v>199</v>
      </c>
      <c r="D200" t="str">
        <f t="shared" si="3"/>
        <v>KIU199</v>
      </c>
      <c r="E200" t="s">
        <v>356</v>
      </c>
      <c r="F200">
        <v>20</v>
      </c>
      <c r="G200">
        <v>1</v>
      </c>
      <c r="H200">
        <v>1</v>
      </c>
      <c r="I200">
        <v>20</v>
      </c>
    </row>
    <row r="201" spans="2:9">
      <c r="B201" t="s">
        <v>357</v>
      </c>
      <c r="C201">
        <v>200</v>
      </c>
      <c r="D201" t="str">
        <f t="shared" si="3"/>
        <v>KIU200</v>
      </c>
      <c r="E201" t="s">
        <v>357</v>
      </c>
      <c r="F201">
        <v>50</v>
      </c>
      <c r="G201">
        <v>1</v>
      </c>
      <c r="H201">
        <v>1</v>
      </c>
      <c r="I201">
        <v>50</v>
      </c>
    </row>
    <row r="202" spans="2:9">
      <c r="B202" t="s">
        <v>358</v>
      </c>
      <c r="C202">
        <v>201</v>
      </c>
      <c r="D202" t="str">
        <f t="shared" si="3"/>
        <v>KIU201</v>
      </c>
      <c r="E202" t="s">
        <v>358</v>
      </c>
      <c r="F202">
        <v>24</v>
      </c>
      <c r="G202">
        <v>1</v>
      </c>
      <c r="H202">
        <v>1</v>
      </c>
      <c r="I202">
        <v>24</v>
      </c>
    </row>
    <row r="203" spans="2:9">
      <c r="B203" t="s">
        <v>360</v>
      </c>
      <c r="C203">
        <v>202</v>
      </c>
      <c r="D203" t="str">
        <f t="shared" si="3"/>
        <v>KIU202</v>
      </c>
      <c r="E203" t="s">
        <v>360</v>
      </c>
      <c r="F203">
        <v>24</v>
      </c>
      <c r="G203">
        <v>1</v>
      </c>
      <c r="H203">
        <v>1</v>
      </c>
      <c r="I203">
        <v>24</v>
      </c>
    </row>
    <row r="204" spans="2:9">
      <c r="B204" t="s">
        <v>361</v>
      </c>
      <c r="C204">
        <v>203</v>
      </c>
      <c r="D204" t="str">
        <f t="shared" si="3"/>
        <v>KIU203</v>
      </c>
      <c r="E204" t="s">
        <v>361</v>
      </c>
      <c r="F204">
        <v>1</v>
      </c>
      <c r="G204">
        <v>1</v>
      </c>
      <c r="H204">
        <v>1</v>
      </c>
      <c r="I204">
        <v>1</v>
      </c>
    </row>
    <row r="205" spans="2:9">
      <c r="B205" t="s">
        <v>362</v>
      </c>
      <c r="C205">
        <v>204</v>
      </c>
      <c r="D205" t="str">
        <f t="shared" si="3"/>
        <v>KIU204</v>
      </c>
      <c r="E205" t="s">
        <v>362</v>
      </c>
      <c r="F205">
        <v>20</v>
      </c>
      <c r="G205">
        <v>1</v>
      </c>
      <c r="H205">
        <v>1</v>
      </c>
      <c r="I205">
        <v>20</v>
      </c>
    </row>
    <row r="206" spans="2:9">
      <c r="B206" t="s">
        <v>365</v>
      </c>
      <c r="C206">
        <v>205</v>
      </c>
      <c r="D206" t="str">
        <f t="shared" si="3"/>
        <v>KIU205</v>
      </c>
      <c r="E206" t="s">
        <v>365</v>
      </c>
      <c r="F206">
        <v>48</v>
      </c>
      <c r="G206">
        <v>1</v>
      </c>
      <c r="H206">
        <v>1</v>
      </c>
      <c r="I206">
        <v>48</v>
      </c>
    </row>
    <row r="207" spans="2:9">
      <c r="B207" t="s">
        <v>368</v>
      </c>
      <c r="C207">
        <v>206</v>
      </c>
      <c r="D207" t="str">
        <f t="shared" si="3"/>
        <v>KIU206</v>
      </c>
      <c r="E207" t="s">
        <v>368</v>
      </c>
      <c r="F207">
        <v>20</v>
      </c>
      <c r="G207">
        <v>1</v>
      </c>
      <c r="H207">
        <v>1</v>
      </c>
      <c r="I207">
        <v>20</v>
      </c>
    </row>
    <row r="208" spans="2:9">
      <c r="B208" t="s">
        <v>373</v>
      </c>
      <c r="C208">
        <v>207</v>
      </c>
      <c r="D208" t="str">
        <f t="shared" si="3"/>
        <v>KIU207</v>
      </c>
      <c r="E208" t="s">
        <v>373</v>
      </c>
      <c r="F208">
        <v>20</v>
      </c>
      <c r="G208">
        <v>1</v>
      </c>
      <c r="H208">
        <v>1</v>
      </c>
      <c r="I208">
        <v>20</v>
      </c>
    </row>
    <row r="209" spans="2:9">
      <c r="B209" t="s">
        <v>377</v>
      </c>
      <c r="C209">
        <v>208</v>
      </c>
      <c r="D209" t="str">
        <f t="shared" si="3"/>
        <v>KIU208</v>
      </c>
      <c r="E209" t="s">
        <v>377</v>
      </c>
      <c r="F209">
        <v>20</v>
      </c>
      <c r="G209">
        <v>1</v>
      </c>
      <c r="H209">
        <v>1</v>
      </c>
      <c r="I209">
        <v>20</v>
      </c>
    </row>
    <row r="210" spans="2:9">
      <c r="B210" t="s">
        <v>378</v>
      </c>
      <c r="C210">
        <v>209</v>
      </c>
      <c r="D210" t="str">
        <f t="shared" si="3"/>
        <v>KIU209</v>
      </c>
      <c r="E210" t="s">
        <v>378</v>
      </c>
      <c r="F210">
        <v>100</v>
      </c>
      <c r="G210">
        <v>1</v>
      </c>
      <c r="H210">
        <v>1</v>
      </c>
      <c r="I210">
        <v>100</v>
      </c>
    </row>
    <row r="211" spans="2:9">
      <c r="B211" t="s">
        <v>380</v>
      </c>
      <c r="C211">
        <v>210</v>
      </c>
      <c r="D211" t="str">
        <f t="shared" si="3"/>
        <v>KIU210</v>
      </c>
      <c r="E211" t="s">
        <v>380</v>
      </c>
      <c r="F211">
        <v>20</v>
      </c>
      <c r="G211">
        <v>1</v>
      </c>
      <c r="H211">
        <v>1</v>
      </c>
      <c r="I211">
        <v>20</v>
      </c>
    </row>
    <row r="212" spans="2:9">
      <c r="B212" t="s">
        <v>381</v>
      </c>
      <c r="C212">
        <v>211</v>
      </c>
      <c r="D212" t="str">
        <f t="shared" si="3"/>
        <v>KIU211</v>
      </c>
      <c r="E212" t="s">
        <v>381</v>
      </c>
      <c r="F212">
        <v>20</v>
      </c>
      <c r="G212">
        <v>1</v>
      </c>
      <c r="H212">
        <v>1</v>
      </c>
      <c r="I212">
        <v>20</v>
      </c>
    </row>
    <row r="213" spans="2:9">
      <c r="B213" t="s">
        <v>383</v>
      </c>
      <c r="C213">
        <v>212</v>
      </c>
      <c r="D213" t="str">
        <f t="shared" si="3"/>
        <v>KIU212</v>
      </c>
      <c r="E213" t="s">
        <v>383</v>
      </c>
      <c r="F213">
        <v>1</v>
      </c>
      <c r="G213">
        <v>1</v>
      </c>
      <c r="H213">
        <v>1</v>
      </c>
      <c r="I213">
        <v>1</v>
      </c>
    </row>
    <row r="214" spans="2:9">
      <c r="B214" t="s">
        <v>384</v>
      </c>
      <c r="C214">
        <v>213</v>
      </c>
      <c r="D214" t="str">
        <f t="shared" si="3"/>
        <v>KIU213</v>
      </c>
      <c r="E214" t="s">
        <v>384</v>
      </c>
      <c r="F214">
        <v>48</v>
      </c>
      <c r="G214">
        <v>1</v>
      </c>
      <c r="H214">
        <v>1</v>
      </c>
      <c r="I214">
        <v>48</v>
      </c>
    </row>
    <row r="215" spans="2:9">
      <c r="B215" t="s">
        <v>386</v>
      </c>
      <c r="C215">
        <v>214</v>
      </c>
      <c r="D215" t="str">
        <f t="shared" si="3"/>
        <v>KIU214</v>
      </c>
      <c r="E215" t="s">
        <v>386</v>
      </c>
      <c r="F215">
        <v>6</v>
      </c>
      <c r="G215">
        <v>200</v>
      </c>
      <c r="H215">
        <v>1</v>
      </c>
      <c r="I215">
        <v>1200</v>
      </c>
    </row>
    <row r="216" spans="2:9">
      <c r="B216" t="s">
        <v>387</v>
      </c>
      <c r="C216">
        <v>215</v>
      </c>
      <c r="D216" t="str">
        <f t="shared" si="3"/>
        <v>KIU215</v>
      </c>
      <c r="E216" t="s">
        <v>387</v>
      </c>
      <c r="F216">
        <v>1</v>
      </c>
      <c r="G216">
        <v>1</v>
      </c>
      <c r="H216">
        <v>1</v>
      </c>
      <c r="I216">
        <v>1</v>
      </c>
    </row>
    <row r="217" spans="2:9">
      <c r="B217" t="s">
        <v>388</v>
      </c>
      <c r="C217">
        <v>216</v>
      </c>
      <c r="D217" t="str">
        <f t="shared" si="3"/>
        <v>KIU216</v>
      </c>
      <c r="E217" t="s">
        <v>388</v>
      </c>
      <c r="F217">
        <v>1</v>
      </c>
      <c r="G217">
        <v>1</v>
      </c>
      <c r="H217">
        <v>1</v>
      </c>
      <c r="I217">
        <v>1</v>
      </c>
    </row>
    <row r="218" spans="2:9">
      <c r="B218" t="s">
        <v>389</v>
      </c>
      <c r="C218">
        <v>217</v>
      </c>
      <c r="D218" t="str">
        <f t="shared" si="3"/>
        <v>KIU217</v>
      </c>
      <c r="E218" t="s">
        <v>389</v>
      </c>
      <c r="F218">
        <v>1</v>
      </c>
      <c r="G218">
        <v>1</v>
      </c>
      <c r="H218">
        <v>1</v>
      </c>
      <c r="I218">
        <v>1</v>
      </c>
    </row>
    <row r="219" spans="2:9">
      <c r="B219" t="s">
        <v>390</v>
      </c>
      <c r="C219">
        <v>218</v>
      </c>
      <c r="D219" t="str">
        <f t="shared" si="3"/>
        <v>KIU218</v>
      </c>
      <c r="E219" t="s">
        <v>390</v>
      </c>
      <c r="F219">
        <v>1</v>
      </c>
      <c r="G219">
        <v>1</v>
      </c>
      <c r="H219">
        <v>1</v>
      </c>
      <c r="I219">
        <v>1</v>
      </c>
    </row>
    <row r="220" spans="2:9">
      <c r="B220" t="s">
        <v>391</v>
      </c>
      <c r="C220">
        <v>219</v>
      </c>
      <c r="D220" t="str">
        <f t="shared" si="3"/>
        <v>KIU219</v>
      </c>
      <c r="E220" t="s">
        <v>391</v>
      </c>
      <c r="F220">
        <v>50</v>
      </c>
      <c r="G220">
        <v>1</v>
      </c>
      <c r="H220">
        <v>1</v>
      </c>
      <c r="I220">
        <v>50</v>
      </c>
    </row>
    <row r="221" spans="2:9">
      <c r="B221" t="s">
        <v>393</v>
      </c>
      <c r="C221">
        <v>220</v>
      </c>
      <c r="D221" t="str">
        <f t="shared" si="3"/>
        <v>KIU220</v>
      </c>
      <c r="E221" t="s">
        <v>393</v>
      </c>
      <c r="F221">
        <v>20</v>
      </c>
      <c r="G221">
        <v>1</v>
      </c>
      <c r="H221">
        <v>1</v>
      </c>
      <c r="I221">
        <v>20</v>
      </c>
    </row>
    <row r="222" spans="2:9">
      <c r="B222" t="s">
        <v>394</v>
      </c>
      <c r="C222">
        <v>221</v>
      </c>
      <c r="D222" t="str">
        <f t="shared" si="3"/>
        <v>KIU221</v>
      </c>
      <c r="E222" t="s">
        <v>394</v>
      </c>
      <c r="F222">
        <v>20</v>
      </c>
      <c r="G222">
        <v>1</v>
      </c>
      <c r="H222">
        <v>1</v>
      </c>
      <c r="I222">
        <v>20</v>
      </c>
    </row>
    <row r="223" spans="2:9">
      <c r="B223" t="s">
        <v>395</v>
      </c>
      <c r="C223">
        <v>222</v>
      </c>
      <c r="D223" t="str">
        <f t="shared" si="3"/>
        <v>KIU222</v>
      </c>
      <c r="E223" t="s">
        <v>395</v>
      </c>
      <c r="F223">
        <v>50</v>
      </c>
      <c r="G223">
        <v>1</v>
      </c>
      <c r="H223">
        <v>1</v>
      </c>
      <c r="I223">
        <v>50</v>
      </c>
    </row>
    <row r="224" spans="2:9">
      <c r="B224" t="s">
        <v>396</v>
      </c>
      <c r="C224">
        <v>223</v>
      </c>
      <c r="D224" t="str">
        <f t="shared" si="3"/>
        <v>KIU223</v>
      </c>
      <c r="E224" t="s">
        <v>396</v>
      </c>
      <c r="F224">
        <v>1</v>
      </c>
      <c r="G224">
        <v>1</v>
      </c>
      <c r="H224">
        <v>1</v>
      </c>
      <c r="I224">
        <v>1</v>
      </c>
    </row>
    <row r="225" spans="2:9">
      <c r="B225" t="s">
        <v>397</v>
      </c>
      <c r="C225">
        <v>224</v>
      </c>
      <c r="D225" t="str">
        <f t="shared" si="3"/>
        <v>KIU224</v>
      </c>
      <c r="E225" t="s">
        <v>397</v>
      </c>
      <c r="F225">
        <v>20</v>
      </c>
      <c r="G225">
        <v>1</v>
      </c>
      <c r="H225">
        <v>1</v>
      </c>
      <c r="I225">
        <v>20</v>
      </c>
    </row>
    <row r="226" spans="2:9">
      <c r="B226" t="s">
        <v>398</v>
      </c>
      <c r="C226">
        <v>225</v>
      </c>
      <c r="D226" t="str">
        <f t="shared" si="3"/>
        <v>KIU225</v>
      </c>
      <c r="E226" t="s">
        <v>398</v>
      </c>
      <c r="F226">
        <v>4</v>
      </c>
      <c r="G226">
        <v>1</v>
      </c>
      <c r="H226">
        <v>1</v>
      </c>
      <c r="I226">
        <v>4</v>
      </c>
    </row>
    <row r="227" spans="2:9">
      <c r="B227" t="s">
        <v>399</v>
      </c>
      <c r="C227">
        <v>226</v>
      </c>
      <c r="D227" t="str">
        <f t="shared" si="3"/>
        <v>KIU226</v>
      </c>
      <c r="E227" t="s">
        <v>399</v>
      </c>
      <c r="F227">
        <v>1</v>
      </c>
      <c r="G227">
        <v>1</v>
      </c>
      <c r="H227">
        <v>1</v>
      </c>
      <c r="I227">
        <v>1</v>
      </c>
    </row>
    <row r="228" spans="2:9">
      <c r="B228" t="s">
        <v>400</v>
      </c>
      <c r="C228">
        <v>227</v>
      </c>
      <c r="D228" t="str">
        <f t="shared" si="3"/>
        <v>KIU227</v>
      </c>
      <c r="E228" t="s">
        <v>400</v>
      </c>
      <c r="F228">
        <v>1</v>
      </c>
      <c r="G228">
        <v>1</v>
      </c>
      <c r="H228">
        <v>1</v>
      </c>
      <c r="I228">
        <v>1</v>
      </c>
    </row>
    <row r="229" spans="2:9">
      <c r="B229" t="s">
        <v>401</v>
      </c>
      <c r="C229">
        <v>228</v>
      </c>
      <c r="D229" t="str">
        <f t="shared" si="3"/>
        <v>KIU228</v>
      </c>
      <c r="E229" t="s">
        <v>401</v>
      </c>
      <c r="F229">
        <v>1</v>
      </c>
      <c r="G229">
        <v>1</v>
      </c>
      <c r="H229">
        <v>1</v>
      </c>
      <c r="I229">
        <v>1</v>
      </c>
    </row>
    <row r="230" spans="2:9">
      <c r="B230" t="s">
        <v>402</v>
      </c>
      <c r="C230">
        <v>229</v>
      </c>
      <c r="D230" t="str">
        <f t="shared" si="3"/>
        <v>KIU229</v>
      </c>
      <c r="E230" t="s">
        <v>402</v>
      </c>
      <c r="F230">
        <v>1</v>
      </c>
      <c r="G230">
        <v>1</v>
      </c>
      <c r="H230">
        <v>1</v>
      </c>
      <c r="I230">
        <v>1</v>
      </c>
    </row>
    <row r="231" spans="2:9">
      <c r="B231" t="s">
        <v>403</v>
      </c>
      <c r="C231">
        <v>230</v>
      </c>
      <c r="D231" t="str">
        <f t="shared" si="3"/>
        <v>KIU230</v>
      </c>
      <c r="E231" t="s">
        <v>403</v>
      </c>
      <c r="F231">
        <v>1</v>
      </c>
      <c r="G231">
        <v>1</v>
      </c>
      <c r="H231">
        <v>1</v>
      </c>
      <c r="I231">
        <v>1</v>
      </c>
    </row>
    <row r="232" spans="2:9">
      <c r="B232" t="s">
        <v>404</v>
      </c>
      <c r="C232">
        <v>231</v>
      </c>
      <c r="D232" t="str">
        <f t="shared" si="3"/>
        <v>KIU231</v>
      </c>
      <c r="E232" t="s">
        <v>404</v>
      </c>
      <c r="F232">
        <v>1</v>
      </c>
      <c r="G232">
        <v>1</v>
      </c>
      <c r="H232">
        <v>1</v>
      </c>
      <c r="I232">
        <v>1</v>
      </c>
    </row>
    <row r="233" spans="2:9">
      <c r="B233" t="s">
        <v>405</v>
      </c>
      <c r="C233">
        <v>232</v>
      </c>
      <c r="D233" t="str">
        <f t="shared" si="3"/>
        <v>KIU232</v>
      </c>
      <c r="E233" t="s">
        <v>405</v>
      </c>
      <c r="F233">
        <v>1</v>
      </c>
      <c r="G233">
        <v>1</v>
      </c>
      <c r="H233">
        <v>1</v>
      </c>
      <c r="I233">
        <v>1</v>
      </c>
    </row>
    <row r="234" spans="2:9">
      <c r="B234" t="s">
        <v>406</v>
      </c>
      <c r="C234">
        <v>233</v>
      </c>
      <c r="D234" t="str">
        <f t="shared" si="3"/>
        <v>KIU233</v>
      </c>
      <c r="E234" t="s">
        <v>406</v>
      </c>
      <c r="F234">
        <v>1</v>
      </c>
      <c r="G234">
        <v>1</v>
      </c>
      <c r="H234">
        <v>1</v>
      </c>
      <c r="I234">
        <v>1</v>
      </c>
    </row>
    <row r="235" spans="2:9">
      <c r="B235" t="s">
        <v>407</v>
      </c>
      <c r="C235">
        <v>234</v>
      </c>
      <c r="D235" t="str">
        <f t="shared" si="3"/>
        <v>KIU234</v>
      </c>
      <c r="E235" t="s">
        <v>407</v>
      </c>
      <c r="F235">
        <v>1</v>
      </c>
      <c r="G235">
        <v>1</v>
      </c>
      <c r="H235">
        <v>1</v>
      </c>
      <c r="I235">
        <v>1</v>
      </c>
    </row>
    <row r="236" spans="2:9">
      <c r="B236" t="s">
        <v>408</v>
      </c>
      <c r="C236">
        <v>235</v>
      </c>
      <c r="D236" t="str">
        <f t="shared" si="3"/>
        <v>KIU235</v>
      </c>
      <c r="E236" t="s">
        <v>408</v>
      </c>
      <c r="F236">
        <v>1</v>
      </c>
      <c r="G236">
        <v>1</v>
      </c>
      <c r="H236">
        <v>1</v>
      </c>
      <c r="I236">
        <v>1</v>
      </c>
    </row>
    <row r="237" spans="2:9">
      <c r="B237" t="s">
        <v>410</v>
      </c>
      <c r="C237">
        <v>236</v>
      </c>
      <c r="D237" t="str">
        <f t="shared" si="3"/>
        <v>KIU236</v>
      </c>
      <c r="E237" t="s">
        <v>410</v>
      </c>
      <c r="F237">
        <v>20</v>
      </c>
      <c r="G237">
        <v>1</v>
      </c>
      <c r="H237">
        <v>1</v>
      </c>
      <c r="I237">
        <v>20</v>
      </c>
    </row>
    <row r="238" spans="2:9">
      <c r="B238" t="s">
        <v>411</v>
      </c>
      <c r="C238">
        <v>237</v>
      </c>
      <c r="D238" t="str">
        <f t="shared" si="3"/>
        <v>KIU237</v>
      </c>
      <c r="E238" t="s">
        <v>411</v>
      </c>
      <c r="F238">
        <v>1</v>
      </c>
      <c r="G238">
        <v>1</v>
      </c>
      <c r="H238">
        <v>1</v>
      </c>
      <c r="I238">
        <v>1</v>
      </c>
    </row>
    <row r="239" spans="2:9">
      <c r="B239" t="s">
        <v>427</v>
      </c>
      <c r="C239">
        <v>238</v>
      </c>
      <c r="D239" t="str">
        <f t="shared" si="3"/>
        <v>KIU238</v>
      </c>
      <c r="E239" t="s">
        <v>427</v>
      </c>
      <c r="F239">
        <v>24</v>
      </c>
      <c r="G239">
        <v>1</v>
      </c>
      <c r="H239">
        <v>1</v>
      </c>
      <c r="I239">
        <v>24</v>
      </c>
    </row>
    <row r="240" spans="2:9">
      <c r="B240" t="s">
        <v>434</v>
      </c>
      <c r="C240">
        <v>239</v>
      </c>
      <c r="D240" t="str">
        <f t="shared" si="3"/>
        <v>KIU239</v>
      </c>
      <c r="E240" t="s">
        <v>434</v>
      </c>
      <c r="F240">
        <v>48</v>
      </c>
      <c r="G240">
        <v>1</v>
      </c>
      <c r="H240">
        <v>1</v>
      </c>
      <c r="I240">
        <v>48</v>
      </c>
    </row>
    <row r="241" spans="2:9">
      <c r="B241" t="s">
        <v>437</v>
      </c>
      <c r="C241">
        <v>240</v>
      </c>
      <c r="D241" t="str">
        <f t="shared" si="3"/>
        <v>KIU240</v>
      </c>
      <c r="E241" t="s">
        <v>437</v>
      </c>
      <c r="F241">
        <v>10</v>
      </c>
      <c r="G241">
        <v>1</v>
      </c>
      <c r="H241">
        <v>1</v>
      </c>
      <c r="I241">
        <v>10</v>
      </c>
    </row>
    <row r="242" spans="2:9">
      <c r="B242" t="s">
        <v>440</v>
      </c>
      <c r="C242">
        <v>241</v>
      </c>
      <c r="D242" t="str">
        <f t="shared" si="3"/>
        <v>KIU241</v>
      </c>
      <c r="E242" t="s">
        <v>440</v>
      </c>
      <c r="F242">
        <v>20</v>
      </c>
      <c r="G242">
        <v>1</v>
      </c>
      <c r="H242">
        <v>1</v>
      </c>
      <c r="I242">
        <v>20</v>
      </c>
    </row>
    <row r="243" spans="2:9">
      <c r="B243" t="s">
        <v>448</v>
      </c>
      <c r="C243">
        <v>242</v>
      </c>
      <c r="D243" t="str">
        <f t="shared" si="3"/>
        <v>KIU242</v>
      </c>
      <c r="E243" t="s">
        <v>448</v>
      </c>
      <c r="F243">
        <v>20</v>
      </c>
      <c r="G243">
        <v>1</v>
      </c>
      <c r="H243">
        <v>1</v>
      </c>
      <c r="I243">
        <v>20</v>
      </c>
    </row>
    <row r="244" spans="2:9">
      <c r="B244" t="s">
        <v>464</v>
      </c>
      <c r="C244">
        <v>243</v>
      </c>
      <c r="D244" t="str">
        <f t="shared" si="3"/>
        <v>KIU243</v>
      </c>
      <c r="E244" t="s">
        <v>464</v>
      </c>
      <c r="F244">
        <v>20</v>
      </c>
      <c r="G244">
        <v>1</v>
      </c>
      <c r="H244">
        <v>1</v>
      </c>
      <c r="I244">
        <v>20</v>
      </c>
    </row>
    <row r="245" spans="2:9">
      <c r="B245" t="s">
        <v>465</v>
      </c>
      <c r="C245">
        <v>244</v>
      </c>
      <c r="D245" t="str">
        <f t="shared" si="3"/>
        <v>KIU244</v>
      </c>
      <c r="E245" t="s">
        <v>465</v>
      </c>
      <c r="F245">
        <v>20</v>
      </c>
      <c r="G245">
        <v>1</v>
      </c>
      <c r="H245">
        <v>1</v>
      </c>
      <c r="I245">
        <v>20</v>
      </c>
    </row>
    <row r="246" spans="2:9">
      <c r="B246" t="s">
        <v>466</v>
      </c>
      <c r="C246">
        <v>245</v>
      </c>
      <c r="D246" t="str">
        <f t="shared" si="3"/>
        <v>KIU245</v>
      </c>
      <c r="E246" t="s">
        <v>466</v>
      </c>
      <c r="F246">
        <v>1</v>
      </c>
      <c r="G246">
        <v>1</v>
      </c>
      <c r="H246">
        <v>1</v>
      </c>
      <c r="I246">
        <v>1</v>
      </c>
    </row>
    <row r="247" spans="2:9">
      <c r="B247" t="s">
        <v>468</v>
      </c>
      <c r="C247">
        <v>246</v>
      </c>
      <c r="D247" t="str">
        <f t="shared" si="3"/>
        <v>KIU246</v>
      </c>
      <c r="E247" t="s">
        <v>468</v>
      </c>
      <c r="F247">
        <v>20</v>
      </c>
      <c r="G247">
        <v>1</v>
      </c>
      <c r="H247">
        <v>1</v>
      </c>
      <c r="I247">
        <v>20</v>
      </c>
    </row>
    <row r="248" spans="2:9">
      <c r="B248" t="s">
        <v>469</v>
      </c>
      <c r="C248">
        <v>247</v>
      </c>
      <c r="D248" t="str">
        <f t="shared" si="3"/>
        <v>KIU247</v>
      </c>
      <c r="E248" t="s">
        <v>469</v>
      </c>
      <c r="F248">
        <v>4</v>
      </c>
      <c r="G248">
        <v>1</v>
      </c>
      <c r="H248">
        <v>1</v>
      </c>
      <c r="I248">
        <v>4</v>
      </c>
    </row>
    <row r="249" spans="2:9">
      <c r="B249" t="s">
        <v>470</v>
      </c>
      <c r="C249">
        <v>248</v>
      </c>
      <c r="D249" t="str">
        <f t="shared" si="3"/>
        <v>KIU248</v>
      </c>
      <c r="E249" t="s">
        <v>470</v>
      </c>
      <c r="F249">
        <v>20</v>
      </c>
      <c r="G249">
        <v>1</v>
      </c>
      <c r="H249">
        <v>1</v>
      </c>
      <c r="I249">
        <v>20</v>
      </c>
    </row>
    <row r="250" spans="2:9">
      <c r="B250" t="s">
        <v>471</v>
      </c>
      <c r="C250">
        <v>249</v>
      </c>
      <c r="D250" t="str">
        <f t="shared" si="3"/>
        <v>KIU249</v>
      </c>
      <c r="E250" t="s">
        <v>471</v>
      </c>
      <c r="F250">
        <v>1</v>
      </c>
      <c r="G250">
        <v>1</v>
      </c>
      <c r="H250">
        <v>1</v>
      </c>
      <c r="I250">
        <v>1</v>
      </c>
    </row>
    <row r="251" spans="2:9">
      <c r="B251" t="s">
        <v>473</v>
      </c>
      <c r="C251">
        <v>250</v>
      </c>
      <c r="D251" t="str">
        <f t="shared" si="3"/>
        <v>KIU250</v>
      </c>
      <c r="E251" t="s">
        <v>473</v>
      </c>
      <c r="F251">
        <v>20</v>
      </c>
      <c r="G251">
        <v>1</v>
      </c>
      <c r="H251">
        <v>1</v>
      </c>
      <c r="I251">
        <v>20</v>
      </c>
    </row>
    <row r="252" spans="2:9">
      <c r="B252" t="s">
        <v>474</v>
      </c>
      <c r="C252">
        <v>251</v>
      </c>
      <c r="D252" t="str">
        <f t="shared" si="3"/>
        <v>KIU251</v>
      </c>
      <c r="E252" t="s">
        <v>474</v>
      </c>
      <c r="F252">
        <v>4</v>
      </c>
      <c r="G252">
        <v>1</v>
      </c>
      <c r="H252">
        <v>1</v>
      </c>
      <c r="I252">
        <v>4</v>
      </c>
    </row>
    <row r="253" spans="2:9">
      <c r="B253" t="s">
        <v>476</v>
      </c>
      <c r="C253">
        <v>252</v>
      </c>
      <c r="D253" t="str">
        <f t="shared" si="3"/>
        <v>KIU252</v>
      </c>
      <c r="E253" t="s">
        <v>476</v>
      </c>
      <c r="F253">
        <v>10</v>
      </c>
      <c r="G253">
        <v>10</v>
      </c>
      <c r="H253">
        <v>1</v>
      </c>
      <c r="I253">
        <v>100</v>
      </c>
    </row>
    <row r="254" spans="2:9">
      <c r="B254" t="s">
        <v>477</v>
      </c>
      <c r="C254">
        <v>253</v>
      </c>
      <c r="D254" t="str">
        <f t="shared" si="3"/>
        <v>KIU253</v>
      </c>
      <c r="E254" t="s">
        <v>477</v>
      </c>
      <c r="F254">
        <v>24</v>
      </c>
      <c r="G254">
        <v>1</v>
      </c>
      <c r="H254">
        <v>1</v>
      </c>
      <c r="I254">
        <v>24</v>
      </c>
    </row>
    <row r="255" spans="2:9">
      <c r="B255" t="s">
        <v>478</v>
      </c>
      <c r="C255">
        <v>254</v>
      </c>
      <c r="D255" t="str">
        <f t="shared" si="3"/>
        <v>KIU254</v>
      </c>
      <c r="E255" t="s">
        <v>478</v>
      </c>
      <c r="F255">
        <v>8</v>
      </c>
      <c r="G255">
        <v>50</v>
      </c>
      <c r="H255">
        <v>1</v>
      </c>
      <c r="I255">
        <v>400</v>
      </c>
    </row>
    <row r="256" spans="2:9">
      <c r="B256" t="s">
        <v>481</v>
      </c>
      <c r="C256">
        <v>255</v>
      </c>
      <c r="D256" t="str">
        <f t="shared" si="3"/>
        <v>KIU255</v>
      </c>
      <c r="E256" t="s">
        <v>481</v>
      </c>
      <c r="F256">
        <v>20</v>
      </c>
      <c r="G256">
        <v>1</v>
      </c>
      <c r="H256">
        <v>1</v>
      </c>
      <c r="I256">
        <v>20</v>
      </c>
    </row>
    <row r="257" spans="2:9">
      <c r="B257" t="s">
        <v>482</v>
      </c>
      <c r="C257">
        <v>256</v>
      </c>
      <c r="D257" t="str">
        <f t="shared" si="3"/>
        <v>KIU256</v>
      </c>
      <c r="E257" t="s">
        <v>482</v>
      </c>
      <c r="F257">
        <v>20</v>
      </c>
      <c r="G257">
        <v>1</v>
      </c>
      <c r="H257">
        <v>1</v>
      </c>
      <c r="I257">
        <v>20</v>
      </c>
    </row>
    <row r="258" spans="2:9">
      <c r="B258" t="s">
        <v>483</v>
      </c>
      <c r="C258">
        <v>257</v>
      </c>
      <c r="D258" t="str">
        <f t="shared" si="3"/>
        <v>KIU257</v>
      </c>
      <c r="E258" t="s">
        <v>483</v>
      </c>
      <c r="F258">
        <v>50</v>
      </c>
      <c r="G258">
        <v>1</v>
      </c>
      <c r="H258">
        <v>1</v>
      </c>
      <c r="I258">
        <v>50</v>
      </c>
    </row>
    <row r="259" spans="2:9">
      <c r="B259" t="s">
        <v>484</v>
      </c>
      <c r="C259">
        <v>258</v>
      </c>
      <c r="D259" t="str">
        <f t="shared" ref="D259:D322" si="4">"KIU"&amp;C259</f>
        <v>KIU258</v>
      </c>
      <c r="E259" t="s">
        <v>484</v>
      </c>
      <c r="F259">
        <v>1</v>
      </c>
      <c r="G259">
        <v>1</v>
      </c>
      <c r="H259">
        <v>1</v>
      </c>
      <c r="I259">
        <v>1</v>
      </c>
    </row>
    <row r="260" spans="2:9">
      <c r="B260" t="s">
        <v>485</v>
      </c>
      <c r="C260">
        <v>259</v>
      </c>
      <c r="D260" t="str">
        <f t="shared" si="4"/>
        <v>KIU259</v>
      </c>
      <c r="E260" t="s">
        <v>485</v>
      </c>
      <c r="F260">
        <v>1</v>
      </c>
      <c r="G260">
        <v>1</v>
      </c>
      <c r="H260">
        <v>1</v>
      </c>
      <c r="I260">
        <v>1</v>
      </c>
    </row>
    <row r="261" spans="2:9">
      <c r="B261" t="s">
        <v>486</v>
      </c>
      <c r="C261">
        <v>260</v>
      </c>
      <c r="D261" t="str">
        <f t="shared" si="4"/>
        <v>KIU260</v>
      </c>
      <c r="E261" t="s">
        <v>486</v>
      </c>
      <c r="F261">
        <v>10</v>
      </c>
      <c r="G261">
        <v>1</v>
      </c>
      <c r="H261">
        <v>1</v>
      </c>
      <c r="I261">
        <v>10</v>
      </c>
    </row>
    <row r="262" spans="2:9">
      <c r="B262" t="s">
        <v>487</v>
      </c>
      <c r="C262">
        <v>261</v>
      </c>
      <c r="D262" t="str">
        <f t="shared" si="4"/>
        <v>KIU261</v>
      </c>
      <c r="E262" t="s">
        <v>487</v>
      </c>
      <c r="F262">
        <v>4</v>
      </c>
      <c r="G262">
        <v>1</v>
      </c>
      <c r="H262">
        <v>1</v>
      </c>
      <c r="I262">
        <v>4</v>
      </c>
    </row>
    <row r="263" spans="2:9">
      <c r="B263" t="s">
        <v>488</v>
      </c>
      <c r="C263">
        <v>262</v>
      </c>
      <c r="D263" t="str">
        <f t="shared" si="4"/>
        <v>KIU262</v>
      </c>
      <c r="E263" t="s">
        <v>488</v>
      </c>
      <c r="F263">
        <v>20</v>
      </c>
      <c r="G263">
        <v>1</v>
      </c>
      <c r="H263">
        <v>1</v>
      </c>
      <c r="I263">
        <v>20</v>
      </c>
    </row>
    <row r="264" spans="2:9">
      <c r="B264" t="s">
        <v>489</v>
      </c>
      <c r="C264">
        <v>263</v>
      </c>
      <c r="D264" t="str">
        <f t="shared" si="4"/>
        <v>KIU263</v>
      </c>
      <c r="E264" t="s">
        <v>489</v>
      </c>
      <c r="F264">
        <v>10</v>
      </c>
      <c r="G264">
        <v>1</v>
      </c>
      <c r="H264">
        <v>1</v>
      </c>
      <c r="I264">
        <v>10</v>
      </c>
    </row>
    <row r="265" spans="2:9">
      <c r="B265" t="s">
        <v>490</v>
      </c>
      <c r="C265">
        <v>264</v>
      </c>
      <c r="D265" t="str">
        <f t="shared" si="4"/>
        <v>KIU264</v>
      </c>
      <c r="E265" t="s">
        <v>490</v>
      </c>
      <c r="F265">
        <v>1</v>
      </c>
      <c r="G265">
        <v>1</v>
      </c>
      <c r="H265">
        <v>1</v>
      </c>
      <c r="I265">
        <v>1</v>
      </c>
    </row>
    <row r="266" spans="2:9">
      <c r="B266" t="s">
        <v>491</v>
      </c>
      <c r="C266">
        <v>265</v>
      </c>
      <c r="D266" t="str">
        <f t="shared" si="4"/>
        <v>KIU265</v>
      </c>
      <c r="E266" t="s">
        <v>491</v>
      </c>
      <c r="F266">
        <v>1</v>
      </c>
      <c r="G266">
        <v>1</v>
      </c>
      <c r="H266">
        <v>1</v>
      </c>
      <c r="I266">
        <v>1</v>
      </c>
    </row>
    <row r="267" spans="2:9">
      <c r="B267" t="s">
        <v>492</v>
      </c>
      <c r="C267">
        <v>266</v>
      </c>
      <c r="D267" t="str">
        <f t="shared" si="4"/>
        <v>KIU266</v>
      </c>
      <c r="E267" t="s">
        <v>492</v>
      </c>
      <c r="F267">
        <v>4</v>
      </c>
      <c r="G267">
        <v>1</v>
      </c>
      <c r="H267">
        <v>1</v>
      </c>
      <c r="I267">
        <v>4</v>
      </c>
    </row>
    <row r="268" spans="2:9">
      <c r="B268" t="s">
        <v>494</v>
      </c>
      <c r="C268">
        <v>267</v>
      </c>
      <c r="D268" t="str">
        <f t="shared" si="4"/>
        <v>KIU267</v>
      </c>
      <c r="E268" t="s">
        <v>494</v>
      </c>
      <c r="F268">
        <v>20</v>
      </c>
      <c r="G268">
        <v>1</v>
      </c>
      <c r="H268">
        <v>1</v>
      </c>
      <c r="I268">
        <v>20</v>
      </c>
    </row>
    <row r="269" spans="2:9">
      <c r="B269" t="s">
        <v>496</v>
      </c>
      <c r="C269">
        <v>268</v>
      </c>
      <c r="D269" t="str">
        <f t="shared" si="4"/>
        <v>KIU268</v>
      </c>
      <c r="E269" t="s">
        <v>496</v>
      </c>
      <c r="F269">
        <v>20</v>
      </c>
      <c r="G269">
        <v>1</v>
      </c>
      <c r="H269">
        <v>1</v>
      </c>
      <c r="I269">
        <v>20</v>
      </c>
    </row>
    <row r="270" spans="2:9">
      <c r="B270" t="s">
        <v>497</v>
      </c>
      <c r="C270">
        <v>269</v>
      </c>
      <c r="D270" t="str">
        <f t="shared" si="4"/>
        <v>KIU269</v>
      </c>
      <c r="E270" t="s">
        <v>497</v>
      </c>
      <c r="F270">
        <v>20</v>
      </c>
      <c r="G270">
        <v>1</v>
      </c>
      <c r="H270">
        <v>1</v>
      </c>
      <c r="I270">
        <v>20</v>
      </c>
    </row>
    <row r="271" spans="2:9">
      <c r="B271" t="s">
        <v>498</v>
      </c>
      <c r="C271">
        <v>270</v>
      </c>
      <c r="D271" t="str">
        <f t="shared" si="4"/>
        <v>KIU270</v>
      </c>
      <c r="E271" t="s">
        <v>498</v>
      </c>
      <c r="F271">
        <v>50</v>
      </c>
      <c r="G271">
        <v>1</v>
      </c>
      <c r="H271">
        <v>1</v>
      </c>
      <c r="I271">
        <v>50</v>
      </c>
    </row>
    <row r="272" spans="2:9">
      <c r="B272" t="s">
        <v>499</v>
      </c>
      <c r="C272">
        <v>271</v>
      </c>
      <c r="D272" t="str">
        <f t="shared" si="4"/>
        <v>KIU271</v>
      </c>
      <c r="E272" t="s">
        <v>499</v>
      </c>
      <c r="F272">
        <v>100</v>
      </c>
      <c r="G272">
        <v>1</v>
      </c>
      <c r="H272">
        <v>1</v>
      </c>
      <c r="I272">
        <v>100</v>
      </c>
    </row>
    <row r="273" spans="2:9">
      <c r="B273" t="s">
        <v>503</v>
      </c>
      <c r="C273">
        <v>272</v>
      </c>
      <c r="D273" t="str">
        <f t="shared" si="4"/>
        <v>KIU272</v>
      </c>
      <c r="E273" t="s">
        <v>503</v>
      </c>
      <c r="F273">
        <v>100</v>
      </c>
      <c r="G273">
        <v>1</v>
      </c>
      <c r="H273">
        <v>1</v>
      </c>
      <c r="I273">
        <v>100</v>
      </c>
    </row>
    <row r="274" spans="2:9">
      <c r="B274" t="s">
        <v>505</v>
      </c>
      <c r="C274">
        <v>273</v>
      </c>
      <c r="D274" t="str">
        <f t="shared" si="4"/>
        <v>KIU273</v>
      </c>
      <c r="E274" t="s">
        <v>505</v>
      </c>
      <c r="F274">
        <v>16</v>
      </c>
      <c r="G274">
        <v>1</v>
      </c>
      <c r="H274">
        <v>1</v>
      </c>
      <c r="I274">
        <v>16</v>
      </c>
    </row>
    <row r="275" spans="2:9">
      <c r="B275" t="s">
        <v>507</v>
      </c>
      <c r="C275">
        <v>274</v>
      </c>
      <c r="D275" t="str">
        <f t="shared" si="4"/>
        <v>KIU274</v>
      </c>
      <c r="E275" t="s">
        <v>507</v>
      </c>
      <c r="F275">
        <v>20</v>
      </c>
      <c r="G275">
        <v>1</v>
      </c>
      <c r="H275">
        <v>1</v>
      </c>
      <c r="I275">
        <v>20</v>
      </c>
    </row>
    <row r="276" spans="2:9">
      <c r="B276" t="s">
        <v>508</v>
      </c>
      <c r="C276">
        <v>275</v>
      </c>
      <c r="D276" t="str">
        <f t="shared" si="4"/>
        <v>KIU275</v>
      </c>
      <c r="E276" t="s">
        <v>508</v>
      </c>
      <c r="F276">
        <v>40</v>
      </c>
      <c r="G276">
        <v>1</v>
      </c>
      <c r="H276">
        <v>1</v>
      </c>
      <c r="I276">
        <v>40</v>
      </c>
    </row>
    <row r="277" spans="2:9">
      <c r="B277" t="s">
        <v>509</v>
      </c>
      <c r="C277">
        <v>276</v>
      </c>
      <c r="D277" t="str">
        <f t="shared" si="4"/>
        <v>KIU276</v>
      </c>
      <c r="E277" t="s">
        <v>509</v>
      </c>
      <c r="F277">
        <v>50</v>
      </c>
      <c r="G277">
        <v>1</v>
      </c>
      <c r="H277">
        <v>1</v>
      </c>
      <c r="I277">
        <v>50</v>
      </c>
    </row>
    <row r="278" spans="2:9">
      <c r="B278" t="s">
        <v>511</v>
      </c>
      <c r="C278">
        <v>277</v>
      </c>
      <c r="D278" t="str">
        <f t="shared" si="4"/>
        <v>KIU277</v>
      </c>
      <c r="E278" t="s">
        <v>511</v>
      </c>
      <c r="F278">
        <v>50</v>
      </c>
      <c r="G278">
        <v>1</v>
      </c>
      <c r="H278">
        <v>1</v>
      </c>
      <c r="I278">
        <v>50</v>
      </c>
    </row>
    <row r="279" spans="2:9">
      <c r="B279" t="s">
        <v>513</v>
      </c>
      <c r="C279">
        <v>278</v>
      </c>
      <c r="D279" t="str">
        <f t="shared" si="4"/>
        <v>KIU278</v>
      </c>
      <c r="E279" t="s">
        <v>513</v>
      </c>
      <c r="F279">
        <v>25</v>
      </c>
      <c r="G279">
        <v>1</v>
      </c>
      <c r="H279">
        <v>1</v>
      </c>
      <c r="I279">
        <v>25</v>
      </c>
    </row>
    <row r="280" spans="2:9">
      <c r="B280" t="s">
        <v>515</v>
      </c>
      <c r="C280">
        <v>279</v>
      </c>
      <c r="D280" t="str">
        <f t="shared" si="4"/>
        <v>KIU279</v>
      </c>
      <c r="E280" t="s">
        <v>515</v>
      </c>
      <c r="F280">
        <v>20</v>
      </c>
      <c r="G280">
        <v>1</v>
      </c>
      <c r="H280">
        <v>1</v>
      </c>
      <c r="I280">
        <v>20</v>
      </c>
    </row>
    <row r="281" spans="2:9">
      <c r="B281" t="s">
        <v>517</v>
      </c>
      <c r="C281">
        <v>280</v>
      </c>
      <c r="D281" t="str">
        <f t="shared" si="4"/>
        <v>KIU280</v>
      </c>
      <c r="E281" t="s">
        <v>517</v>
      </c>
      <c r="F281">
        <v>40</v>
      </c>
      <c r="G281">
        <v>1</v>
      </c>
      <c r="H281">
        <v>1</v>
      </c>
      <c r="I281">
        <v>40</v>
      </c>
    </row>
    <row r="282" spans="2:9">
      <c r="B282" t="s">
        <v>519</v>
      </c>
      <c r="C282">
        <v>281</v>
      </c>
      <c r="D282" t="str">
        <f t="shared" si="4"/>
        <v>KIU281</v>
      </c>
      <c r="E282" t="s">
        <v>519</v>
      </c>
      <c r="F282">
        <v>20</v>
      </c>
      <c r="G282">
        <v>1</v>
      </c>
      <c r="H282">
        <v>1</v>
      </c>
      <c r="I282">
        <v>20</v>
      </c>
    </row>
    <row r="283" spans="2:9">
      <c r="B283" t="s">
        <v>522</v>
      </c>
      <c r="C283">
        <v>282</v>
      </c>
      <c r="D283" t="str">
        <f t="shared" si="4"/>
        <v>KIU282</v>
      </c>
      <c r="E283" t="s">
        <v>522</v>
      </c>
      <c r="F283">
        <v>40</v>
      </c>
      <c r="G283">
        <v>1</v>
      </c>
      <c r="H283">
        <v>1</v>
      </c>
      <c r="I283">
        <v>40</v>
      </c>
    </row>
    <row r="284" spans="2:9">
      <c r="B284" t="s">
        <v>526</v>
      </c>
      <c r="C284">
        <v>283</v>
      </c>
      <c r="D284" t="str">
        <f t="shared" si="4"/>
        <v>KIU283</v>
      </c>
      <c r="E284" t="s">
        <v>526</v>
      </c>
      <c r="F284">
        <v>10</v>
      </c>
      <c r="G284">
        <v>1</v>
      </c>
      <c r="H284">
        <v>1</v>
      </c>
      <c r="I284">
        <v>10</v>
      </c>
    </row>
    <row r="285" spans="2:9">
      <c r="B285" t="s">
        <v>527</v>
      </c>
      <c r="C285">
        <v>284</v>
      </c>
      <c r="D285" t="str">
        <f t="shared" si="4"/>
        <v>KIU284</v>
      </c>
      <c r="E285" t="s">
        <v>527</v>
      </c>
      <c r="F285">
        <v>40</v>
      </c>
      <c r="G285">
        <v>1</v>
      </c>
      <c r="H285">
        <v>1</v>
      </c>
      <c r="I285">
        <v>40</v>
      </c>
    </row>
    <row r="286" spans="2:9">
      <c r="B286" t="s">
        <v>530</v>
      </c>
      <c r="C286">
        <v>285</v>
      </c>
      <c r="D286" t="str">
        <f t="shared" si="4"/>
        <v>KIU285</v>
      </c>
      <c r="E286" t="s">
        <v>530</v>
      </c>
      <c r="F286">
        <v>40</v>
      </c>
      <c r="G286">
        <v>1</v>
      </c>
      <c r="H286">
        <v>1</v>
      </c>
      <c r="I286">
        <v>40</v>
      </c>
    </row>
    <row r="287" spans="2:9">
      <c r="B287" t="s">
        <v>534</v>
      </c>
      <c r="C287">
        <v>286</v>
      </c>
      <c r="D287" t="str">
        <f t="shared" si="4"/>
        <v>KIU286</v>
      </c>
      <c r="E287" t="s">
        <v>534</v>
      </c>
      <c r="F287">
        <v>20</v>
      </c>
      <c r="G287">
        <v>1</v>
      </c>
      <c r="H287">
        <v>1</v>
      </c>
      <c r="I287">
        <v>20</v>
      </c>
    </row>
    <row r="288" spans="2:9">
      <c r="B288" t="s">
        <v>535</v>
      </c>
      <c r="C288">
        <v>287</v>
      </c>
      <c r="D288" t="str">
        <f t="shared" si="4"/>
        <v>KIU287</v>
      </c>
      <c r="E288" t="s">
        <v>535</v>
      </c>
      <c r="F288">
        <v>20</v>
      </c>
      <c r="G288">
        <v>1</v>
      </c>
      <c r="H288">
        <v>1</v>
      </c>
      <c r="I288">
        <v>20</v>
      </c>
    </row>
    <row r="289" spans="2:9">
      <c r="B289" t="s">
        <v>536</v>
      </c>
      <c r="C289">
        <v>288</v>
      </c>
      <c r="D289" t="str">
        <f t="shared" si="4"/>
        <v>KIU288</v>
      </c>
      <c r="E289" t="s">
        <v>536</v>
      </c>
      <c r="F289">
        <v>10</v>
      </c>
      <c r="G289">
        <v>1</v>
      </c>
      <c r="H289">
        <v>1</v>
      </c>
      <c r="I289">
        <v>10</v>
      </c>
    </row>
    <row r="290" spans="2:9">
      <c r="B290" t="s">
        <v>537</v>
      </c>
      <c r="C290">
        <v>289</v>
      </c>
      <c r="D290" t="str">
        <f t="shared" si="4"/>
        <v>KIU289</v>
      </c>
      <c r="E290" t="s">
        <v>537</v>
      </c>
      <c r="F290">
        <v>30</v>
      </c>
      <c r="G290">
        <v>1</v>
      </c>
      <c r="H290">
        <v>1</v>
      </c>
      <c r="I290">
        <v>30</v>
      </c>
    </row>
    <row r="291" spans="2:9">
      <c r="B291" t="s">
        <v>538</v>
      </c>
      <c r="C291">
        <v>290</v>
      </c>
      <c r="D291" t="str">
        <f t="shared" si="4"/>
        <v>KIU290</v>
      </c>
      <c r="E291" t="s">
        <v>538</v>
      </c>
      <c r="F291">
        <v>1</v>
      </c>
      <c r="G291">
        <v>1</v>
      </c>
      <c r="H291">
        <v>1</v>
      </c>
      <c r="I291">
        <v>1</v>
      </c>
    </row>
    <row r="292" spans="2:9">
      <c r="B292" t="s">
        <v>540</v>
      </c>
      <c r="C292">
        <v>291</v>
      </c>
      <c r="D292" t="str">
        <f t="shared" si="4"/>
        <v>KIU291</v>
      </c>
      <c r="E292" t="s">
        <v>540</v>
      </c>
      <c r="F292">
        <v>20</v>
      </c>
      <c r="G292">
        <v>1</v>
      </c>
      <c r="H292">
        <v>1</v>
      </c>
      <c r="I292">
        <v>20</v>
      </c>
    </row>
    <row r="293" spans="2:9">
      <c r="B293" t="s">
        <v>542</v>
      </c>
      <c r="C293">
        <v>292</v>
      </c>
      <c r="D293" t="str">
        <f t="shared" si="4"/>
        <v>KIU292</v>
      </c>
      <c r="E293" t="s">
        <v>542</v>
      </c>
      <c r="F293">
        <v>4</v>
      </c>
      <c r="G293">
        <v>1</v>
      </c>
      <c r="H293">
        <v>1</v>
      </c>
      <c r="I293">
        <v>4</v>
      </c>
    </row>
    <row r="294" spans="2:9">
      <c r="B294" t="s">
        <v>544</v>
      </c>
      <c r="C294">
        <v>293</v>
      </c>
      <c r="D294" t="str">
        <f t="shared" si="4"/>
        <v>KIU293</v>
      </c>
      <c r="E294" t="s">
        <v>544</v>
      </c>
      <c r="F294">
        <v>100</v>
      </c>
      <c r="G294">
        <v>1</v>
      </c>
      <c r="H294">
        <v>1</v>
      </c>
      <c r="I294">
        <v>100</v>
      </c>
    </row>
    <row r="295" spans="2:9">
      <c r="B295" t="s">
        <v>547</v>
      </c>
      <c r="C295">
        <v>294</v>
      </c>
      <c r="D295" t="str">
        <f t="shared" si="4"/>
        <v>KIU294</v>
      </c>
      <c r="E295" t="s">
        <v>547</v>
      </c>
      <c r="F295">
        <v>100</v>
      </c>
      <c r="G295">
        <v>1</v>
      </c>
      <c r="H295">
        <v>1</v>
      </c>
      <c r="I295">
        <v>100</v>
      </c>
    </row>
    <row r="296" spans="2:9">
      <c r="B296" t="s">
        <v>551</v>
      </c>
      <c r="C296">
        <v>295</v>
      </c>
      <c r="D296" t="str">
        <f t="shared" si="4"/>
        <v>KIU295</v>
      </c>
      <c r="E296" t="s">
        <v>551</v>
      </c>
      <c r="F296">
        <v>20</v>
      </c>
      <c r="G296">
        <v>1</v>
      </c>
      <c r="H296">
        <v>1</v>
      </c>
      <c r="I296">
        <v>20</v>
      </c>
    </row>
    <row r="297" spans="2:9">
      <c r="B297" t="s">
        <v>554</v>
      </c>
      <c r="C297">
        <v>296</v>
      </c>
      <c r="D297" t="str">
        <f t="shared" si="4"/>
        <v>KIU296</v>
      </c>
      <c r="E297" t="s">
        <v>554</v>
      </c>
      <c r="F297">
        <v>40</v>
      </c>
      <c r="G297">
        <v>1</v>
      </c>
      <c r="H297">
        <v>1</v>
      </c>
      <c r="I297">
        <v>40</v>
      </c>
    </row>
    <row r="298" spans="2:9">
      <c r="B298" t="s">
        <v>558</v>
      </c>
      <c r="C298">
        <v>297</v>
      </c>
      <c r="D298" t="str">
        <f t="shared" si="4"/>
        <v>KIU297</v>
      </c>
      <c r="E298" t="s">
        <v>558</v>
      </c>
      <c r="F298">
        <v>50</v>
      </c>
      <c r="G298">
        <v>1</v>
      </c>
      <c r="H298">
        <v>1</v>
      </c>
      <c r="I298">
        <v>50</v>
      </c>
    </row>
    <row r="299" spans="2:9">
      <c r="B299" t="s">
        <v>561</v>
      </c>
      <c r="C299">
        <v>298</v>
      </c>
      <c r="D299" t="str">
        <f t="shared" si="4"/>
        <v>KIU298</v>
      </c>
      <c r="E299" t="s">
        <v>561</v>
      </c>
      <c r="F299">
        <v>12</v>
      </c>
      <c r="G299">
        <v>1</v>
      </c>
      <c r="H299">
        <v>1</v>
      </c>
      <c r="I299">
        <v>12</v>
      </c>
    </row>
    <row r="300" spans="2:9">
      <c r="B300" t="s">
        <v>563</v>
      </c>
      <c r="C300">
        <v>299</v>
      </c>
      <c r="D300" t="str">
        <f t="shared" si="4"/>
        <v>KIU299</v>
      </c>
      <c r="E300" t="s">
        <v>563</v>
      </c>
      <c r="F300">
        <v>20</v>
      </c>
      <c r="G300">
        <v>1</v>
      </c>
      <c r="H300">
        <v>1</v>
      </c>
      <c r="I300">
        <v>20</v>
      </c>
    </row>
    <row r="301" spans="2:9">
      <c r="B301" t="s">
        <v>566</v>
      </c>
      <c r="C301">
        <v>300</v>
      </c>
      <c r="D301" t="str">
        <f t="shared" si="4"/>
        <v>KIU300</v>
      </c>
      <c r="E301" t="s">
        <v>566</v>
      </c>
      <c r="F301">
        <v>50</v>
      </c>
      <c r="G301">
        <v>1</v>
      </c>
      <c r="H301">
        <v>1</v>
      </c>
      <c r="I301">
        <v>50</v>
      </c>
    </row>
    <row r="302" spans="2:9">
      <c r="B302" t="s">
        <v>568</v>
      </c>
      <c r="C302">
        <v>301</v>
      </c>
      <c r="D302" t="str">
        <f t="shared" si="4"/>
        <v>KIU301</v>
      </c>
      <c r="E302" t="s">
        <v>568</v>
      </c>
      <c r="F302">
        <v>12</v>
      </c>
      <c r="G302">
        <v>1</v>
      </c>
      <c r="H302">
        <v>1</v>
      </c>
      <c r="I302">
        <v>12</v>
      </c>
    </row>
    <row r="303" spans="2:9">
      <c r="B303" t="s">
        <v>570</v>
      </c>
      <c r="C303">
        <v>302</v>
      </c>
      <c r="D303" t="str">
        <f t="shared" si="4"/>
        <v>KIU302</v>
      </c>
      <c r="E303" t="s">
        <v>570</v>
      </c>
      <c r="F303">
        <v>20</v>
      </c>
      <c r="G303">
        <v>1</v>
      </c>
      <c r="H303">
        <v>1</v>
      </c>
      <c r="I303">
        <v>20</v>
      </c>
    </row>
    <row r="304" spans="2:9">
      <c r="B304" t="s">
        <v>573</v>
      </c>
      <c r="C304">
        <v>303</v>
      </c>
      <c r="D304" t="str">
        <f t="shared" si="4"/>
        <v>KIU303</v>
      </c>
      <c r="E304" t="s">
        <v>573</v>
      </c>
      <c r="F304">
        <v>50</v>
      </c>
      <c r="G304">
        <v>1</v>
      </c>
      <c r="H304">
        <v>1</v>
      </c>
      <c r="I304">
        <v>50</v>
      </c>
    </row>
    <row r="305" spans="2:9">
      <c r="B305" t="s">
        <v>576</v>
      </c>
      <c r="C305">
        <v>304</v>
      </c>
      <c r="D305" t="str">
        <f t="shared" si="4"/>
        <v>KIU304</v>
      </c>
      <c r="E305" t="s">
        <v>576</v>
      </c>
      <c r="F305">
        <v>20</v>
      </c>
      <c r="G305">
        <v>1</v>
      </c>
      <c r="H305">
        <v>1</v>
      </c>
      <c r="I305">
        <v>20</v>
      </c>
    </row>
    <row r="306" spans="2:9">
      <c r="B306" t="s">
        <v>577</v>
      </c>
      <c r="C306">
        <v>305</v>
      </c>
      <c r="D306" t="str">
        <f t="shared" si="4"/>
        <v>KIU305</v>
      </c>
      <c r="E306" t="s">
        <v>577</v>
      </c>
      <c r="F306">
        <v>25</v>
      </c>
      <c r="G306">
        <v>1</v>
      </c>
      <c r="H306">
        <v>1</v>
      </c>
      <c r="I306">
        <v>25</v>
      </c>
    </row>
    <row r="307" spans="2:9">
      <c r="B307" t="s">
        <v>578</v>
      </c>
      <c r="C307">
        <v>306</v>
      </c>
      <c r="D307" t="str">
        <f t="shared" si="4"/>
        <v>KIU306</v>
      </c>
      <c r="E307" t="s">
        <v>578</v>
      </c>
      <c r="F307">
        <v>40</v>
      </c>
      <c r="G307">
        <v>1</v>
      </c>
      <c r="H307">
        <v>1</v>
      </c>
      <c r="I307">
        <v>40</v>
      </c>
    </row>
    <row r="308" spans="2:9">
      <c r="B308" t="s">
        <v>579</v>
      </c>
      <c r="C308">
        <v>307</v>
      </c>
      <c r="D308" t="str">
        <f t="shared" si="4"/>
        <v>KIU307</v>
      </c>
      <c r="E308" t="s">
        <v>579</v>
      </c>
      <c r="F308">
        <v>1</v>
      </c>
      <c r="G308">
        <v>1</v>
      </c>
      <c r="H308">
        <v>1</v>
      </c>
      <c r="I308">
        <v>1</v>
      </c>
    </row>
    <row r="309" spans="2:9">
      <c r="B309" t="s">
        <v>580</v>
      </c>
      <c r="C309">
        <v>308</v>
      </c>
      <c r="D309" t="str">
        <f t="shared" si="4"/>
        <v>KIU308</v>
      </c>
      <c r="E309" t="s">
        <v>580</v>
      </c>
      <c r="F309">
        <v>1</v>
      </c>
      <c r="G309">
        <v>1</v>
      </c>
      <c r="H309">
        <v>1</v>
      </c>
      <c r="I309">
        <v>1</v>
      </c>
    </row>
    <row r="310" spans="2:9">
      <c r="B310" t="s">
        <v>581</v>
      </c>
      <c r="C310">
        <v>309</v>
      </c>
      <c r="D310" t="str">
        <f t="shared" si="4"/>
        <v>KIU309</v>
      </c>
      <c r="E310" t="s">
        <v>581</v>
      </c>
      <c r="F310">
        <v>1</v>
      </c>
      <c r="G310">
        <v>1</v>
      </c>
      <c r="H310">
        <v>1</v>
      </c>
      <c r="I310">
        <v>1</v>
      </c>
    </row>
    <row r="311" spans="2:9">
      <c r="B311" t="s">
        <v>582</v>
      </c>
      <c r="C311">
        <v>310</v>
      </c>
      <c r="D311" t="str">
        <f t="shared" si="4"/>
        <v>KIU310</v>
      </c>
      <c r="E311" t="s">
        <v>582</v>
      </c>
      <c r="F311">
        <v>1</v>
      </c>
      <c r="G311">
        <v>1</v>
      </c>
      <c r="H311">
        <v>1</v>
      </c>
      <c r="I311">
        <v>1</v>
      </c>
    </row>
    <row r="312" spans="2:9">
      <c r="B312" t="s">
        <v>583</v>
      </c>
      <c r="C312">
        <v>311</v>
      </c>
      <c r="D312" t="str">
        <f t="shared" si="4"/>
        <v>KIU311</v>
      </c>
      <c r="E312" t="s">
        <v>583</v>
      </c>
      <c r="F312">
        <v>1</v>
      </c>
      <c r="G312">
        <v>1</v>
      </c>
      <c r="H312">
        <v>1</v>
      </c>
      <c r="I312">
        <v>1</v>
      </c>
    </row>
    <row r="313" spans="2:9">
      <c r="B313" t="s">
        <v>584</v>
      </c>
      <c r="C313">
        <v>312</v>
      </c>
      <c r="D313" t="str">
        <f t="shared" si="4"/>
        <v>KIU312</v>
      </c>
      <c r="E313" t="s">
        <v>584</v>
      </c>
      <c r="F313">
        <v>1</v>
      </c>
      <c r="G313">
        <v>1</v>
      </c>
      <c r="H313">
        <v>1</v>
      </c>
      <c r="I313">
        <v>1</v>
      </c>
    </row>
    <row r="314" spans="2:9">
      <c r="B314" t="s">
        <v>585</v>
      </c>
      <c r="C314">
        <v>313</v>
      </c>
      <c r="D314" t="str">
        <f t="shared" si="4"/>
        <v>KIU313</v>
      </c>
      <c r="E314" t="s">
        <v>585</v>
      </c>
      <c r="F314">
        <v>1</v>
      </c>
      <c r="G314">
        <v>1</v>
      </c>
      <c r="H314">
        <v>1</v>
      </c>
      <c r="I314">
        <v>1</v>
      </c>
    </row>
    <row r="315" spans="2:9">
      <c r="B315" t="s">
        <v>586</v>
      </c>
      <c r="C315">
        <v>314</v>
      </c>
      <c r="D315" t="str">
        <f t="shared" si="4"/>
        <v>KIU314</v>
      </c>
      <c r="E315" t="s">
        <v>586</v>
      </c>
      <c r="F315">
        <v>100</v>
      </c>
      <c r="G315">
        <v>1</v>
      </c>
      <c r="H315">
        <v>1</v>
      </c>
      <c r="I315">
        <v>100</v>
      </c>
    </row>
    <row r="316" spans="2:9">
      <c r="B316" t="s">
        <v>588</v>
      </c>
      <c r="C316">
        <v>315</v>
      </c>
      <c r="D316" t="str">
        <f t="shared" si="4"/>
        <v>KIU315</v>
      </c>
      <c r="E316" t="s">
        <v>588</v>
      </c>
      <c r="F316">
        <v>40</v>
      </c>
      <c r="G316">
        <v>1</v>
      </c>
      <c r="H316">
        <v>1</v>
      </c>
      <c r="I316">
        <v>40</v>
      </c>
    </row>
    <row r="317" spans="2:9">
      <c r="B317" t="s">
        <v>590</v>
      </c>
      <c r="C317">
        <v>316</v>
      </c>
      <c r="D317" t="str">
        <f t="shared" si="4"/>
        <v>KIU316</v>
      </c>
      <c r="E317" t="s">
        <v>590</v>
      </c>
      <c r="F317">
        <v>15</v>
      </c>
      <c r="G317">
        <v>1</v>
      </c>
      <c r="H317">
        <v>1</v>
      </c>
      <c r="I317">
        <v>15</v>
      </c>
    </row>
    <row r="318" spans="2:9">
      <c r="B318" t="s">
        <v>591</v>
      </c>
      <c r="C318">
        <v>317</v>
      </c>
      <c r="D318" t="str">
        <f t="shared" si="4"/>
        <v>KIU317</v>
      </c>
      <c r="E318" t="s">
        <v>591</v>
      </c>
      <c r="F318">
        <v>20</v>
      </c>
      <c r="G318">
        <v>1</v>
      </c>
      <c r="H318">
        <v>1</v>
      </c>
      <c r="I318">
        <v>20</v>
      </c>
    </row>
    <row r="319" spans="2:9">
      <c r="B319" t="s">
        <v>592</v>
      </c>
      <c r="C319">
        <v>318</v>
      </c>
      <c r="D319" t="str">
        <f t="shared" si="4"/>
        <v>KIU318</v>
      </c>
      <c r="E319" t="s">
        <v>592</v>
      </c>
      <c r="F319">
        <v>1</v>
      </c>
      <c r="G319">
        <v>1</v>
      </c>
      <c r="H319">
        <v>1</v>
      </c>
      <c r="I319">
        <v>1</v>
      </c>
    </row>
    <row r="320" spans="2:9">
      <c r="B320" t="s">
        <v>594</v>
      </c>
      <c r="C320">
        <v>319</v>
      </c>
      <c r="D320" t="str">
        <f t="shared" si="4"/>
        <v>KIU319</v>
      </c>
      <c r="E320" t="s">
        <v>594</v>
      </c>
      <c r="F320">
        <v>1</v>
      </c>
      <c r="G320">
        <v>1</v>
      </c>
      <c r="H320">
        <v>1</v>
      </c>
      <c r="I320">
        <v>1</v>
      </c>
    </row>
    <row r="321" spans="2:9">
      <c r="B321" t="s">
        <v>595</v>
      </c>
      <c r="C321">
        <v>320</v>
      </c>
      <c r="D321" t="str">
        <f t="shared" si="4"/>
        <v>KIU320</v>
      </c>
      <c r="E321" t="s">
        <v>595</v>
      </c>
      <c r="F321">
        <v>1</v>
      </c>
      <c r="G321">
        <v>1</v>
      </c>
      <c r="H321">
        <v>1</v>
      </c>
      <c r="I321">
        <v>1</v>
      </c>
    </row>
    <row r="322" spans="2:9">
      <c r="B322" t="s">
        <v>596</v>
      </c>
      <c r="C322">
        <v>321</v>
      </c>
      <c r="D322" t="str">
        <f t="shared" si="4"/>
        <v>KIU321</v>
      </c>
      <c r="E322" t="s">
        <v>596</v>
      </c>
      <c r="F322">
        <v>1</v>
      </c>
      <c r="G322">
        <v>1</v>
      </c>
      <c r="H322">
        <v>1</v>
      </c>
      <c r="I322">
        <v>1</v>
      </c>
    </row>
    <row r="323" spans="2:9">
      <c r="B323" t="s">
        <v>597</v>
      </c>
      <c r="C323">
        <v>322</v>
      </c>
      <c r="D323" t="str">
        <f t="shared" ref="D323:D386" si="5">"KIU"&amp;C323</f>
        <v>KIU322</v>
      </c>
      <c r="E323" t="s">
        <v>597</v>
      </c>
      <c r="F323">
        <v>1</v>
      </c>
      <c r="G323">
        <v>1</v>
      </c>
      <c r="H323">
        <v>1</v>
      </c>
      <c r="I323">
        <v>1</v>
      </c>
    </row>
    <row r="324" spans="2:9">
      <c r="B324" t="s">
        <v>598</v>
      </c>
      <c r="C324">
        <v>323</v>
      </c>
      <c r="D324" t="str">
        <f t="shared" si="5"/>
        <v>KIU323</v>
      </c>
      <c r="E324" t="s">
        <v>598</v>
      </c>
      <c r="F324">
        <v>40</v>
      </c>
      <c r="G324">
        <v>1</v>
      </c>
      <c r="H324">
        <v>1</v>
      </c>
      <c r="I324">
        <v>40</v>
      </c>
    </row>
    <row r="325" spans="2:9">
      <c r="B325" t="s">
        <v>599</v>
      </c>
      <c r="C325">
        <v>324</v>
      </c>
      <c r="D325" t="str">
        <f t="shared" si="5"/>
        <v>KIU324</v>
      </c>
      <c r="E325" t="s">
        <v>599</v>
      </c>
      <c r="F325">
        <v>1</v>
      </c>
      <c r="G325">
        <v>1</v>
      </c>
      <c r="H325">
        <v>1</v>
      </c>
      <c r="I325">
        <v>1</v>
      </c>
    </row>
    <row r="326" spans="2:9">
      <c r="B326" t="s">
        <v>600</v>
      </c>
      <c r="C326">
        <v>325</v>
      </c>
      <c r="D326" t="str">
        <f t="shared" si="5"/>
        <v>KIU325</v>
      </c>
      <c r="E326" t="s">
        <v>600</v>
      </c>
      <c r="F326">
        <v>40</v>
      </c>
      <c r="G326">
        <v>1</v>
      </c>
      <c r="H326">
        <v>1</v>
      </c>
      <c r="I326">
        <v>40</v>
      </c>
    </row>
    <row r="327" spans="2:9">
      <c r="B327" t="s">
        <v>602</v>
      </c>
      <c r="C327">
        <v>326</v>
      </c>
      <c r="D327" t="str">
        <f t="shared" si="5"/>
        <v>KIU326</v>
      </c>
      <c r="E327" t="s">
        <v>602</v>
      </c>
      <c r="F327">
        <v>20</v>
      </c>
      <c r="G327">
        <v>1</v>
      </c>
      <c r="H327">
        <v>1</v>
      </c>
      <c r="I327">
        <v>20</v>
      </c>
    </row>
    <row r="328" spans="2:9">
      <c r="B328" t="s">
        <v>604</v>
      </c>
      <c r="C328">
        <v>327</v>
      </c>
      <c r="D328" t="str">
        <f t="shared" si="5"/>
        <v>KIU327</v>
      </c>
      <c r="E328" t="s">
        <v>604</v>
      </c>
      <c r="F328">
        <v>40</v>
      </c>
      <c r="G328">
        <v>1</v>
      </c>
      <c r="H328">
        <v>1</v>
      </c>
      <c r="I328">
        <v>40</v>
      </c>
    </row>
    <row r="329" spans="2:9">
      <c r="B329" t="s">
        <v>605</v>
      </c>
      <c r="C329">
        <v>328</v>
      </c>
      <c r="D329" t="str">
        <f t="shared" si="5"/>
        <v>KIU328</v>
      </c>
      <c r="E329" t="s">
        <v>605</v>
      </c>
      <c r="F329">
        <v>50</v>
      </c>
      <c r="G329">
        <v>1</v>
      </c>
      <c r="H329">
        <v>1</v>
      </c>
      <c r="I329">
        <v>50</v>
      </c>
    </row>
    <row r="330" spans="2:9">
      <c r="B330" t="s">
        <v>607</v>
      </c>
      <c r="C330">
        <v>329</v>
      </c>
      <c r="D330" t="str">
        <f t="shared" si="5"/>
        <v>KIU329</v>
      </c>
      <c r="E330" t="s">
        <v>607</v>
      </c>
      <c r="F330">
        <v>4</v>
      </c>
      <c r="G330">
        <v>25</v>
      </c>
      <c r="H330">
        <v>1</v>
      </c>
      <c r="I330">
        <v>100</v>
      </c>
    </row>
    <row r="331" spans="2:9">
      <c r="B331" t="s">
        <v>608</v>
      </c>
      <c r="C331">
        <v>330</v>
      </c>
      <c r="D331" t="str">
        <f t="shared" si="5"/>
        <v>KIU330</v>
      </c>
      <c r="E331" t="s">
        <v>608</v>
      </c>
      <c r="F331">
        <v>100</v>
      </c>
      <c r="G331">
        <v>1</v>
      </c>
      <c r="H331">
        <v>1</v>
      </c>
      <c r="I331">
        <v>100</v>
      </c>
    </row>
    <row r="332" spans="2:9">
      <c r="B332" t="s">
        <v>609</v>
      </c>
      <c r="C332">
        <v>331</v>
      </c>
      <c r="D332" t="str">
        <f t="shared" si="5"/>
        <v>KIU331</v>
      </c>
      <c r="E332" t="s">
        <v>609</v>
      </c>
      <c r="F332">
        <v>1</v>
      </c>
      <c r="G332">
        <v>1</v>
      </c>
      <c r="H332">
        <v>1</v>
      </c>
      <c r="I332">
        <v>1</v>
      </c>
    </row>
    <row r="333" spans="2:9">
      <c r="B333" t="s">
        <v>610</v>
      </c>
      <c r="C333">
        <v>332</v>
      </c>
      <c r="D333" t="str">
        <f t="shared" si="5"/>
        <v>KIU332</v>
      </c>
      <c r="E333" t="s">
        <v>610</v>
      </c>
      <c r="F333">
        <v>20</v>
      </c>
      <c r="G333">
        <v>1</v>
      </c>
      <c r="H333">
        <v>1</v>
      </c>
      <c r="I333">
        <v>20</v>
      </c>
    </row>
    <row r="334" spans="2:9">
      <c r="B334" t="s">
        <v>611</v>
      </c>
      <c r="C334">
        <v>333</v>
      </c>
      <c r="D334" t="str">
        <f t="shared" si="5"/>
        <v>KIU333</v>
      </c>
      <c r="E334" t="s">
        <v>611</v>
      </c>
      <c r="F334">
        <v>80</v>
      </c>
      <c r="G334">
        <v>1</v>
      </c>
      <c r="H334">
        <v>1</v>
      </c>
      <c r="I334">
        <v>80</v>
      </c>
    </row>
    <row r="335" spans="2:9">
      <c r="B335" t="s">
        <v>612</v>
      </c>
      <c r="C335">
        <v>334</v>
      </c>
      <c r="D335" t="str">
        <f t="shared" si="5"/>
        <v>KIU334</v>
      </c>
      <c r="E335" t="s">
        <v>612</v>
      </c>
      <c r="F335">
        <v>100</v>
      </c>
      <c r="G335">
        <v>1</v>
      </c>
      <c r="H335">
        <v>1</v>
      </c>
      <c r="I335">
        <v>100</v>
      </c>
    </row>
    <row r="336" spans="2:9">
      <c r="B336" t="s">
        <v>613</v>
      </c>
      <c r="C336">
        <v>335</v>
      </c>
      <c r="D336" t="str">
        <f t="shared" si="5"/>
        <v>KIU335</v>
      </c>
      <c r="E336" t="s">
        <v>613</v>
      </c>
      <c r="F336">
        <v>10</v>
      </c>
      <c r="G336">
        <v>20</v>
      </c>
      <c r="H336">
        <v>1</v>
      </c>
      <c r="I336">
        <v>200</v>
      </c>
    </row>
    <row r="337" spans="2:9">
      <c r="B337" t="s">
        <v>614</v>
      </c>
      <c r="C337">
        <v>336</v>
      </c>
      <c r="D337" t="str">
        <f t="shared" si="5"/>
        <v>KIU336</v>
      </c>
      <c r="E337" t="s">
        <v>614</v>
      </c>
      <c r="F337">
        <v>10</v>
      </c>
      <c r="G337">
        <v>20</v>
      </c>
      <c r="H337">
        <v>1</v>
      </c>
      <c r="I337">
        <v>200</v>
      </c>
    </row>
    <row r="338" spans="2:9">
      <c r="B338" t="s">
        <v>616</v>
      </c>
      <c r="C338">
        <v>337</v>
      </c>
      <c r="D338" t="str">
        <f t="shared" si="5"/>
        <v>KIU337</v>
      </c>
      <c r="E338" t="s">
        <v>616</v>
      </c>
      <c r="F338">
        <v>15</v>
      </c>
      <c r="G338">
        <v>1</v>
      </c>
      <c r="H338">
        <v>1</v>
      </c>
      <c r="I338">
        <v>15</v>
      </c>
    </row>
    <row r="339" spans="2:9">
      <c r="B339" t="s">
        <v>617</v>
      </c>
      <c r="C339">
        <v>338</v>
      </c>
      <c r="D339" t="str">
        <f t="shared" si="5"/>
        <v>KIU338</v>
      </c>
      <c r="E339" t="s">
        <v>617</v>
      </c>
      <c r="F339">
        <v>15</v>
      </c>
      <c r="G339">
        <v>1</v>
      </c>
      <c r="H339">
        <v>1</v>
      </c>
      <c r="I339">
        <v>15</v>
      </c>
    </row>
    <row r="340" spans="2:9">
      <c r="B340" t="s">
        <v>618</v>
      </c>
      <c r="C340">
        <v>339</v>
      </c>
      <c r="D340" t="str">
        <f t="shared" si="5"/>
        <v>KIU339</v>
      </c>
      <c r="E340" t="s">
        <v>618</v>
      </c>
      <c r="F340">
        <v>15</v>
      </c>
      <c r="G340">
        <v>1</v>
      </c>
      <c r="H340">
        <v>1</v>
      </c>
      <c r="I340">
        <v>15</v>
      </c>
    </row>
    <row r="341" spans="2:9">
      <c r="B341" t="s">
        <v>619</v>
      </c>
      <c r="C341">
        <v>340</v>
      </c>
      <c r="D341" t="str">
        <f t="shared" si="5"/>
        <v>KIU340</v>
      </c>
      <c r="E341" t="s">
        <v>619</v>
      </c>
      <c r="F341">
        <v>10</v>
      </c>
      <c r="G341">
        <v>1</v>
      </c>
      <c r="H341">
        <v>1</v>
      </c>
      <c r="I341">
        <v>10</v>
      </c>
    </row>
    <row r="342" spans="2:9">
      <c r="B342" t="s">
        <v>620</v>
      </c>
      <c r="C342">
        <v>341</v>
      </c>
      <c r="D342" t="str">
        <f t="shared" si="5"/>
        <v>KIU341</v>
      </c>
      <c r="E342" t="s">
        <v>620</v>
      </c>
      <c r="F342">
        <v>20</v>
      </c>
      <c r="G342">
        <v>1</v>
      </c>
      <c r="H342">
        <v>1</v>
      </c>
      <c r="I342">
        <v>20</v>
      </c>
    </row>
    <row r="343" spans="2:9">
      <c r="B343" t="s">
        <v>621</v>
      </c>
      <c r="C343">
        <v>342</v>
      </c>
      <c r="D343" t="str">
        <f t="shared" si="5"/>
        <v>KIU342</v>
      </c>
      <c r="E343" t="s">
        <v>621</v>
      </c>
      <c r="F343">
        <v>40</v>
      </c>
      <c r="G343">
        <v>1</v>
      </c>
      <c r="H343">
        <v>1</v>
      </c>
      <c r="I343">
        <v>40</v>
      </c>
    </row>
    <row r="344" spans="2:9">
      <c r="B344" t="s">
        <v>622</v>
      </c>
      <c r="C344">
        <v>343</v>
      </c>
      <c r="D344" t="str">
        <f t="shared" si="5"/>
        <v>KIU343</v>
      </c>
      <c r="E344" t="s">
        <v>622</v>
      </c>
      <c r="F344">
        <v>50</v>
      </c>
      <c r="G344">
        <v>1</v>
      </c>
      <c r="H344">
        <v>1</v>
      </c>
      <c r="I344">
        <v>50</v>
      </c>
    </row>
    <row r="345" spans="2:9">
      <c r="B345" t="s">
        <v>623</v>
      </c>
      <c r="C345">
        <v>344</v>
      </c>
      <c r="D345" t="str">
        <f t="shared" si="5"/>
        <v>KIU344</v>
      </c>
      <c r="E345" t="s">
        <v>623</v>
      </c>
      <c r="F345">
        <v>20</v>
      </c>
      <c r="G345">
        <v>1</v>
      </c>
      <c r="H345">
        <v>1</v>
      </c>
      <c r="I345">
        <v>20</v>
      </c>
    </row>
    <row r="346" spans="2:9">
      <c r="B346" t="s">
        <v>624</v>
      </c>
      <c r="C346">
        <v>345</v>
      </c>
      <c r="D346" t="str">
        <f t="shared" si="5"/>
        <v>KIU345</v>
      </c>
      <c r="E346" t="s">
        <v>624</v>
      </c>
      <c r="F346">
        <v>20</v>
      </c>
      <c r="G346">
        <v>1</v>
      </c>
      <c r="H346">
        <v>1</v>
      </c>
      <c r="I346">
        <v>20</v>
      </c>
    </row>
    <row r="347" spans="2:9">
      <c r="B347" t="s">
        <v>625</v>
      </c>
      <c r="C347">
        <v>346</v>
      </c>
      <c r="D347" t="str">
        <f t="shared" si="5"/>
        <v>KIU346</v>
      </c>
      <c r="E347" t="s">
        <v>625</v>
      </c>
      <c r="F347">
        <v>30</v>
      </c>
      <c r="G347">
        <v>1</v>
      </c>
      <c r="H347">
        <v>1</v>
      </c>
      <c r="I347">
        <v>30</v>
      </c>
    </row>
    <row r="348" spans="2:9">
      <c r="B348" t="s">
        <v>626</v>
      </c>
      <c r="C348">
        <v>347</v>
      </c>
      <c r="D348" t="str">
        <f t="shared" si="5"/>
        <v>KIU347</v>
      </c>
      <c r="E348" t="s">
        <v>626</v>
      </c>
      <c r="F348">
        <v>40</v>
      </c>
      <c r="G348">
        <v>1</v>
      </c>
      <c r="H348">
        <v>1</v>
      </c>
      <c r="I348">
        <v>40</v>
      </c>
    </row>
    <row r="349" spans="2:9">
      <c r="B349" t="s">
        <v>627</v>
      </c>
      <c r="C349">
        <v>348</v>
      </c>
      <c r="D349" t="str">
        <f t="shared" si="5"/>
        <v>KIU348</v>
      </c>
      <c r="E349" t="s">
        <v>627</v>
      </c>
      <c r="F349">
        <v>50</v>
      </c>
      <c r="G349">
        <v>1</v>
      </c>
      <c r="H349">
        <v>1</v>
      </c>
      <c r="I349">
        <v>50</v>
      </c>
    </row>
    <row r="350" spans="2:9">
      <c r="B350" t="s">
        <v>628</v>
      </c>
      <c r="C350">
        <v>349</v>
      </c>
      <c r="D350" t="str">
        <f t="shared" si="5"/>
        <v>KIU349</v>
      </c>
      <c r="E350" t="s">
        <v>628</v>
      </c>
      <c r="F350">
        <v>50</v>
      </c>
      <c r="G350">
        <v>1</v>
      </c>
      <c r="H350">
        <v>1</v>
      </c>
      <c r="I350">
        <v>50</v>
      </c>
    </row>
    <row r="351" spans="2:9">
      <c r="B351" t="s">
        <v>629</v>
      </c>
      <c r="C351">
        <v>350</v>
      </c>
      <c r="D351" t="str">
        <f t="shared" si="5"/>
        <v>KIU350</v>
      </c>
      <c r="E351" t="s">
        <v>629</v>
      </c>
      <c r="F351">
        <v>20</v>
      </c>
      <c r="G351">
        <v>1</v>
      </c>
      <c r="H351">
        <v>1</v>
      </c>
      <c r="I351">
        <v>20</v>
      </c>
    </row>
    <row r="352" spans="2:9">
      <c r="B352" t="s">
        <v>630</v>
      </c>
      <c r="C352">
        <v>351</v>
      </c>
      <c r="D352" t="str">
        <f t="shared" si="5"/>
        <v>KIU351</v>
      </c>
      <c r="E352" t="s">
        <v>630</v>
      </c>
      <c r="F352">
        <v>1</v>
      </c>
      <c r="G352">
        <v>1</v>
      </c>
      <c r="H352">
        <v>1</v>
      </c>
      <c r="I352">
        <v>1</v>
      </c>
    </row>
    <row r="353" spans="2:9">
      <c r="B353" t="s">
        <v>631</v>
      </c>
      <c r="C353">
        <v>352</v>
      </c>
      <c r="D353" t="str">
        <f t="shared" si="5"/>
        <v>KIU352</v>
      </c>
      <c r="E353" t="s">
        <v>631</v>
      </c>
      <c r="F353">
        <v>20</v>
      </c>
      <c r="G353">
        <v>1</v>
      </c>
      <c r="H353">
        <v>1</v>
      </c>
      <c r="I353">
        <v>20</v>
      </c>
    </row>
    <row r="354" spans="2:9">
      <c r="B354" t="s">
        <v>632</v>
      </c>
      <c r="C354">
        <v>353</v>
      </c>
      <c r="D354" t="str">
        <f t="shared" si="5"/>
        <v>KIU353</v>
      </c>
      <c r="E354" t="s">
        <v>632</v>
      </c>
      <c r="F354">
        <v>50</v>
      </c>
      <c r="G354">
        <v>1</v>
      </c>
      <c r="H354">
        <v>1</v>
      </c>
      <c r="I354">
        <v>50</v>
      </c>
    </row>
    <row r="355" spans="2:9">
      <c r="B355" t="s">
        <v>634</v>
      </c>
      <c r="C355">
        <v>354</v>
      </c>
      <c r="D355" t="str">
        <f t="shared" si="5"/>
        <v>KIU354</v>
      </c>
      <c r="E355" t="s">
        <v>634</v>
      </c>
      <c r="F355">
        <v>1</v>
      </c>
      <c r="G355">
        <v>1</v>
      </c>
      <c r="H355">
        <v>1</v>
      </c>
      <c r="I355">
        <v>1</v>
      </c>
    </row>
    <row r="356" spans="2:9">
      <c r="B356" t="s">
        <v>635</v>
      </c>
      <c r="C356">
        <v>355</v>
      </c>
      <c r="D356" t="str">
        <f t="shared" si="5"/>
        <v>KIU355</v>
      </c>
      <c r="E356" t="s">
        <v>635</v>
      </c>
      <c r="F356">
        <v>100</v>
      </c>
      <c r="G356">
        <v>1</v>
      </c>
      <c r="H356">
        <v>1</v>
      </c>
      <c r="I356">
        <v>100</v>
      </c>
    </row>
    <row r="357" spans="2:9">
      <c r="B357" t="s">
        <v>639</v>
      </c>
      <c r="C357">
        <v>356</v>
      </c>
      <c r="D357" t="str">
        <f t="shared" si="5"/>
        <v>KIU356</v>
      </c>
      <c r="E357" t="s">
        <v>639</v>
      </c>
      <c r="F357">
        <v>10</v>
      </c>
      <c r="G357">
        <v>1</v>
      </c>
      <c r="H357">
        <v>1</v>
      </c>
      <c r="I357">
        <v>10</v>
      </c>
    </row>
    <row r="358" spans="2:9">
      <c r="B358" t="s">
        <v>640</v>
      </c>
      <c r="C358">
        <v>357</v>
      </c>
      <c r="D358" t="str">
        <f t="shared" si="5"/>
        <v>KIU357</v>
      </c>
      <c r="E358" t="s">
        <v>640</v>
      </c>
      <c r="F358">
        <v>1</v>
      </c>
      <c r="G358">
        <v>1</v>
      </c>
      <c r="H358">
        <v>1</v>
      </c>
      <c r="I358">
        <v>1</v>
      </c>
    </row>
    <row r="359" spans="2:9">
      <c r="B359" t="s">
        <v>641</v>
      </c>
      <c r="C359">
        <v>358</v>
      </c>
      <c r="D359" t="str">
        <f t="shared" si="5"/>
        <v>KIU358</v>
      </c>
      <c r="E359" t="s">
        <v>641</v>
      </c>
      <c r="F359">
        <v>12</v>
      </c>
      <c r="G359">
        <v>1</v>
      </c>
      <c r="H359">
        <v>1</v>
      </c>
      <c r="I359">
        <v>12</v>
      </c>
    </row>
    <row r="360" spans="2:9">
      <c r="B360" t="s">
        <v>642</v>
      </c>
      <c r="C360">
        <v>359</v>
      </c>
      <c r="D360" t="str">
        <f t="shared" si="5"/>
        <v>KIU359</v>
      </c>
      <c r="E360" t="s">
        <v>642</v>
      </c>
      <c r="F360">
        <v>20</v>
      </c>
      <c r="G360">
        <v>1</v>
      </c>
      <c r="H360">
        <v>1</v>
      </c>
      <c r="I360">
        <v>20</v>
      </c>
    </row>
    <row r="361" spans="2:9">
      <c r="B361" t="s">
        <v>643</v>
      </c>
      <c r="C361">
        <v>360</v>
      </c>
      <c r="D361" t="str">
        <f t="shared" si="5"/>
        <v>KIU360</v>
      </c>
      <c r="E361" t="s">
        <v>643</v>
      </c>
      <c r="F361">
        <v>48</v>
      </c>
      <c r="G361">
        <v>1</v>
      </c>
      <c r="H361">
        <v>1</v>
      </c>
      <c r="I361">
        <v>48</v>
      </c>
    </row>
    <row r="362" spans="2:9">
      <c r="B362" t="s">
        <v>645</v>
      </c>
      <c r="C362">
        <v>361</v>
      </c>
      <c r="D362" t="str">
        <f t="shared" si="5"/>
        <v>KIU361</v>
      </c>
      <c r="E362" t="s">
        <v>645</v>
      </c>
      <c r="F362">
        <v>20</v>
      </c>
      <c r="G362">
        <v>1</v>
      </c>
      <c r="H362">
        <v>1</v>
      </c>
      <c r="I362">
        <v>20</v>
      </c>
    </row>
    <row r="363" spans="2:9">
      <c r="B363" t="s">
        <v>647</v>
      </c>
      <c r="C363">
        <v>362</v>
      </c>
      <c r="D363" t="str">
        <f t="shared" si="5"/>
        <v>KIU362</v>
      </c>
      <c r="E363" t="s">
        <v>647</v>
      </c>
      <c r="F363">
        <v>20</v>
      </c>
      <c r="G363">
        <v>1</v>
      </c>
      <c r="H363">
        <v>1</v>
      </c>
      <c r="I363">
        <v>20</v>
      </c>
    </row>
    <row r="364" spans="2:9">
      <c r="B364" t="s">
        <v>648</v>
      </c>
      <c r="C364">
        <v>363</v>
      </c>
      <c r="D364" t="str">
        <f t="shared" si="5"/>
        <v>KIU363</v>
      </c>
      <c r="E364" t="s">
        <v>648</v>
      </c>
      <c r="F364">
        <v>20</v>
      </c>
      <c r="G364">
        <v>1</v>
      </c>
      <c r="H364">
        <v>1</v>
      </c>
      <c r="I364">
        <v>20</v>
      </c>
    </row>
    <row r="365" spans="2:9">
      <c r="B365" t="s">
        <v>649</v>
      </c>
      <c r="C365">
        <v>364</v>
      </c>
      <c r="D365" t="str">
        <f t="shared" si="5"/>
        <v>KIU364</v>
      </c>
      <c r="E365" t="s">
        <v>649</v>
      </c>
      <c r="F365">
        <v>15</v>
      </c>
      <c r="G365">
        <v>1</v>
      </c>
      <c r="H365">
        <v>1</v>
      </c>
      <c r="I365">
        <v>15</v>
      </c>
    </row>
    <row r="366" spans="2:9">
      <c r="B366" t="s">
        <v>650</v>
      </c>
      <c r="C366">
        <v>365</v>
      </c>
      <c r="D366" t="str">
        <f t="shared" si="5"/>
        <v>KIU365</v>
      </c>
      <c r="E366" t="s">
        <v>650</v>
      </c>
      <c r="F366">
        <v>20</v>
      </c>
      <c r="G366">
        <v>1</v>
      </c>
      <c r="H366">
        <v>1</v>
      </c>
      <c r="I366">
        <v>20</v>
      </c>
    </row>
    <row r="367" spans="2:9">
      <c r="B367" t="s">
        <v>651</v>
      </c>
      <c r="C367">
        <v>366</v>
      </c>
      <c r="D367" t="str">
        <f t="shared" si="5"/>
        <v>KIU366</v>
      </c>
      <c r="E367" t="s">
        <v>651</v>
      </c>
      <c r="F367">
        <v>20</v>
      </c>
      <c r="G367">
        <v>1</v>
      </c>
      <c r="H367">
        <v>1</v>
      </c>
      <c r="I367">
        <v>20</v>
      </c>
    </row>
    <row r="368" spans="2:9">
      <c r="B368" t="s">
        <v>652</v>
      </c>
      <c r="C368">
        <v>367</v>
      </c>
      <c r="D368" t="str">
        <f t="shared" si="5"/>
        <v>KIU367</v>
      </c>
      <c r="E368" t="s">
        <v>652</v>
      </c>
      <c r="F368">
        <v>50</v>
      </c>
      <c r="G368">
        <v>1</v>
      </c>
      <c r="H368">
        <v>1</v>
      </c>
      <c r="I368">
        <v>50</v>
      </c>
    </row>
    <row r="369" spans="2:9">
      <c r="B369" t="s">
        <v>653</v>
      </c>
      <c r="C369">
        <v>368</v>
      </c>
      <c r="D369" t="str">
        <f t="shared" si="5"/>
        <v>KIU368</v>
      </c>
      <c r="E369" t="s">
        <v>653</v>
      </c>
      <c r="F369">
        <v>40</v>
      </c>
      <c r="G369">
        <v>1</v>
      </c>
      <c r="H369">
        <v>1</v>
      </c>
      <c r="I369">
        <v>40</v>
      </c>
    </row>
    <row r="370" spans="2:9">
      <c r="B370" t="s">
        <v>655</v>
      </c>
      <c r="C370">
        <v>369</v>
      </c>
      <c r="D370" t="str">
        <f t="shared" si="5"/>
        <v>KIU369</v>
      </c>
      <c r="E370" t="s">
        <v>655</v>
      </c>
      <c r="F370">
        <v>12</v>
      </c>
      <c r="G370">
        <v>40</v>
      </c>
      <c r="H370">
        <v>1</v>
      </c>
      <c r="I370">
        <v>480</v>
      </c>
    </row>
    <row r="371" spans="2:9">
      <c r="B371" t="s">
        <v>656</v>
      </c>
      <c r="C371">
        <v>370</v>
      </c>
      <c r="D371" t="str">
        <f t="shared" si="5"/>
        <v>KIU370</v>
      </c>
      <c r="E371" t="s">
        <v>656</v>
      </c>
      <c r="F371">
        <v>100</v>
      </c>
      <c r="G371">
        <v>1</v>
      </c>
      <c r="H371">
        <v>1</v>
      </c>
      <c r="I371">
        <v>100</v>
      </c>
    </row>
    <row r="372" spans="2:9">
      <c r="B372" t="s">
        <v>660</v>
      </c>
      <c r="C372">
        <v>371</v>
      </c>
      <c r="D372" t="str">
        <f t="shared" si="5"/>
        <v>KIU371</v>
      </c>
      <c r="E372" t="s">
        <v>660</v>
      </c>
      <c r="F372">
        <v>20</v>
      </c>
      <c r="G372">
        <v>1</v>
      </c>
      <c r="H372">
        <v>1</v>
      </c>
      <c r="I372">
        <v>20</v>
      </c>
    </row>
    <row r="373" spans="2:9">
      <c r="B373" t="s">
        <v>665</v>
      </c>
      <c r="C373">
        <v>372</v>
      </c>
      <c r="D373" t="str">
        <f t="shared" si="5"/>
        <v>KIU372</v>
      </c>
      <c r="E373" t="s">
        <v>665</v>
      </c>
      <c r="F373">
        <v>40</v>
      </c>
      <c r="G373">
        <v>1</v>
      </c>
      <c r="H373">
        <v>1</v>
      </c>
      <c r="I373">
        <v>40</v>
      </c>
    </row>
    <row r="374" spans="2:9">
      <c r="B374" t="s">
        <v>666</v>
      </c>
      <c r="C374">
        <v>373</v>
      </c>
      <c r="D374" t="str">
        <f t="shared" si="5"/>
        <v>KIU373</v>
      </c>
      <c r="E374" t="s">
        <v>666</v>
      </c>
      <c r="F374">
        <v>15</v>
      </c>
      <c r="G374">
        <v>1</v>
      </c>
      <c r="H374">
        <v>1</v>
      </c>
      <c r="I374">
        <v>15</v>
      </c>
    </row>
    <row r="375" spans="2:9">
      <c r="B375" t="s">
        <v>667</v>
      </c>
      <c r="C375">
        <v>374</v>
      </c>
      <c r="D375" t="str">
        <f t="shared" si="5"/>
        <v>KIU374</v>
      </c>
      <c r="E375" t="s">
        <v>667</v>
      </c>
      <c r="F375">
        <v>20</v>
      </c>
      <c r="G375">
        <v>1</v>
      </c>
      <c r="H375">
        <v>1</v>
      </c>
      <c r="I375">
        <v>20</v>
      </c>
    </row>
    <row r="376" spans="2:9">
      <c r="B376" t="s">
        <v>668</v>
      </c>
      <c r="C376">
        <v>375</v>
      </c>
      <c r="D376" t="str">
        <f t="shared" si="5"/>
        <v>KIU375</v>
      </c>
      <c r="E376" t="s">
        <v>668</v>
      </c>
      <c r="F376">
        <v>4</v>
      </c>
      <c r="G376">
        <v>1</v>
      </c>
      <c r="H376">
        <v>1</v>
      </c>
      <c r="I376">
        <v>4</v>
      </c>
    </row>
    <row r="377" spans="2:9">
      <c r="B377" t="s">
        <v>669</v>
      </c>
      <c r="C377">
        <v>376</v>
      </c>
      <c r="D377" t="str">
        <f t="shared" si="5"/>
        <v>KIU376</v>
      </c>
      <c r="E377" t="s">
        <v>669</v>
      </c>
      <c r="F377">
        <v>20</v>
      </c>
      <c r="G377">
        <v>1</v>
      </c>
      <c r="H377">
        <v>1</v>
      </c>
      <c r="I377">
        <v>20</v>
      </c>
    </row>
    <row r="378" spans="2:9">
      <c r="B378" t="s">
        <v>670</v>
      </c>
      <c r="C378">
        <v>377</v>
      </c>
      <c r="D378" t="str">
        <f t="shared" si="5"/>
        <v>KIU377</v>
      </c>
      <c r="E378" t="s">
        <v>670</v>
      </c>
      <c r="F378">
        <v>20</v>
      </c>
      <c r="G378">
        <v>1</v>
      </c>
      <c r="H378">
        <v>1</v>
      </c>
      <c r="I378">
        <v>20</v>
      </c>
    </row>
    <row r="379" spans="2:9">
      <c r="B379" t="s">
        <v>671</v>
      </c>
      <c r="C379">
        <v>378</v>
      </c>
      <c r="D379" t="str">
        <f t="shared" si="5"/>
        <v>KIU378</v>
      </c>
      <c r="E379" t="s">
        <v>671</v>
      </c>
      <c r="F379">
        <v>20</v>
      </c>
      <c r="G379">
        <v>1</v>
      </c>
      <c r="H379">
        <v>1</v>
      </c>
      <c r="I379">
        <v>20</v>
      </c>
    </row>
    <row r="380" spans="2:9">
      <c r="B380" t="s">
        <v>672</v>
      </c>
      <c r="C380">
        <v>379</v>
      </c>
      <c r="D380" t="str">
        <f t="shared" si="5"/>
        <v>KIU379</v>
      </c>
      <c r="E380" t="s">
        <v>672</v>
      </c>
      <c r="F380">
        <v>1</v>
      </c>
      <c r="G380">
        <v>1</v>
      </c>
      <c r="H380">
        <v>1</v>
      </c>
      <c r="I380">
        <v>1</v>
      </c>
    </row>
    <row r="381" spans="2:9">
      <c r="B381" t="s">
        <v>674</v>
      </c>
      <c r="C381">
        <v>380</v>
      </c>
      <c r="D381" t="str">
        <f t="shared" si="5"/>
        <v>KIU380</v>
      </c>
      <c r="E381" t="s">
        <v>674</v>
      </c>
      <c r="F381">
        <v>50</v>
      </c>
      <c r="G381">
        <v>1</v>
      </c>
      <c r="H381">
        <v>1</v>
      </c>
      <c r="I381">
        <v>50</v>
      </c>
    </row>
    <row r="382" spans="2:9">
      <c r="B382" t="s">
        <v>675</v>
      </c>
      <c r="C382">
        <v>381</v>
      </c>
      <c r="D382" t="str">
        <f t="shared" si="5"/>
        <v>KIU381</v>
      </c>
      <c r="E382" t="s">
        <v>675</v>
      </c>
      <c r="F382">
        <v>20</v>
      </c>
      <c r="G382">
        <v>1</v>
      </c>
      <c r="H382">
        <v>1</v>
      </c>
      <c r="I382">
        <v>20</v>
      </c>
    </row>
    <row r="383" spans="2:9">
      <c r="B383" t="s">
        <v>676</v>
      </c>
      <c r="C383">
        <v>382</v>
      </c>
      <c r="D383" t="str">
        <f t="shared" si="5"/>
        <v>KIU382</v>
      </c>
      <c r="E383" t="s">
        <v>676</v>
      </c>
      <c r="F383">
        <v>20</v>
      </c>
      <c r="G383">
        <v>1</v>
      </c>
      <c r="H383">
        <v>1</v>
      </c>
      <c r="I383">
        <v>20</v>
      </c>
    </row>
    <row r="384" spans="2:9">
      <c r="B384" t="s">
        <v>677</v>
      </c>
      <c r="C384">
        <v>383</v>
      </c>
      <c r="D384" t="str">
        <f t="shared" si="5"/>
        <v>KIU383</v>
      </c>
      <c r="E384" t="s">
        <v>677</v>
      </c>
      <c r="F384">
        <v>20</v>
      </c>
      <c r="G384">
        <v>1</v>
      </c>
      <c r="H384">
        <v>1</v>
      </c>
      <c r="I384">
        <v>20</v>
      </c>
    </row>
    <row r="385" spans="2:9">
      <c r="B385" t="s">
        <v>678</v>
      </c>
      <c r="C385">
        <v>384</v>
      </c>
      <c r="D385" t="str">
        <f t="shared" si="5"/>
        <v>KIU384</v>
      </c>
      <c r="E385" t="s">
        <v>678</v>
      </c>
      <c r="F385">
        <v>20</v>
      </c>
      <c r="G385">
        <v>1</v>
      </c>
      <c r="H385">
        <v>1</v>
      </c>
      <c r="I385">
        <v>20</v>
      </c>
    </row>
    <row r="386" spans="2:9">
      <c r="B386" t="s">
        <v>679</v>
      </c>
      <c r="C386">
        <v>385</v>
      </c>
      <c r="D386" t="str">
        <f t="shared" si="5"/>
        <v>KIU385</v>
      </c>
      <c r="E386" t="s">
        <v>679</v>
      </c>
      <c r="F386">
        <v>20</v>
      </c>
      <c r="G386">
        <v>1</v>
      </c>
      <c r="H386">
        <v>1</v>
      </c>
      <c r="I386">
        <v>20</v>
      </c>
    </row>
    <row r="387" spans="2:9">
      <c r="B387" t="s">
        <v>680</v>
      </c>
      <c r="C387">
        <v>386</v>
      </c>
      <c r="D387" t="str">
        <f t="shared" ref="D387:D450" si="6">"KIU"&amp;C387</f>
        <v>KIU386</v>
      </c>
      <c r="E387" t="s">
        <v>680</v>
      </c>
      <c r="F387">
        <v>20</v>
      </c>
      <c r="G387">
        <v>1</v>
      </c>
      <c r="H387">
        <v>1</v>
      </c>
      <c r="I387">
        <v>20</v>
      </c>
    </row>
    <row r="388" spans="2:9">
      <c r="B388" t="s">
        <v>681</v>
      </c>
      <c r="C388">
        <v>387</v>
      </c>
      <c r="D388" t="str">
        <f t="shared" si="6"/>
        <v>KIU387</v>
      </c>
      <c r="E388" t="s">
        <v>681</v>
      </c>
      <c r="F388">
        <v>35</v>
      </c>
      <c r="G388">
        <v>10</v>
      </c>
      <c r="H388">
        <v>1</v>
      </c>
      <c r="I388">
        <v>350</v>
      </c>
    </row>
    <row r="389" spans="2:9">
      <c r="B389" t="s">
        <v>683</v>
      </c>
      <c r="C389">
        <v>388</v>
      </c>
      <c r="D389" t="str">
        <f t="shared" si="6"/>
        <v>KIU388</v>
      </c>
      <c r="E389" t="s">
        <v>683</v>
      </c>
      <c r="F389">
        <v>20</v>
      </c>
      <c r="G389">
        <v>1</v>
      </c>
      <c r="H389">
        <v>1</v>
      </c>
      <c r="I389">
        <v>20</v>
      </c>
    </row>
    <row r="390" spans="2:9">
      <c r="B390" t="s">
        <v>684</v>
      </c>
      <c r="C390">
        <v>389</v>
      </c>
      <c r="D390" t="str">
        <f t="shared" si="6"/>
        <v>KIU389</v>
      </c>
      <c r="E390" t="s">
        <v>684</v>
      </c>
      <c r="F390">
        <v>20</v>
      </c>
      <c r="G390">
        <v>1</v>
      </c>
      <c r="H390">
        <v>1</v>
      </c>
      <c r="I390">
        <v>20</v>
      </c>
    </row>
    <row r="391" spans="2:9">
      <c r="B391" t="s">
        <v>685</v>
      </c>
      <c r="C391">
        <v>390</v>
      </c>
      <c r="D391" t="str">
        <f t="shared" si="6"/>
        <v>KIU390</v>
      </c>
      <c r="E391" t="s">
        <v>685</v>
      </c>
      <c r="F391">
        <v>10</v>
      </c>
      <c r="G391">
        <v>1</v>
      </c>
      <c r="H391">
        <v>1</v>
      </c>
      <c r="I391">
        <v>10</v>
      </c>
    </row>
    <row r="392" spans="2:9">
      <c r="B392" t="s">
        <v>686</v>
      </c>
      <c r="C392">
        <v>391</v>
      </c>
      <c r="D392" t="str">
        <f t="shared" si="6"/>
        <v>KIU391</v>
      </c>
      <c r="E392" t="s">
        <v>686</v>
      </c>
      <c r="F392">
        <v>30</v>
      </c>
      <c r="G392">
        <v>1</v>
      </c>
      <c r="H392">
        <v>1</v>
      </c>
      <c r="I392">
        <v>30</v>
      </c>
    </row>
    <row r="393" spans="2:9">
      <c r="B393" t="s">
        <v>687</v>
      </c>
      <c r="C393">
        <v>392</v>
      </c>
      <c r="D393" t="str">
        <f t="shared" si="6"/>
        <v>KIU392</v>
      </c>
      <c r="E393" t="s">
        <v>687</v>
      </c>
      <c r="F393">
        <v>50</v>
      </c>
      <c r="G393">
        <v>1</v>
      </c>
      <c r="H393">
        <v>1</v>
      </c>
      <c r="I393">
        <v>50</v>
      </c>
    </row>
    <row r="394" spans="2:9">
      <c r="B394" t="s">
        <v>688</v>
      </c>
      <c r="C394">
        <v>393</v>
      </c>
      <c r="D394" t="str">
        <f t="shared" si="6"/>
        <v>KIU393</v>
      </c>
      <c r="E394" t="s">
        <v>688</v>
      </c>
      <c r="F394">
        <v>100</v>
      </c>
      <c r="G394">
        <v>1</v>
      </c>
      <c r="H394">
        <v>1</v>
      </c>
      <c r="I394">
        <v>100</v>
      </c>
    </row>
    <row r="395" spans="2:9">
      <c r="B395" t="s">
        <v>690</v>
      </c>
      <c r="C395">
        <v>394</v>
      </c>
      <c r="D395" t="str">
        <f t="shared" si="6"/>
        <v>KIU394</v>
      </c>
      <c r="E395" t="s">
        <v>690</v>
      </c>
      <c r="F395">
        <v>20</v>
      </c>
      <c r="G395">
        <v>1</v>
      </c>
      <c r="H395">
        <v>1</v>
      </c>
      <c r="I395">
        <v>20</v>
      </c>
    </row>
    <row r="396" spans="2:9">
      <c r="B396" t="s">
        <v>693</v>
      </c>
      <c r="C396">
        <v>395</v>
      </c>
      <c r="D396" t="str">
        <f t="shared" si="6"/>
        <v>KIU395</v>
      </c>
      <c r="E396" t="s">
        <v>693</v>
      </c>
      <c r="F396">
        <v>40</v>
      </c>
      <c r="G396">
        <v>1</v>
      </c>
      <c r="H396">
        <v>1</v>
      </c>
      <c r="I396">
        <v>40</v>
      </c>
    </row>
    <row r="397" spans="2:9">
      <c r="B397" t="s">
        <v>695</v>
      </c>
      <c r="C397">
        <v>396</v>
      </c>
      <c r="D397" t="str">
        <f t="shared" si="6"/>
        <v>KIU396</v>
      </c>
      <c r="E397" t="s">
        <v>695</v>
      </c>
      <c r="F397">
        <v>144</v>
      </c>
      <c r="G397">
        <v>1</v>
      </c>
      <c r="H397">
        <v>1</v>
      </c>
      <c r="I397">
        <v>144</v>
      </c>
    </row>
    <row r="398" spans="2:9">
      <c r="B398" t="s">
        <v>705</v>
      </c>
      <c r="C398">
        <v>397</v>
      </c>
      <c r="D398" t="str">
        <f t="shared" si="6"/>
        <v>KIU397</v>
      </c>
      <c r="E398" t="s">
        <v>705</v>
      </c>
      <c r="F398">
        <v>24</v>
      </c>
      <c r="G398">
        <v>1</v>
      </c>
      <c r="H398">
        <v>1</v>
      </c>
      <c r="I398">
        <v>24</v>
      </c>
    </row>
    <row r="399" spans="2:9">
      <c r="B399" t="s">
        <v>709</v>
      </c>
      <c r="C399">
        <v>398</v>
      </c>
      <c r="D399" t="str">
        <f t="shared" si="6"/>
        <v>KIU398</v>
      </c>
      <c r="E399" t="s">
        <v>709</v>
      </c>
      <c r="F399">
        <v>144</v>
      </c>
      <c r="G399">
        <v>1</v>
      </c>
      <c r="H399">
        <v>1</v>
      </c>
      <c r="I399">
        <v>144</v>
      </c>
    </row>
    <row r="400" spans="2:9">
      <c r="B400" t="s">
        <v>726</v>
      </c>
      <c r="C400">
        <v>399</v>
      </c>
      <c r="D400" t="str">
        <f t="shared" si="6"/>
        <v>KIU399</v>
      </c>
      <c r="E400" t="s">
        <v>726</v>
      </c>
      <c r="F400">
        <v>24</v>
      </c>
      <c r="G400">
        <v>1</v>
      </c>
      <c r="H400">
        <v>1</v>
      </c>
      <c r="I400">
        <v>24</v>
      </c>
    </row>
    <row r="401" spans="2:9">
      <c r="B401" t="s">
        <v>730</v>
      </c>
      <c r="C401">
        <v>400</v>
      </c>
      <c r="D401" t="str">
        <f t="shared" si="6"/>
        <v>KIU400</v>
      </c>
      <c r="E401" t="s">
        <v>730</v>
      </c>
      <c r="F401">
        <v>34</v>
      </c>
      <c r="G401">
        <v>1</v>
      </c>
      <c r="H401">
        <v>1</v>
      </c>
      <c r="I401">
        <v>34</v>
      </c>
    </row>
    <row r="402" spans="2:9">
      <c r="B402" t="s">
        <v>731</v>
      </c>
      <c r="C402">
        <v>401</v>
      </c>
      <c r="D402" t="str">
        <f t="shared" si="6"/>
        <v>KIU401</v>
      </c>
      <c r="E402" t="s">
        <v>731</v>
      </c>
      <c r="F402">
        <v>40</v>
      </c>
      <c r="G402">
        <v>1</v>
      </c>
      <c r="H402">
        <v>1</v>
      </c>
      <c r="I402">
        <v>40</v>
      </c>
    </row>
    <row r="403" spans="2:9">
      <c r="B403" t="s">
        <v>732</v>
      </c>
      <c r="C403">
        <v>402</v>
      </c>
      <c r="D403" t="str">
        <f t="shared" si="6"/>
        <v>KIU402</v>
      </c>
      <c r="E403" t="s">
        <v>732</v>
      </c>
      <c r="F403">
        <v>40</v>
      </c>
      <c r="G403">
        <v>1</v>
      </c>
      <c r="H403">
        <v>1</v>
      </c>
      <c r="I403">
        <v>40</v>
      </c>
    </row>
    <row r="404" spans="2:9">
      <c r="B404" t="s">
        <v>733</v>
      </c>
      <c r="C404">
        <v>403</v>
      </c>
      <c r="D404" t="str">
        <f t="shared" si="6"/>
        <v>KIU403</v>
      </c>
      <c r="E404" t="s">
        <v>733</v>
      </c>
      <c r="F404">
        <v>100</v>
      </c>
      <c r="G404">
        <v>1</v>
      </c>
      <c r="H404">
        <v>1</v>
      </c>
      <c r="I404">
        <v>100</v>
      </c>
    </row>
    <row r="405" spans="2:9">
      <c r="B405" t="s">
        <v>734</v>
      </c>
      <c r="C405">
        <v>404</v>
      </c>
      <c r="D405" t="str">
        <f t="shared" si="6"/>
        <v>KIU404</v>
      </c>
      <c r="E405" t="s">
        <v>734</v>
      </c>
      <c r="F405">
        <v>1</v>
      </c>
      <c r="G405">
        <v>1</v>
      </c>
      <c r="H405">
        <v>1</v>
      </c>
      <c r="I405">
        <v>1</v>
      </c>
    </row>
    <row r="406" spans="2:9">
      <c r="B406" t="s">
        <v>735</v>
      </c>
      <c r="C406">
        <v>405</v>
      </c>
      <c r="D406" t="str">
        <f t="shared" si="6"/>
        <v>KIU405</v>
      </c>
      <c r="E406" t="s">
        <v>735</v>
      </c>
      <c r="F406">
        <v>1</v>
      </c>
      <c r="G406">
        <v>1</v>
      </c>
      <c r="H406">
        <v>1</v>
      </c>
      <c r="I406">
        <v>1</v>
      </c>
    </row>
    <row r="407" spans="2:9">
      <c r="B407" t="s">
        <v>736</v>
      </c>
      <c r="C407">
        <v>406</v>
      </c>
      <c r="D407" t="str">
        <f t="shared" si="6"/>
        <v>KIU406</v>
      </c>
      <c r="E407" t="s">
        <v>736</v>
      </c>
      <c r="F407">
        <v>1</v>
      </c>
      <c r="G407">
        <v>1</v>
      </c>
      <c r="H407">
        <v>1</v>
      </c>
      <c r="I407">
        <v>1</v>
      </c>
    </row>
    <row r="408" spans="2:9">
      <c r="B408" t="s">
        <v>737</v>
      </c>
      <c r="C408">
        <v>407</v>
      </c>
      <c r="D408" t="str">
        <f t="shared" si="6"/>
        <v>KIU407</v>
      </c>
      <c r="E408" t="s">
        <v>737</v>
      </c>
      <c r="F408">
        <v>1</v>
      </c>
      <c r="G408">
        <v>1</v>
      </c>
      <c r="H408">
        <v>1</v>
      </c>
      <c r="I408">
        <v>1</v>
      </c>
    </row>
    <row r="409" spans="2:9">
      <c r="B409" t="s">
        <v>738</v>
      </c>
      <c r="C409">
        <v>408</v>
      </c>
      <c r="D409" t="str">
        <f t="shared" si="6"/>
        <v>KIU408</v>
      </c>
      <c r="E409" t="s">
        <v>738</v>
      </c>
      <c r="F409">
        <v>16</v>
      </c>
      <c r="G409">
        <v>1</v>
      </c>
      <c r="H409">
        <v>1</v>
      </c>
      <c r="I409">
        <v>16</v>
      </c>
    </row>
    <row r="410" spans="2:9">
      <c r="B410" t="s">
        <v>739</v>
      </c>
      <c r="C410">
        <v>409</v>
      </c>
      <c r="D410" t="str">
        <f t="shared" si="6"/>
        <v>KIU409</v>
      </c>
      <c r="E410" t="s">
        <v>739</v>
      </c>
      <c r="F410">
        <v>1</v>
      </c>
      <c r="G410">
        <v>1</v>
      </c>
      <c r="H410">
        <v>1</v>
      </c>
      <c r="I410">
        <v>1</v>
      </c>
    </row>
    <row r="411" spans="2:9">
      <c r="B411" t="s">
        <v>740</v>
      </c>
      <c r="C411">
        <v>410</v>
      </c>
      <c r="D411" t="str">
        <f t="shared" si="6"/>
        <v>KIU410</v>
      </c>
      <c r="E411" t="s">
        <v>740</v>
      </c>
      <c r="F411">
        <v>20</v>
      </c>
      <c r="G411">
        <v>1</v>
      </c>
      <c r="H411">
        <v>1</v>
      </c>
      <c r="I411">
        <v>20</v>
      </c>
    </row>
    <row r="412" spans="2:9">
      <c r="B412" t="s">
        <v>741</v>
      </c>
      <c r="C412">
        <v>411</v>
      </c>
      <c r="D412" t="str">
        <f t="shared" si="6"/>
        <v>KIU411</v>
      </c>
      <c r="E412" t="s">
        <v>741</v>
      </c>
      <c r="F412">
        <v>4</v>
      </c>
      <c r="G412">
        <v>1</v>
      </c>
      <c r="H412">
        <v>1</v>
      </c>
      <c r="I412">
        <v>4</v>
      </c>
    </row>
    <row r="413" spans="2:9">
      <c r="B413" t="s">
        <v>742</v>
      </c>
      <c r="C413">
        <v>412</v>
      </c>
      <c r="D413" t="str">
        <f t="shared" si="6"/>
        <v>KIU412</v>
      </c>
      <c r="E413" t="s">
        <v>742</v>
      </c>
      <c r="F413">
        <v>10</v>
      </c>
      <c r="G413">
        <v>10</v>
      </c>
      <c r="H413">
        <v>1</v>
      </c>
      <c r="I413">
        <v>100</v>
      </c>
    </row>
    <row r="414" spans="2:9">
      <c r="B414" t="s">
        <v>743</v>
      </c>
      <c r="C414">
        <v>413</v>
      </c>
      <c r="D414" t="str">
        <f t="shared" si="6"/>
        <v>KIU413</v>
      </c>
      <c r="E414" t="s">
        <v>743</v>
      </c>
      <c r="F414">
        <v>10</v>
      </c>
      <c r="G414">
        <v>10</v>
      </c>
      <c r="H414">
        <v>1</v>
      </c>
      <c r="I414">
        <v>100</v>
      </c>
    </row>
    <row r="415" spans="2:9">
      <c r="B415" t="s">
        <v>744</v>
      </c>
      <c r="C415">
        <v>414</v>
      </c>
      <c r="D415" t="str">
        <f t="shared" si="6"/>
        <v>KIU414</v>
      </c>
      <c r="E415" t="s">
        <v>744</v>
      </c>
      <c r="F415">
        <v>50</v>
      </c>
      <c r="G415">
        <v>1</v>
      </c>
      <c r="H415">
        <v>1</v>
      </c>
      <c r="I415">
        <v>50</v>
      </c>
    </row>
    <row r="416" spans="2:9">
      <c r="B416" t="s">
        <v>745</v>
      </c>
      <c r="C416">
        <v>415</v>
      </c>
      <c r="D416" t="str">
        <f t="shared" si="6"/>
        <v>KIU415</v>
      </c>
      <c r="E416" t="s">
        <v>745</v>
      </c>
      <c r="F416">
        <v>70</v>
      </c>
      <c r="G416">
        <v>1</v>
      </c>
      <c r="H416">
        <v>1</v>
      </c>
      <c r="I416">
        <v>70</v>
      </c>
    </row>
    <row r="417" spans="2:9">
      <c r="B417" t="s">
        <v>746</v>
      </c>
      <c r="C417">
        <v>416</v>
      </c>
      <c r="D417" t="str">
        <f t="shared" si="6"/>
        <v>KIU416</v>
      </c>
      <c r="E417" t="s">
        <v>746</v>
      </c>
      <c r="F417">
        <v>80</v>
      </c>
      <c r="G417">
        <v>1</v>
      </c>
      <c r="H417">
        <v>1</v>
      </c>
      <c r="I417">
        <v>80</v>
      </c>
    </row>
    <row r="418" spans="2:9">
      <c r="B418" t="s">
        <v>747</v>
      </c>
      <c r="C418">
        <v>417</v>
      </c>
      <c r="D418" t="str">
        <f t="shared" si="6"/>
        <v>KIU417</v>
      </c>
      <c r="E418" t="s">
        <v>747</v>
      </c>
      <c r="F418">
        <v>30</v>
      </c>
      <c r="G418">
        <v>1</v>
      </c>
      <c r="H418">
        <v>1</v>
      </c>
      <c r="I418">
        <v>30</v>
      </c>
    </row>
    <row r="419" spans="2:9">
      <c r="B419" t="s">
        <v>748</v>
      </c>
      <c r="C419">
        <v>418</v>
      </c>
      <c r="D419" t="str">
        <f t="shared" si="6"/>
        <v>KIU418</v>
      </c>
      <c r="E419" t="s">
        <v>748</v>
      </c>
      <c r="F419">
        <v>10</v>
      </c>
      <c r="G419">
        <v>10</v>
      </c>
      <c r="H419">
        <v>1</v>
      </c>
      <c r="I419">
        <v>100</v>
      </c>
    </row>
    <row r="420" spans="2:9">
      <c r="B420" t="s">
        <v>749</v>
      </c>
      <c r="C420">
        <v>419</v>
      </c>
      <c r="D420" t="str">
        <f t="shared" si="6"/>
        <v>KIU419</v>
      </c>
      <c r="E420" t="s">
        <v>749</v>
      </c>
      <c r="F420">
        <v>50</v>
      </c>
      <c r="G420">
        <v>1</v>
      </c>
      <c r="H420">
        <v>1</v>
      </c>
      <c r="I420">
        <v>50</v>
      </c>
    </row>
    <row r="421" spans="2:9">
      <c r="B421" t="s">
        <v>750</v>
      </c>
      <c r="C421">
        <v>420</v>
      </c>
      <c r="D421" t="str">
        <f t="shared" si="6"/>
        <v>KIU420</v>
      </c>
      <c r="E421" t="s">
        <v>750</v>
      </c>
      <c r="F421">
        <v>50</v>
      </c>
      <c r="G421">
        <v>1</v>
      </c>
      <c r="H421">
        <v>1</v>
      </c>
      <c r="I421">
        <v>50</v>
      </c>
    </row>
    <row r="422" spans="2:9">
      <c r="B422" t="s">
        <v>751</v>
      </c>
      <c r="C422">
        <v>421</v>
      </c>
      <c r="D422" t="str">
        <f t="shared" si="6"/>
        <v>KIU421</v>
      </c>
      <c r="E422" t="s">
        <v>751</v>
      </c>
      <c r="F422">
        <v>50</v>
      </c>
      <c r="G422">
        <v>1</v>
      </c>
      <c r="H422">
        <v>1</v>
      </c>
      <c r="I422">
        <v>50</v>
      </c>
    </row>
    <row r="423" spans="2:9">
      <c r="B423" t="s">
        <v>752</v>
      </c>
      <c r="C423">
        <v>422</v>
      </c>
      <c r="D423" t="str">
        <f t="shared" si="6"/>
        <v>KIU422</v>
      </c>
      <c r="E423" t="s">
        <v>752</v>
      </c>
      <c r="F423">
        <v>1</v>
      </c>
      <c r="G423">
        <v>1</v>
      </c>
      <c r="H423">
        <v>1</v>
      </c>
      <c r="I423">
        <v>1</v>
      </c>
    </row>
    <row r="424" spans="2:9">
      <c r="B424" t="s">
        <v>753</v>
      </c>
      <c r="C424">
        <v>423</v>
      </c>
      <c r="D424" t="str">
        <f t="shared" si="6"/>
        <v>KIU423</v>
      </c>
      <c r="E424" t="s">
        <v>753</v>
      </c>
      <c r="F424">
        <v>20</v>
      </c>
      <c r="G424">
        <v>1</v>
      </c>
      <c r="H424">
        <v>1</v>
      </c>
      <c r="I424">
        <v>20</v>
      </c>
    </row>
    <row r="425" spans="2:9">
      <c r="B425" t="s">
        <v>754</v>
      </c>
      <c r="C425">
        <v>424</v>
      </c>
      <c r="D425" t="str">
        <f t="shared" si="6"/>
        <v>KIU424</v>
      </c>
      <c r="E425" t="s">
        <v>754</v>
      </c>
      <c r="F425">
        <v>25</v>
      </c>
      <c r="G425">
        <v>40</v>
      </c>
      <c r="H425">
        <v>1</v>
      </c>
      <c r="I425">
        <v>1000</v>
      </c>
    </row>
    <row r="426" spans="2:9">
      <c r="B426" t="s">
        <v>755</v>
      </c>
      <c r="C426">
        <v>425</v>
      </c>
      <c r="D426" t="str">
        <f t="shared" si="6"/>
        <v>KIU425</v>
      </c>
      <c r="E426" t="s">
        <v>755</v>
      </c>
      <c r="F426">
        <v>25</v>
      </c>
      <c r="G426">
        <v>10</v>
      </c>
      <c r="H426">
        <v>1</v>
      </c>
      <c r="I426">
        <v>250</v>
      </c>
    </row>
    <row r="427" spans="2:9">
      <c r="B427" t="s">
        <v>756</v>
      </c>
      <c r="C427">
        <v>426</v>
      </c>
      <c r="D427" t="str">
        <f t="shared" si="6"/>
        <v>KIU426</v>
      </c>
      <c r="E427" t="s">
        <v>756</v>
      </c>
      <c r="F427">
        <v>100</v>
      </c>
      <c r="G427">
        <v>1</v>
      </c>
      <c r="H427">
        <v>1</v>
      </c>
      <c r="I427">
        <v>100</v>
      </c>
    </row>
    <row r="428" spans="2:9">
      <c r="B428" t="s">
        <v>758</v>
      </c>
      <c r="C428">
        <v>427</v>
      </c>
      <c r="D428" t="str">
        <f t="shared" si="6"/>
        <v>KIU427</v>
      </c>
      <c r="E428" t="s">
        <v>758</v>
      </c>
      <c r="F428">
        <v>25</v>
      </c>
      <c r="G428">
        <v>1</v>
      </c>
      <c r="H428">
        <v>1</v>
      </c>
      <c r="I428">
        <v>25</v>
      </c>
    </row>
    <row r="429" spans="2:9">
      <c r="B429" t="s">
        <v>759</v>
      </c>
      <c r="C429">
        <v>428</v>
      </c>
      <c r="D429" t="str">
        <f t="shared" si="6"/>
        <v>KIU428</v>
      </c>
      <c r="E429" t="s">
        <v>759</v>
      </c>
      <c r="F429">
        <v>50</v>
      </c>
      <c r="G429">
        <v>1</v>
      </c>
      <c r="H429">
        <v>1</v>
      </c>
      <c r="I429">
        <v>50</v>
      </c>
    </row>
    <row r="430" spans="2:9">
      <c r="B430" t="s">
        <v>760</v>
      </c>
      <c r="C430">
        <v>429</v>
      </c>
      <c r="D430" t="str">
        <f t="shared" si="6"/>
        <v>KIU429</v>
      </c>
      <c r="E430" t="s">
        <v>760</v>
      </c>
      <c r="F430">
        <v>20</v>
      </c>
      <c r="G430">
        <v>1</v>
      </c>
      <c r="H430">
        <v>1</v>
      </c>
      <c r="I430">
        <v>20</v>
      </c>
    </row>
    <row r="431" spans="2:9">
      <c r="B431" t="s">
        <v>762</v>
      </c>
      <c r="C431">
        <v>430</v>
      </c>
      <c r="D431" t="str">
        <f t="shared" si="6"/>
        <v>KIU430</v>
      </c>
      <c r="E431" t="s">
        <v>762</v>
      </c>
      <c r="F431">
        <v>20</v>
      </c>
      <c r="G431">
        <v>1</v>
      </c>
      <c r="H431">
        <v>1</v>
      </c>
      <c r="I431">
        <v>20</v>
      </c>
    </row>
    <row r="432" spans="2:9">
      <c r="B432" t="s">
        <v>763</v>
      </c>
      <c r="C432">
        <v>431</v>
      </c>
      <c r="D432" t="str">
        <f t="shared" si="6"/>
        <v>KIU431</v>
      </c>
      <c r="E432" t="s">
        <v>763</v>
      </c>
      <c r="F432">
        <v>40</v>
      </c>
      <c r="G432">
        <v>1</v>
      </c>
      <c r="H432">
        <v>1</v>
      </c>
      <c r="I432">
        <v>40</v>
      </c>
    </row>
    <row r="433" spans="2:9">
      <c r="B433" t="s">
        <v>764</v>
      </c>
      <c r="C433">
        <v>432</v>
      </c>
      <c r="D433" t="str">
        <f t="shared" si="6"/>
        <v>KIU432</v>
      </c>
      <c r="E433" t="s">
        <v>764</v>
      </c>
      <c r="F433">
        <v>50</v>
      </c>
      <c r="G433">
        <v>1</v>
      </c>
      <c r="H433">
        <v>1</v>
      </c>
      <c r="I433">
        <v>50</v>
      </c>
    </row>
    <row r="434" spans="2:9">
      <c r="B434" t="s">
        <v>765</v>
      </c>
      <c r="C434">
        <v>433</v>
      </c>
      <c r="D434" t="str">
        <f t="shared" si="6"/>
        <v>KIU433</v>
      </c>
      <c r="E434" t="s">
        <v>765</v>
      </c>
      <c r="F434">
        <v>20</v>
      </c>
      <c r="G434">
        <v>1</v>
      </c>
      <c r="H434">
        <v>1</v>
      </c>
      <c r="I434">
        <v>20</v>
      </c>
    </row>
    <row r="435" spans="2:9">
      <c r="B435" t="s">
        <v>766</v>
      </c>
      <c r="C435">
        <v>434</v>
      </c>
      <c r="D435" t="str">
        <f t="shared" si="6"/>
        <v>KIU434</v>
      </c>
      <c r="E435" t="s">
        <v>766</v>
      </c>
      <c r="F435">
        <v>50</v>
      </c>
      <c r="G435">
        <v>1</v>
      </c>
      <c r="H435">
        <v>1</v>
      </c>
      <c r="I435">
        <v>50</v>
      </c>
    </row>
    <row r="436" spans="2:9">
      <c r="B436" t="s">
        <v>767</v>
      </c>
      <c r="C436">
        <v>435</v>
      </c>
      <c r="D436" t="str">
        <f t="shared" si="6"/>
        <v>KIU435</v>
      </c>
      <c r="E436" t="s">
        <v>767</v>
      </c>
      <c r="F436">
        <v>40</v>
      </c>
      <c r="G436">
        <v>1</v>
      </c>
      <c r="H436">
        <v>1</v>
      </c>
      <c r="I436">
        <v>40</v>
      </c>
    </row>
    <row r="437" spans="2:9">
      <c r="B437" t="s">
        <v>768</v>
      </c>
      <c r="C437">
        <v>436</v>
      </c>
      <c r="D437" t="str">
        <f t="shared" si="6"/>
        <v>KIU436</v>
      </c>
      <c r="E437" t="s">
        <v>768</v>
      </c>
      <c r="F437">
        <v>20</v>
      </c>
      <c r="G437">
        <v>1</v>
      </c>
      <c r="H437">
        <v>1</v>
      </c>
      <c r="I437">
        <v>20</v>
      </c>
    </row>
    <row r="438" spans="2:9">
      <c r="B438" t="s">
        <v>769</v>
      </c>
      <c r="C438">
        <v>437</v>
      </c>
      <c r="D438" t="str">
        <f t="shared" si="6"/>
        <v>KIU437</v>
      </c>
      <c r="E438" t="s">
        <v>769</v>
      </c>
      <c r="F438">
        <v>30</v>
      </c>
      <c r="G438">
        <v>1</v>
      </c>
      <c r="H438">
        <v>1</v>
      </c>
      <c r="I438">
        <v>30</v>
      </c>
    </row>
    <row r="439" spans="2:9">
      <c r="B439" t="s">
        <v>770</v>
      </c>
      <c r="C439">
        <v>438</v>
      </c>
      <c r="D439" t="str">
        <f t="shared" si="6"/>
        <v>KIU438</v>
      </c>
      <c r="E439" t="s">
        <v>770</v>
      </c>
      <c r="F439">
        <v>20</v>
      </c>
      <c r="G439">
        <v>1</v>
      </c>
      <c r="H439">
        <v>1</v>
      </c>
      <c r="I439">
        <v>20</v>
      </c>
    </row>
    <row r="440" spans="2:9">
      <c r="B440" t="s">
        <v>771</v>
      </c>
      <c r="C440">
        <v>439</v>
      </c>
      <c r="D440" t="str">
        <f t="shared" si="6"/>
        <v>KIU439</v>
      </c>
      <c r="E440" t="s">
        <v>771</v>
      </c>
      <c r="F440">
        <v>1</v>
      </c>
      <c r="G440">
        <v>1</v>
      </c>
      <c r="H440">
        <v>1</v>
      </c>
      <c r="I440">
        <v>1</v>
      </c>
    </row>
    <row r="441" spans="2:9">
      <c r="B441" t="s">
        <v>772</v>
      </c>
      <c r="C441">
        <v>440</v>
      </c>
      <c r="D441" t="str">
        <f t="shared" si="6"/>
        <v>KIU440</v>
      </c>
      <c r="E441" t="s">
        <v>772</v>
      </c>
      <c r="F441">
        <v>1</v>
      </c>
      <c r="G441">
        <v>1</v>
      </c>
      <c r="H441">
        <v>1</v>
      </c>
      <c r="I441">
        <v>1</v>
      </c>
    </row>
    <row r="442" spans="2:9">
      <c r="B442" t="s">
        <v>773</v>
      </c>
      <c r="C442">
        <v>441</v>
      </c>
      <c r="D442" t="str">
        <f t="shared" si="6"/>
        <v>KIU441</v>
      </c>
      <c r="E442" t="s">
        <v>773</v>
      </c>
      <c r="F442">
        <v>1</v>
      </c>
      <c r="G442">
        <v>1</v>
      </c>
      <c r="H442">
        <v>1</v>
      </c>
      <c r="I442">
        <v>1</v>
      </c>
    </row>
    <row r="443" spans="2:9">
      <c r="B443" t="s">
        <v>774</v>
      </c>
      <c r="C443">
        <v>442</v>
      </c>
      <c r="D443" t="str">
        <f t="shared" si="6"/>
        <v>KIU442</v>
      </c>
      <c r="E443" t="s">
        <v>774</v>
      </c>
      <c r="F443">
        <v>1</v>
      </c>
      <c r="G443">
        <v>1</v>
      </c>
      <c r="H443">
        <v>1</v>
      </c>
      <c r="I443">
        <v>1</v>
      </c>
    </row>
    <row r="444" spans="2:9">
      <c r="B444" t="s">
        <v>775</v>
      </c>
      <c r="C444">
        <v>443</v>
      </c>
      <c r="D444" t="str">
        <f t="shared" si="6"/>
        <v>KIU443</v>
      </c>
      <c r="E444" t="s">
        <v>775</v>
      </c>
      <c r="F444">
        <v>20</v>
      </c>
      <c r="G444">
        <v>1</v>
      </c>
      <c r="H444">
        <v>1</v>
      </c>
      <c r="I444">
        <v>20</v>
      </c>
    </row>
    <row r="445" spans="2:9">
      <c r="B445" t="s">
        <v>776</v>
      </c>
      <c r="C445">
        <v>444</v>
      </c>
      <c r="D445" t="str">
        <f t="shared" si="6"/>
        <v>KIU444</v>
      </c>
      <c r="E445" t="s">
        <v>776</v>
      </c>
      <c r="F445">
        <v>4</v>
      </c>
      <c r="G445">
        <v>1</v>
      </c>
      <c r="H445">
        <v>1</v>
      </c>
      <c r="I445">
        <v>4</v>
      </c>
    </row>
    <row r="446" spans="2:9">
      <c r="B446" t="s">
        <v>777</v>
      </c>
      <c r="C446">
        <v>445</v>
      </c>
      <c r="D446" t="str">
        <f t="shared" si="6"/>
        <v>KIU445</v>
      </c>
      <c r="E446" t="s">
        <v>777</v>
      </c>
      <c r="F446">
        <v>20</v>
      </c>
      <c r="G446">
        <v>1</v>
      </c>
      <c r="H446">
        <v>1</v>
      </c>
      <c r="I446">
        <v>20</v>
      </c>
    </row>
    <row r="447" spans="2:9">
      <c r="B447" t="s">
        <v>778</v>
      </c>
      <c r="C447">
        <v>446</v>
      </c>
      <c r="D447" t="str">
        <f t="shared" si="6"/>
        <v>KIU446</v>
      </c>
      <c r="E447" t="s">
        <v>778</v>
      </c>
      <c r="F447">
        <v>6</v>
      </c>
      <c r="G447">
        <v>1</v>
      </c>
      <c r="H447">
        <v>1</v>
      </c>
      <c r="I447">
        <v>6</v>
      </c>
    </row>
    <row r="448" spans="2:9">
      <c r="B448" t="s">
        <v>779</v>
      </c>
      <c r="C448">
        <v>447</v>
      </c>
      <c r="D448" t="str">
        <f t="shared" si="6"/>
        <v>KIU447</v>
      </c>
      <c r="E448" t="s">
        <v>779</v>
      </c>
      <c r="F448">
        <v>12</v>
      </c>
      <c r="G448">
        <v>1</v>
      </c>
      <c r="H448">
        <v>1</v>
      </c>
      <c r="I448">
        <v>12</v>
      </c>
    </row>
    <row r="449" spans="2:9">
      <c r="B449" t="s">
        <v>780</v>
      </c>
      <c r="C449">
        <v>448</v>
      </c>
      <c r="D449" t="str">
        <f t="shared" si="6"/>
        <v>KIU448</v>
      </c>
      <c r="E449" t="s">
        <v>780</v>
      </c>
      <c r="F449">
        <v>10</v>
      </c>
      <c r="G449">
        <v>10</v>
      </c>
      <c r="H449">
        <v>1</v>
      </c>
      <c r="I449">
        <v>100</v>
      </c>
    </row>
    <row r="450" spans="2:9">
      <c r="B450" t="s">
        <v>781</v>
      </c>
      <c r="C450">
        <v>449</v>
      </c>
      <c r="D450" t="str">
        <f t="shared" si="6"/>
        <v>KIU449</v>
      </c>
      <c r="E450" t="s">
        <v>781</v>
      </c>
      <c r="F450">
        <v>12</v>
      </c>
      <c r="G450">
        <v>1</v>
      </c>
      <c r="H450">
        <v>1</v>
      </c>
      <c r="I450">
        <v>12</v>
      </c>
    </row>
    <row r="451" spans="2:9">
      <c r="B451" t="s">
        <v>783</v>
      </c>
      <c r="C451">
        <v>450</v>
      </c>
      <c r="D451" t="str">
        <f t="shared" ref="D451:D514" si="7">"KIU"&amp;C451</f>
        <v>KIU450</v>
      </c>
      <c r="E451" t="s">
        <v>783</v>
      </c>
      <c r="F451">
        <v>48</v>
      </c>
      <c r="G451">
        <v>1</v>
      </c>
      <c r="H451">
        <v>1</v>
      </c>
      <c r="I451">
        <v>48</v>
      </c>
    </row>
    <row r="452" spans="2:9">
      <c r="B452" t="s">
        <v>784</v>
      </c>
      <c r="C452">
        <v>451</v>
      </c>
      <c r="D452" t="str">
        <f t="shared" si="7"/>
        <v>KIU451</v>
      </c>
      <c r="E452" t="s">
        <v>784</v>
      </c>
      <c r="F452">
        <v>12</v>
      </c>
      <c r="G452">
        <v>1</v>
      </c>
      <c r="H452">
        <v>1</v>
      </c>
      <c r="I452">
        <v>12</v>
      </c>
    </row>
    <row r="453" spans="2:9">
      <c r="B453" t="s">
        <v>785</v>
      </c>
      <c r="C453">
        <v>452</v>
      </c>
      <c r="D453" t="str">
        <f t="shared" si="7"/>
        <v>KIU452</v>
      </c>
      <c r="E453" t="s">
        <v>785</v>
      </c>
      <c r="F453">
        <v>100</v>
      </c>
      <c r="G453">
        <v>1</v>
      </c>
      <c r="H453">
        <v>1</v>
      </c>
      <c r="I453">
        <v>100</v>
      </c>
    </row>
    <row r="454" spans="2:9">
      <c r="B454" t="s">
        <v>786</v>
      </c>
      <c r="C454">
        <v>453</v>
      </c>
      <c r="D454" t="str">
        <f t="shared" si="7"/>
        <v>KIU453</v>
      </c>
      <c r="E454" t="s">
        <v>786</v>
      </c>
      <c r="F454">
        <v>12</v>
      </c>
      <c r="G454">
        <v>1</v>
      </c>
      <c r="H454">
        <v>1</v>
      </c>
      <c r="I454">
        <v>12</v>
      </c>
    </row>
    <row r="455" spans="2:9">
      <c r="B455" t="s">
        <v>789</v>
      </c>
      <c r="C455">
        <v>454</v>
      </c>
      <c r="D455" t="str">
        <f t="shared" si="7"/>
        <v>KIU454</v>
      </c>
      <c r="E455" t="s">
        <v>789</v>
      </c>
      <c r="F455">
        <v>24</v>
      </c>
      <c r="G455">
        <v>1</v>
      </c>
      <c r="H455">
        <v>1</v>
      </c>
      <c r="I455">
        <v>24</v>
      </c>
    </row>
    <row r="456" spans="2:9">
      <c r="B456" t="s">
        <v>792</v>
      </c>
      <c r="C456">
        <v>455</v>
      </c>
      <c r="D456" t="str">
        <f t="shared" si="7"/>
        <v>KIU455</v>
      </c>
      <c r="E456" t="s">
        <v>792</v>
      </c>
      <c r="F456">
        <v>50</v>
      </c>
      <c r="G456">
        <v>1</v>
      </c>
      <c r="H456">
        <v>1</v>
      </c>
      <c r="I456">
        <v>50</v>
      </c>
    </row>
    <row r="457" spans="2:9">
      <c r="B457" t="s">
        <v>794</v>
      </c>
      <c r="C457">
        <v>456</v>
      </c>
      <c r="D457" t="str">
        <f t="shared" si="7"/>
        <v>KIU456</v>
      </c>
      <c r="E457" t="s">
        <v>794</v>
      </c>
      <c r="F457">
        <v>1</v>
      </c>
      <c r="G457">
        <v>1</v>
      </c>
      <c r="H457">
        <v>1</v>
      </c>
      <c r="I457">
        <v>1</v>
      </c>
    </row>
    <row r="458" spans="2:9">
      <c r="B458" t="s">
        <v>795</v>
      </c>
      <c r="C458">
        <v>457</v>
      </c>
      <c r="D458" t="str">
        <f t="shared" si="7"/>
        <v>KIU457</v>
      </c>
      <c r="E458" t="s">
        <v>795</v>
      </c>
      <c r="F458">
        <v>1</v>
      </c>
      <c r="G458">
        <v>1</v>
      </c>
      <c r="H458">
        <v>1</v>
      </c>
      <c r="I458">
        <v>1</v>
      </c>
    </row>
    <row r="459" spans="2:9">
      <c r="B459" t="s">
        <v>796</v>
      </c>
      <c r="C459">
        <v>458</v>
      </c>
      <c r="D459" t="str">
        <f t="shared" si="7"/>
        <v>KIU458</v>
      </c>
      <c r="E459" t="s">
        <v>796</v>
      </c>
      <c r="F459">
        <v>20</v>
      </c>
      <c r="G459">
        <v>1</v>
      </c>
      <c r="H459">
        <v>1</v>
      </c>
      <c r="I459">
        <v>20</v>
      </c>
    </row>
    <row r="460" spans="2:9">
      <c r="B460" t="s">
        <v>797</v>
      </c>
      <c r="C460">
        <v>459</v>
      </c>
      <c r="D460" t="str">
        <f t="shared" si="7"/>
        <v>KIU459</v>
      </c>
      <c r="E460" t="s">
        <v>797</v>
      </c>
      <c r="F460">
        <v>48</v>
      </c>
      <c r="G460">
        <v>1</v>
      </c>
      <c r="H460">
        <v>1</v>
      </c>
      <c r="I460">
        <v>48</v>
      </c>
    </row>
    <row r="461" spans="2:9">
      <c r="B461" t="s">
        <v>800</v>
      </c>
      <c r="C461">
        <v>460</v>
      </c>
      <c r="D461" t="str">
        <f t="shared" si="7"/>
        <v>KIU460</v>
      </c>
      <c r="E461" t="s">
        <v>800</v>
      </c>
      <c r="F461">
        <v>10</v>
      </c>
      <c r="G461">
        <v>1</v>
      </c>
      <c r="H461">
        <v>1</v>
      </c>
      <c r="I461">
        <v>10</v>
      </c>
    </row>
    <row r="462" spans="2:9">
      <c r="B462" t="s">
        <v>802</v>
      </c>
      <c r="C462">
        <v>461</v>
      </c>
      <c r="D462" t="str">
        <f t="shared" si="7"/>
        <v>KIU461</v>
      </c>
      <c r="E462" t="s">
        <v>802</v>
      </c>
      <c r="F462">
        <v>100</v>
      </c>
      <c r="G462">
        <v>1</v>
      </c>
      <c r="H462">
        <v>1</v>
      </c>
      <c r="I462">
        <v>100</v>
      </c>
    </row>
    <row r="463" spans="2:9">
      <c r="B463" t="s">
        <v>803</v>
      </c>
      <c r="C463">
        <v>462</v>
      </c>
      <c r="D463" t="str">
        <f t="shared" si="7"/>
        <v>KIU462</v>
      </c>
      <c r="E463" t="s">
        <v>803</v>
      </c>
      <c r="F463">
        <v>20</v>
      </c>
      <c r="G463">
        <v>1</v>
      </c>
      <c r="H463">
        <v>1</v>
      </c>
      <c r="I463">
        <v>20</v>
      </c>
    </row>
    <row r="464" spans="2:9">
      <c r="B464" t="s">
        <v>804</v>
      </c>
      <c r="C464">
        <v>463</v>
      </c>
      <c r="D464" t="str">
        <f t="shared" si="7"/>
        <v>KIU463</v>
      </c>
      <c r="E464" t="s">
        <v>804</v>
      </c>
      <c r="F464">
        <v>25</v>
      </c>
      <c r="G464">
        <v>1</v>
      </c>
      <c r="H464">
        <v>1</v>
      </c>
      <c r="I464">
        <v>25</v>
      </c>
    </row>
    <row r="465" spans="2:9">
      <c r="B465" t="s">
        <v>805</v>
      </c>
      <c r="C465">
        <v>464</v>
      </c>
      <c r="D465" t="str">
        <f t="shared" si="7"/>
        <v>KIU464</v>
      </c>
      <c r="E465" t="s">
        <v>805</v>
      </c>
      <c r="F465">
        <v>40</v>
      </c>
      <c r="G465">
        <v>1</v>
      </c>
      <c r="H465">
        <v>1</v>
      </c>
      <c r="I465">
        <v>40</v>
      </c>
    </row>
    <row r="466" spans="2:9">
      <c r="B466" t="s">
        <v>806</v>
      </c>
      <c r="C466">
        <v>465</v>
      </c>
      <c r="D466" t="str">
        <f t="shared" si="7"/>
        <v>KIU465</v>
      </c>
      <c r="E466" t="s">
        <v>806</v>
      </c>
      <c r="F466">
        <v>25</v>
      </c>
      <c r="G466">
        <v>1</v>
      </c>
      <c r="H466">
        <v>1</v>
      </c>
      <c r="I466">
        <v>25</v>
      </c>
    </row>
    <row r="467" spans="2:9">
      <c r="B467" t="s">
        <v>807</v>
      </c>
      <c r="C467">
        <v>466</v>
      </c>
      <c r="D467" t="str">
        <f t="shared" si="7"/>
        <v>KIU466</v>
      </c>
      <c r="E467" t="s">
        <v>807</v>
      </c>
      <c r="F467">
        <v>50</v>
      </c>
      <c r="G467">
        <v>1</v>
      </c>
      <c r="H467">
        <v>1</v>
      </c>
      <c r="I467">
        <v>50</v>
      </c>
    </row>
    <row r="468" spans="2:9">
      <c r="B468" t="s">
        <v>808</v>
      </c>
      <c r="C468">
        <v>467</v>
      </c>
      <c r="D468" t="str">
        <f t="shared" si="7"/>
        <v>KIU467</v>
      </c>
      <c r="E468" t="s">
        <v>808</v>
      </c>
      <c r="F468">
        <v>10</v>
      </c>
      <c r="G468">
        <v>1</v>
      </c>
      <c r="H468">
        <v>1</v>
      </c>
      <c r="I468">
        <v>10</v>
      </c>
    </row>
    <row r="469" spans="2:9">
      <c r="B469" t="s">
        <v>809</v>
      </c>
      <c r="C469">
        <v>468</v>
      </c>
      <c r="D469" t="str">
        <f t="shared" si="7"/>
        <v>KIU468</v>
      </c>
      <c r="E469" t="s">
        <v>809</v>
      </c>
      <c r="F469">
        <v>1</v>
      </c>
      <c r="G469">
        <v>1</v>
      </c>
      <c r="H469">
        <v>1</v>
      </c>
      <c r="I469">
        <v>1</v>
      </c>
    </row>
    <row r="470" spans="2:9">
      <c r="B470" t="s">
        <v>810</v>
      </c>
      <c r="C470">
        <v>469</v>
      </c>
      <c r="D470" t="str">
        <f t="shared" si="7"/>
        <v>KIU469</v>
      </c>
      <c r="E470" t="s">
        <v>810</v>
      </c>
      <c r="F470">
        <v>1</v>
      </c>
      <c r="G470">
        <v>1</v>
      </c>
      <c r="H470">
        <v>1</v>
      </c>
      <c r="I470">
        <v>1</v>
      </c>
    </row>
    <row r="471" spans="2:9">
      <c r="B471" t="s">
        <v>811</v>
      </c>
      <c r="C471">
        <v>470</v>
      </c>
      <c r="D471" t="str">
        <f t="shared" si="7"/>
        <v>KIU470</v>
      </c>
      <c r="E471" t="s">
        <v>811</v>
      </c>
      <c r="F471">
        <v>40</v>
      </c>
      <c r="G471">
        <v>1</v>
      </c>
      <c r="H471">
        <v>1</v>
      </c>
      <c r="I471">
        <v>40</v>
      </c>
    </row>
    <row r="472" spans="2:9">
      <c r="B472" t="s">
        <v>812</v>
      </c>
      <c r="C472">
        <v>471</v>
      </c>
      <c r="D472" t="str">
        <f t="shared" si="7"/>
        <v>KIU471</v>
      </c>
      <c r="E472" t="s">
        <v>812</v>
      </c>
      <c r="F472">
        <v>16</v>
      </c>
      <c r="G472">
        <v>1</v>
      </c>
      <c r="H472">
        <v>1</v>
      </c>
      <c r="I472">
        <v>16</v>
      </c>
    </row>
    <row r="473" spans="2:9">
      <c r="B473" t="s">
        <v>813</v>
      </c>
      <c r="C473">
        <v>472</v>
      </c>
      <c r="D473" t="str">
        <f t="shared" si="7"/>
        <v>KIU472</v>
      </c>
      <c r="E473" t="s">
        <v>813</v>
      </c>
      <c r="F473">
        <v>20</v>
      </c>
      <c r="G473">
        <v>1</v>
      </c>
      <c r="H473">
        <v>1</v>
      </c>
      <c r="I473">
        <v>20</v>
      </c>
    </row>
    <row r="474" spans="2:9">
      <c r="B474" t="s">
        <v>814</v>
      </c>
      <c r="C474">
        <v>473</v>
      </c>
      <c r="D474" t="str">
        <f t="shared" si="7"/>
        <v>KIU473</v>
      </c>
      <c r="E474" t="s">
        <v>814</v>
      </c>
      <c r="F474">
        <v>15</v>
      </c>
      <c r="G474">
        <v>1</v>
      </c>
      <c r="H474">
        <v>1</v>
      </c>
      <c r="I474">
        <v>15</v>
      </c>
    </row>
    <row r="475" spans="2:9">
      <c r="B475" t="s">
        <v>816</v>
      </c>
      <c r="C475">
        <v>474</v>
      </c>
      <c r="D475" t="str">
        <f t="shared" si="7"/>
        <v>KIU474</v>
      </c>
      <c r="E475" t="s">
        <v>816</v>
      </c>
      <c r="F475">
        <v>20</v>
      </c>
      <c r="G475">
        <v>1</v>
      </c>
      <c r="H475">
        <v>1</v>
      </c>
      <c r="I475">
        <v>20</v>
      </c>
    </row>
    <row r="476" spans="2:9">
      <c r="B476" t="s">
        <v>818</v>
      </c>
      <c r="C476">
        <v>475</v>
      </c>
      <c r="D476" t="str">
        <f t="shared" si="7"/>
        <v>KIU475</v>
      </c>
      <c r="E476" t="s">
        <v>818</v>
      </c>
      <c r="F476">
        <v>1</v>
      </c>
      <c r="G476">
        <v>1</v>
      </c>
      <c r="H476">
        <v>1</v>
      </c>
      <c r="I476">
        <v>1</v>
      </c>
    </row>
    <row r="477" spans="2:9">
      <c r="B477" t="s">
        <v>819</v>
      </c>
      <c r="C477">
        <v>476</v>
      </c>
      <c r="D477" t="str">
        <f t="shared" si="7"/>
        <v>KIU476</v>
      </c>
      <c r="E477" t="s">
        <v>819</v>
      </c>
      <c r="F477">
        <v>12</v>
      </c>
      <c r="G477">
        <v>25</v>
      </c>
      <c r="H477">
        <v>1</v>
      </c>
      <c r="I477">
        <v>300</v>
      </c>
    </row>
    <row r="478" spans="2:9">
      <c r="B478" t="s">
        <v>821</v>
      </c>
      <c r="C478">
        <v>477</v>
      </c>
      <c r="D478" t="str">
        <f t="shared" si="7"/>
        <v>KIU477</v>
      </c>
      <c r="E478" t="s">
        <v>821</v>
      </c>
      <c r="F478">
        <v>1</v>
      </c>
      <c r="G478">
        <v>1</v>
      </c>
      <c r="H478">
        <v>1</v>
      </c>
      <c r="I478">
        <v>1</v>
      </c>
    </row>
    <row r="479" spans="2:9">
      <c r="B479" t="s">
        <v>822</v>
      </c>
      <c r="C479">
        <v>478</v>
      </c>
      <c r="D479" t="str">
        <f t="shared" si="7"/>
        <v>KIU478</v>
      </c>
      <c r="E479" t="s">
        <v>822</v>
      </c>
      <c r="F479">
        <v>1</v>
      </c>
      <c r="G479">
        <v>1</v>
      </c>
      <c r="H479">
        <v>1</v>
      </c>
      <c r="I479">
        <v>1</v>
      </c>
    </row>
    <row r="480" spans="2:9">
      <c r="B480" t="s">
        <v>823</v>
      </c>
      <c r="C480">
        <v>479</v>
      </c>
      <c r="D480" t="str">
        <f t="shared" si="7"/>
        <v>KIU479</v>
      </c>
      <c r="E480" t="s">
        <v>823</v>
      </c>
      <c r="F480">
        <v>20</v>
      </c>
      <c r="G480">
        <v>1</v>
      </c>
      <c r="H480">
        <v>1</v>
      </c>
      <c r="I480">
        <v>20</v>
      </c>
    </row>
    <row r="481" spans="2:9">
      <c r="B481" t="s">
        <v>824</v>
      </c>
      <c r="C481">
        <v>480</v>
      </c>
      <c r="D481" t="str">
        <f t="shared" si="7"/>
        <v>KIU480</v>
      </c>
      <c r="E481" t="s">
        <v>824</v>
      </c>
      <c r="F481">
        <v>24</v>
      </c>
      <c r="G481">
        <v>1</v>
      </c>
      <c r="H481">
        <v>1</v>
      </c>
      <c r="I481">
        <v>24</v>
      </c>
    </row>
    <row r="482" spans="2:9">
      <c r="B482" t="s">
        <v>825</v>
      </c>
      <c r="C482">
        <v>481</v>
      </c>
      <c r="D482" t="str">
        <f t="shared" si="7"/>
        <v>KIU481</v>
      </c>
      <c r="E482" t="s">
        <v>825</v>
      </c>
      <c r="F482">
        <v>100</v>
      </c>
      <c r="G482">
        <v>1</v>
      </c>
      <c r="H482">
        <v>1</v>
      </c>
      <c r="I482">
        <v>100</v>
      </c>
    </row>
    <row r="483" spans="2:9">
      <c r="B483" t="s">
        <v>833</v>
      </c>
      <c r="C483">
        <v>482</v>
      </c>
      <c r="D483" t="str">
        <f t="shared" si="7"/>
        <v>KIU482</v>
      </c>
      <c r="E483" t="s">
        <v>833</v>
      </c>
      <c r="F483">
        <v>50</v>
      </c>
      <c r="G483">
        <v>20</v>
      </c>
      <c r="H483">
        <v>1</v>
      </c>
      <c r="I483">
        <v>1000</v>
      </c>
    </row>
    <row r="484" spans="2:9">
      <c r="B484" t="s">
        <v>834</v>
      </c>
      <c r="C484">
        <v>483</v>
      </c>
      <c r="D484" t="str">
        <f t="shared" si="7"/>
        <v>KIU483</v>
      </c>
      <c r="E484" t="s">
        <v>834</v>
      </c>
      <c r="F484">
        <v>20</v>
      </c>
      <c r="G484">
        <v>1</v>
      </c>
      <c r="H484">
        <v>1</v>
      </c>
      <c r="I484">
        <v>20</v>
      </c>
    </row>
    <row r="485" spans="2:9">
      <c r="B485" t="s">
        <v>835</v>
      </c>
      <c r="C485">
        <v>484</v>
      </c>
      <c r="D485" t="str">
        <f t="shared" si="7"/>
        <v>KIU484</v>
      </c>
      <c r="E485" t="s">
        <v>835</v>
      </c>
      <c r="F485">
        <v>10</v>
      </c>
      <c r="G485">
        <v>1</v>
      </c>
      <c r="H485">
        <v>1</v>
      </c>
      <c r="I485">
        <v>10</v>
      </c>
    </row>
    <row r="486" spans="2:9">
      <c r="B486" t="s">
        <v>1026</v>
      </c>
      <c r="C486">
        <v>485</v>
      </c>
      <c r="D486" t="str">
        <f t="shared" si="7"/>
        <v>KIU485</v>
      </c>
      <c r="E486" t="s">
        <v>1026</v>
      </c>
      <c r="F486">
        <v>1</v>
      </c>
      <c r="G486">
        <v>1</v>
      </c>
      <c r="H486">
        <v>1</v>
      </c>
      <c r="I486">
        <v>1</v>
      </c>
    </row>
    <row r="487" spans="2:9">
      <c r="B487" t="s">
        <v>1027</v>
      </c>
      <c r="C487">
        <v>486</v>
      </c>
      <c r="D487" t="str">
        <f t="shared" si="7"/>
        <v>KIU486</v>
      </c>
      <c r="E487" t="s">
        <v>1027</v>
      </c>
      <c r="F487">
        <v>1</v>
      </c>
      <c r="G487">
        <v>1</v>
      </c>
      <c r="H487">
        <v>1</v>
      </c>
      <c r="I487">
        <v>1</v>
      </c>
    </row>
    <row r="488" spans="2:9">
      <c r="B488" t="s">
        <v>1028</v>
      </c>
      <c r="C488">
        <v>487</v>
      </c>
      <c r="D488" t="str">
        <f t="shared" si="7"/>
        <v>KIU487</v>
      </c>
      <c r="E488" t="s">
        <v>1028</v>
      </c>
      <c r="F488">
        <v>1</v>
      </c>
      <c r="G488">
        <v>1</v>
      </c>
      <c r="H488">
        <v>1</v>
      </c>
      <c r="I488">
        <v>1</v>
      </c>
    </row>
    <row r="489" spans="2:9">
      <c r="B489" t="s">
        <v>1029</v>
      </c>
      <c r="C489">
        <v>488</v>
      </c>
      <c r="D489" t="str">
        <f t="shared" si="7"/>
        <v>KIU488</v>
      </c>
      <c r="E489" t="s">
        <v>1029</v>
      </c>
      <c r="F489">
        <v>1</v>
      </c>
      <c r="G489">
        <v>1</v>
      </c>
      <c r="H489">
        <v>1</v>
      </c>
      <c r="I489">
        <v>1</v>
      </c>
    </row>
    <row r="490" spans="2:9">
      <c r="B490" t="s">
        <v>1030</v>
      </c>
      <c r="C490">
        <v>489</v>
      </c>
      <c r="D490" t="str">
        <f t="shared" si="7"/>
        <v>KIU489</v>
      </c>
      <c r="E490" t="s">
        <v>1030</v>
      </c>
      <c r="F490">
        <v>1</v>
      </c>
      <c r="G490">
        <v>1</v>
      </c>
      <c r="H490">
        <v>1</v>
      </c>
      <c r="I490">
        <v>1</v>
      </c>
    </row>
    <row r="491" spans="2:9">
      <c r="B491" t="s">
        <v>1031</v>
      </c>
      <c r="C491">
        <v>490</v>
      </c>
      <c r="D491" t="str">
        <f t="shared" si="7"/>
        <v>KIU490</v>
      </c>
      <c r="E491" t="s">
        <v>1031</v>
      </c>
      <c r="F491">
        <v>1</v>
      </c>
      <c r="G491">
        <v>1</v>
      </c>
      <c r="H491">
        <v>1</v>
      </c>
      <c r="I491">
        <v>1</v>
      </c>
    </row>
    <row r="492" spans="2:9">
      <c r="B492" t="s">
        <v>1032</v>
      </c>
      <c r="C492">
        <v>491</v>
      </c>
      <c r="D492" t="str">
        <f t="shared" si="7"/>
        <v>KIU491</v>
      </c>
      <c r="E492" t="s">
        <v>1032</v>
      </c>
      <c r="F492">
        <v>1</v>
      </c>
      <c r="G492">
        <v>1</v>
      </c>
      <c r="H492">
        <v>1</v>
      </c>
      <c r="I492">
        <v>1</v>
      </c>
    </row>
    <row r="493" spans="2:9">
      <c r="B493" t="s">
        <v>1033</v>
      </c>
      <c r="C493">
        <v>492</v>
      </c>
      <c r="D493" t="str">
        <f t="shared" si="7"/>
        <v>KIU492</v>
      </c>
      <c r="E493" t="s">
        <v>1033</v>
      </c>
      <c r="F493">
        <v>1</v>
      </c>
      <c r="G493">
        <v>1</v>
      </c>
      <c r="H493">
        <v>1</v>
      </c>
      <c r="I493">
        <v>1</v>
      </c>
    </row>
    <row r="494" spans="2:9">
      <c r="B494" t="s">
        <v>1034</v>
      </c>
      <c r="C494">
        <v>493</v>
      </c>
      <c r="D494" t="str">
        <f t="shared" si="7"/>
        <v>KIU493</v>
      </c>
      <c r="E494" t="s">
        <v>1034</v>
      </c>
      <c r="F494">
        <v>1</v>
      </c>
      <c r="G494">
        <v>1</v>
      </c>
      <c r="H494">
        <v>1</v>
      </c>
      <c r="I494">
        <v>1</v>
      </c>
    </row>
    <row r="495" spans="2:9">
      <c r="B495" t="s">
        <v>1035</v>
      </c>
      <c r="C495">
        <v>494</v>
      </c>
      <c r="D495" t="str">
        <f t="shared" si="7"/>
        <v>KIU494</v>
      </c>
      <c r="E495" t="s">
        <v>1035</v>
      </c>
      <c r="F495">
        <v>1</v>
      </c>
      <c r="G495">
        <v>1</v>
      </c>
      <c r="H495">
        <v>1</v>
      </c>
      <c r="I495">
        <v>1</v>
      </c>
    </row>
    <row r="496" spans="2:9">
      <c r="B496" t="s">
        <v>1036</v>
      </c>
      <c r="C496">
        <v>495</v>
      </c>
      <c r="D496" t="str">
        <f t="shared" si="7"/>
        <v>KIU495</v>
      </c>
      <c r="E496" t="s">
        <v>1036</v>
      </c>
      <c r="F496">
        <v>30</v>
      </c>
      <c r="G496">
        <v>1</v>
      </c>
      <c r="H496">
        <v>1</v>
      </c>
      <c r="I496">
        <v>30</v>
      </c>
    </row>
    <row r="497" spans="2:9">
      <c r="B497" t="s">
        <v>1037</v>
      </c>
      <c r="C497">
        <v>496</v>
      </c>
      <c r="D497" t="str">
        <f t="shared" si="7"/>
        <v>KIU496</v>
      </c>
      <c r="E497" t="s">
        <v>1037</v>
      </c>
      <c r="F497">
        <v>50</v>
      </c>
      <c r="G497">
        <v>1</v>
      </c>
      <c r="H497">
        <v>1</v>
      </c>
      <c r="I497">
        <v>50</v>
      </c>
    </row>
    <row r="498" spans="2:9">
      <c r="B498" t="s">
        <v>1038</v>
      </c>
      <c r="C498">
        <v>497</v>
      </c>
      <c r="D498" t="str">
        <f t="shared" si="7"/>
        <v>KIU497</v>
      </c>
      <c r="E498" t="s">
        <v>1038</v>
      </c>
      <c r="F498">
        <v>1</v>
      </c>
      <c r="G498">
        <v>1</v>
      </c>
      <c r="H498">
        <v>1</v>
      </c>
      <c r="I498">
        <v>1</v>
      </c>
    </row>
    <row r="499" spans="2:9">
      <c r="B499" t="s">
        <v>1039</v>
      </c>
      <c r="C499">
        <v>498</v>
      </c>
      <c r="D499" t="str">
        <f t="shared" si="7"/>
        <v>KIU498</v>
      </c>
      <c r="E499" t="s">
        <v>1039</v>
      </c>
      <c r="F499">
        <v>10</v>
      </c>
      <c r="G499">
        <v>1</v>
      </c>
      <c r="H499">
        <v>1</v>
      </c>
      <c r="I499">
        <v>10</v>
      </c>
    </row>
    <row r="500" spans="2:9">
      <c r="B500" t="s">
        <v>1043</v>
      </c>
      <c r="C500">
        <v>499</v>
      </c>
      <c r="D500" t="str">
        <f t="shared" si="7"/>
        <v>KIU499</v>
      </c>
      <c r="E500" t="s">
        <v>1043</v>
      </c>
      <c r="F500">
        <v>20</v>
      </c>
      <c r="G500">
        <v>1</v>
      </c>
      <c r="H500">
        <v>1</v>
      </c>
      <c r="I500">
        <v>20</v>
      </c>
    </row>
    <row r="501" spans="2:9">
      <c r="B501" t="s">
        <v>1045</v>
      </c>
      <c r="C501">
        <v>500</v>
      </c>
      <c r="D501" t="str">
        <f t="shared" si="7"/>
        <v>KIU500</v>
      </c>
      <c r="E501" t="s">
        <v>1045</v>
      </c>
      <c r="F501">
        <v>40</v>
      </c>
      <c r="G501">
        <v>1</v>
      </c>
      <c r="H501">
        <v>1</v>
      </c>
      <c r="I501">
        <v>40</v>
      </c>
    </row>
    <row r="502" spans="2:9">
      <c r="B502" t="s">
        <v>1048</v>
      </c>
      <c r="C502">
        <v>501</v>
      </c>
      <c r="D502" t="str">
        <f t="shared" si="7"/>
        <v>KIU501</v>
      </c>
      <c r="E502" t="s">
        <v>1048</v>
      </c>
      <c r="F502">
        <v>50</v>
      </c>
      <c r="G502">
        <v>1</v>
      </c>
      <c r="H502">
        <v>1</v>
      </c>
      <c r="I502">
        <v>50</v>
      </c>
    </row>
    <row r="503" spans="2:9">
      <c r="B503" t="s">
        <v>1050</v>
      </c>
      <c r="C503">
        <v>502</v>
      </c>
      <c r="D503" t="str">
        <f t="shared" si="7"/>
        <v>KIU502</v>
      </c>
      <c r="E503" t="s">
        <v>1050</v>
      </c>
      <c r="F503">
        <v>1</v>
      </c>
      <c r="G503">
        <v>1</v>
      </c>
      <c r="H503">
        <v>1</v>
      </c>
      <c r="I503">
        <v>1</v>
      </c>
    </row>
    <row r="504" spans="2:9">
      <c r="B504" t="s">
        <v>1055</v>
      </c>
      <c r="C504">
        <v>503</v>
      </c>
      <c r="D504" t="str">
        <f t="shared" si="7"/>
        <v>KIU503</v>
      </c>
      <c r="E504" t="s">
        <v>1055</v>
      </c>
      <c r="F504">
        <v>1</v>
      </c>
      <c r="G504">
        <v>1</v>
      </c>
      <c r="H504">
        <v>1</v>
      </c>
      <c r="I504">
        <v>1</v>
      </c>
    </row>
    <row r="505" spans="2:9">
      <c r="B505" t="s">
        <v>1056</v>
      </c>
      <c r="C505">
        <v>504</v>
      </c>
      <c r="D505" t="str">
        <f t="shared" si="7"/>
        <v>KIU504</v>
      </c>
      <c r="E505" t="s">
        <v>1056</v>
      </c>
      <c r="F505">
        <v>1</v>
      </c>
      <c r="G505">
        <v>1</v>
      </c>
      <c r="H505">
        <v>1</v>
      </c>
      <c r="I505">
        <v>1</v>
      </c>
    </row>
    <row r="506" spans="2:9">
      <c r="B506" t="s">
        <v>1057</v>
      </c>
      <c r="C506">
        <v>505</v>
      </c>
      <c r="D506" t="str">
        <f t="shared" si="7"/>
        <v>KIU505</v>
      </c>
      <c r="E506" t="s">
        <v>1057</v>
      </c>
      <c r="F506">
        <v>1</v>
      </c>
      <c r="G506">
        <v>1</v>
      </c>
      <c r="H506">
        <v>1</v>
      </c>
      <c r="I506">
        <v>1</v>
      </c>
    </row>
    <row r="507" spans="2:9">
      <c r="B507" t="s">
        <v>1058</v>
      </c>
      <c r="C507">
        <v>506</v>
      </c>
      <c r="D507" t="str">
        <f t="shared" si="7"/>
        <v>KIU506</v>
      </c>
      <c r="E507" t="s">
        <v>1058</v>
      </c>
      <c r="F507">
        <v>1</v>
      </c>
      <c r="G507">
        <v>1</v>
      </c>
      <c r="H507">
        <v>1</v>
      </c>
      <c r="I507">
        <v>1</v>
      </c>
    </row>
    <row r="508" spans="2:9">
      <c r="B508" t="s">
        <v>1059</v>
      </c>
      <c r="C508">
        <v>507</v>
      </c>
      <c r="D508" t="str">
        <f t="shared" si="7"/>
        <v>KIU507</v>
      </c>
      <c r="E508" t="s">
        <v>1059</v>
      </c>
      <c r="F508">
        <v>1</v>
      </c>
      <c r="G508">
        <v>1</v>
      </c>
      <c r="H508">
        <v>1</v>
      </c>
      <c r="I508">
        <v>1</v>
      </c>
    </row>
    <row r="509" spans="2:9">
      <c r="B509" t="s">
        <v>1060</v>
      </c>
      <c r="C509">
        <v>508</v>
      </c>
      <c r="D509" t="str">
        <f t="shared" si="7"/>
        <v>KIU508</v>
      </c>
      <c r="E509" t="s">
        <v>1060</v>
      </c>
      <c r="F509">
        <v>1</v>
      </c>
      <c r="G509">
        <v>1</v>
      </c>
      <c r="H509">
        <v>1</v>
      </c>
      <c r="I509">
        <v>1</v>
      </c>
    </row>
    <row r="510" spans="2:9">
      <c r="B510" t="s">
        <v>1061</v>
      </c>
      <c r="C510">
        <v>509</v>
      </c>
      <c r="D510" t="str">
        <f t="shared" si="7"/>
        <v>KIU509</v>
      </c>
      <c r="E510" t="s">
        <v>1061</v>
      </c>
      <c r="F510">
        <v>1</v>
      </c>
      <c r="G510">
        <v>1</v>
      </c>
      <c r="H510">
        <v>1</v>
      </c>
      <c r="I510">
        <v>1</v>
      </c>
    </row>
    <row r="511" spans="2:9">
      <c r="B511" t="s">
        <v>1062</v>
      </c>
      <c r="C511">
        <v>510</v>
      </c>
      <c r="D511" t="str">
        <f t="shared" si="7"/>
        <v>KIU510</v>
      </c>
      <c r="E511" t="s">
        <v>1062</v>
      </c>
      <c r="F511">
        <v>1</v>
      </c>
      <c r="G511">
        <v>1</v>
      </c>
      <c r="H511">
        <v>1</v>
      </c>
      <c r="I511">
        <v>1</v>
      </c>
    </row>
    <row r="512" spans="2:9">
      <c r="B512" t="s">
        <v>1063</v>
      </c>
      <c r="C512">
        <v>511</v>
      </c>
      <c r="D512" t="str">
        <f t="shared" si="7"/>
        <v>KIU511</v>
      </c>
      <c r="E512" t="s">
        <v>1063</v>
      </c>
      <c r="F512">
        <v>1</v>
      </c>
      <c r="G512">
        <v>1</v>
      </c>
      <c r="H512">
        <v>1</v>
      </c>
      <c r="I512">
        <v>1</v>
      </c>
    </row>
    <row r="513" spans="2:9">
      <c r="B513" t="s">
        <v>1064</v>
      </c>
      <c r="C513">
        <v>512</v>
      </c>
      <c r="D513" t="str">
        <f t="shared" si="7"/>
        <v>KIU512</v>
      </c>
      <c r="E513" t="s">
        <v>1064</v>
      </c>
      <c r="F513">
        <v>1</v>
      </c>
      <c r="G513">
        <v>1</v>
      </c>
      <c r="H513">
        <v>1</v>
      </c>
      <c r="I513">
        <v>1</v>
      </c>
    </row>
    <row r="514" spans="2:9">
      <c r="B514" t="s">
        <v>1065</v>
      </c>
      <c r="C514">
        <v>513</v>
      </c>
      <c r="D514" t="str">
        <f t="shared" si="7"/>
        <v>KIU513</v>
      </c>
      <c r="E514" t="s">
        <v>1065</v>
      </c>
      <c r="F514">
        <v>1</v>
      </c>
      <c r="G514">
        <v>1</v>
      </c>
      <c r="H514">
        <v>1</v>
      </c>
      <c r="I514">
        <v>1</v>
      </c>
    </row>
    <row r="515" spans="2:9">
      <c r="B515" t="s">
        <v>1066</v>
      </c>
      <c r="C515">
        <v>514</v>
      </c>
      <c r="D515" t="str">
        <f t="shared" ref="D515:D578" si="8">"KIU"&amp;C515</f>
        <v>KIU514</v>
      </c>
      <c r="E515" t="s">
        <v>1066</v>
      </c>
      <c r="F515">
        <v>1</v>
      </c>
      <c r="G515">
        <v>1</v>
      </c>
      <c r="H515">
        <v>1</v>
      </c>
      <c r="I515">
        <v>1</v>
      </c>
    </row>
    <row r="516" spans="2:9">
      <c r="B516" t="s">
        <v>1067</v>
      </c>
      <c r="C516">
        <v>515</v>
      </c>
      <c r="D516" t="str">
        <f t="shared" si="8"/>
        <v>KIU515</v>
      </c>
      <c r="E516" t="s">
        <v>1067</v>
      </c>
      <c r="F516">
        <v>1</v>
      </c>
      <c r="G516">
        <v>1</v>
      </c>
      <c r="H516">
        <v>1</v>
      </c>
      <c r="I516">
        <v>1</v>
      </c>
    </row>
    <row r="517" spans="2:9">
      <c r="B517" t="s">
        <v>1068</v>
      </c>
      <c r="C517">
        <v>516</v>
      </c>
      <c r="D517" t="str">
        <f t="shared" si="8"/>
        <v>KIU516</v>
      </c>
      <c r="E517" t="s">
        <v>1068</v>
      </c>
      <c r="F517">
        <v>1</v>
      </c>
      <c r="G517">
        <v>1</v>
      </c>
      <c r="H517">
        <v>1</v>
      </c>
      <c r="I517">
        <v>1</v>
      </c>
    </row>
    <row r="518" spans="2:9">
      <c r="B518" t="s">
        <v>1069</v>
      </c>
      <c r="C518">
        <v>517</v>
      </c>
      <c r="D518" t="str">
        <f t="shared" si="8"/>
        <v>KIU517</v>
      </c>
      <c r="E518" t="s">
        <v>1069</v>
      </c>
      <c r="F518">
        <v>1</v>
      </c>
      <c r="G518">
        <v>1</v>
      </c>
      <c r="H518">
        <v>1</v>
      </c>
      <c r="I518">
        <v>1</v>
      </c>
    </row>
    <row r="519" spans="2:9">
      <c r="B519" t="s">
        <v>1070</v>
      </c>
      <c r="C519">
        <v>518</v>
      </c>
      <c r="D519" t="str">
        <f t="shared" si="8"/>
        <v>KIU518</v>
      </c>
      <c r="E519" t="s">
        <v>1070</v>
      </c>
      <c r="F519">
        <v>1</v>
      </c>
      <c r="G519">
        <v>1</v>
      </c>
      <c r="H519">
        <v>1</v>
      </c>
      <c r="I519">
        <v>1</v>
      </c>
    </row>
    <row r="520" spans="2:9">
      <c r="B520" t="s">
        <v>1071</v>
      </c>
      <c r="C520">
        <v>519</v>
      </c>
      <c r="D520" t="str">
        <f t="shared" si="8"/>
        <v>KIU519</v>
      </c>
      <c r="E520" t="s">
        <v>1071</v>
      </c>
      <c r="F520">
        <v>1</v>
      </c>
      <c r="G520">
        <v>1</v>
      </c>
      <c r="H520">
        <v>1</v>
      </c>
      <c r="I520">
        <v>1</v>
      </c>
    </row>
    <row r="521" spans="2:9">
      <c r="B521" t="s">
        <v>1072</v>
      </c>
      <c r="C521">
        <v>520</v>
      </c>
      <c r="D521" t="str">
        <f t="shared" si="8"/>
        <v>KIU520</v>
      </c>
      <c r="E521" t="s">
        <v>1072</v>
      </c>
      <c r="F521">
        <v>1</v>
      </c>
      <c r="G521">
        <v>1</v>
      </c>
      <c r="H521">
        <v>1</v>
      </c>
      <c r="I521">
        <v>1</v>
      </c>
    </row>
    <row r="522" spans="2:9">
      <c r="B522" t="s">
        <v>1073</v>
      </c>
      <c r="C522">
        <v>521</v>
      </c>
      <c r="D522" t="str">
        <f t="shared" si="8"/>
        <v>KIU521</v>
      </c>
      <c r="E522" t="s">
        <v>1073</v>
      </c>
      <c r="F522">
        <v>1</v>
      </c>
      <c r="G522">
        <v>1</v>
      </c>
      <c r="H522">
        <v>1</v>
      </c>
      <c r="I522">
        <v>1</v>
      </c>
    </row>
    <row r="523" spans="2:9">
      <c r="B523" t="s">
        <v>1074</v>
      </c>
      <c r="C523">
        <v>522</v>
      </c>
      <c r="D523" t="str">
        <f t="shared" si="8"/>
        <v>KIU522</v>
      </c>
      <c r="E523" t="s">
        <v>1074</v>
      </c>
      <c r="F523">
        <v>1</v>
      </c>
      <c r="G523">
        <v>1</v>
      </c>
      <c r="H523">
        <v>1</v>
      </c>
      <c r="I523">
        <v>1</v>
      </c>
    </row>
    <row r="524" spans="2:9">
      <c r="B524" t="s">
        <v>1075</v>
      </c>
      <c r="C524">
        <v>523</v>
      </c>
      <c r="D524" t="str">
        <f t="shared" si="8"/>
        <v>KIU523</v>
      </c>
      <c r="E524" t="s">
        <v>1075</v>
      </c>
      <c r="F524">
        <v>1</v>
      </c>
      <c r="G524">
        <v>1</v>
      </c>
      <c r="H524">
        <v>1</v>
      </c>
      <c r="I524">
        <v>1</v>
      </c>
    </row>
    <row r="525" spans="2:9">
      <c r="B525" t="s">
        <v>1076</v>
      </c>
      <c r="C525">
        <v>524</v>
      </c>
      <c r="D525" t="str">
        <f t="shared" si="8"/>
        <v>KIU524</v>
      </c>
      <c r="E525" t="s">
        <v>1076</v>
      </c>
      <c r="F525">
        <v>1</v>
      </c>
      <c r="G525">
        <v>1</v>
      </c>
      <c r="H525">
        <v>1</v>
      </c>
      <c r="I525">
        <v>1</v>
      </c>
    </row>
    <row r="526" spans="2:9">
      <c r="B526" t="s">
        <v>1077</v>
      </c>
      <c r="C526">
        <v>525</v>
      </c>
      <c r="D526" t="str">
        <f t="shared" si="8"/>
        <v>KIU525</v>
      </c>
      <c r="E526" t="s">
        <v>1077</v>
      </c>
      <c r="F526">
        <v>1</v>
      </c>
      <c r="G526">
        <v>1</v>
      </c>
      <c r="H526">
        <v>1</v>
      </c>
      <c r="I526">
        <v>1</v>
      </c>
    </row>
    <row r="527" spans="2:9">
      <c r="B527" t="s">
        <v>1078</v>
      </c>
      <c r="C527">
        <v>526</v>
      </c>
      <c r="D527" t="str">
        <f t="shared" si="8"/>
        <v>KIU526</v>
      </c>
      <c r="E527" t="s">
        <v>1078</v>
      </c>
      <c r="F527">
        <v>1</v>
      </c>
      <c r="G527">
        <v>1</v>
      </c>
      <c r="H527">
        <v>1</v>
      </c>
      <c r="I527">
        <v>1</v>
      </c>
    </row>
    <row r="528" spans="2:9">
      <c r="B528" t="s">
        <v>1079</v>
      </c>
      <c r="C528">
        <v>527</v>
      </c>
      <c r="D528" t="str">
        <f t="shared" si="8"/>
        <v>KIU527</v>
      </c>
      <c r="E528" t="s">
        <v>1079</v>
      </c>
      <c r="F528">
        <v>1</v>
      </c>
      <c r="G528">
        <v>1</v>
      </c>
      <c r="H528">
        <v>1</v>
      </c>
      <c r="I528">
        <v>1</v>
      </c>
    </row>
    <row r="529" spans="2:9">
      <c r="B529" t="s">
        <v>1080</v>
      </c>
      <c r="C529">
        <v>528</v>
      </c>
      <c r="D529" t="str">
        <f t="shared" si="8"/>
        <v>KIU528</v>
      </c>
      <c r="E529" t="s">
        <v>1080</v>
      </c>
      <c r="F529">
        <v>1</v>
      </c>
      <c r="G529">
        <v>1</v>
      </c>
      <c r="H529">
        <v>1</v>
      </c>
      <c r="I529">
        <v>1</v>
      </c>
    </row>
    <row r="530" spans="2:9">
      <c r="B530" t="s">
        <v>1081</v>
      </c>
      <c r="C530">
        <v>529</v>
      </c>
      <c r="D530" t="str">
        <f t="shared" si="8"/>
        <v>KIU529</v>
      </c>
      <c r="E530" t="s">
        <v>1081</v>
      </c>
      <c r="F530">
        <v>1</v>
      </c>
      <c r="G530">
        <v>1</v>
      </c>
      <c r="H530">
        <v>1</v>
      </c>
      <c r="I530">
        <v>1</v>
      </c>
    </row>
    <row r="531" spans="2:9">
      <c r="B531" t="s">
        <v>1082</v>
      </c>
      <c r="C531">
        <v>530</v>
      </c>
      <c r="D531" t="str">
        <f t="shared" si="8"/>
        <v>KIU530</v>
      </c>
      <c r="E531" t="s">
        <v>1082</v>
      </c>
      <c r="F531">
        <v>1</v>
      </c>
      <c r="G531">
        <v>1</v>
      </c>
      <c r="H531">
        <v>1</v>
      </c>
      <c r="I531">
        <v>1</v>
      </c>
    </row>
    <row r="532" spans="2:9">
      <c r="B532" t="s">
        <v>1083</v>
      </c>
      <c r="C532">
        <v>531</v>
      </c>
      <c r="D532" t="str">
        <f t="shared" si="8"/>
        <v>KIU531</v>
      </c>
      <c r="E532" t="s">
        <v>1083</v>
      </c>
      <c r="F532">
        <v>1</v>
      </c>
      <c r="G532">
        <v>1</v>
      </c>
      <c r="H532">
        <v>1</v>
      </c>
      <c r="I532">
        <v>1</v>
      </c>
    </row>
    <row r="533" spans="2:9">
      <c r="B533" t="s">
        <v>1084</v>
      </c>
      <c r="C533">
        <v>532</v>
      </c>
      <c r="D533" t="str">
        <f t="shared" si="8"/>
        <v>KIU532</v>
      </c>
      <c r="E533" t="s">
        <v>1084</v>
      </c>
      <c r="F533">
        <v>1</v>
      </c>
      <c r="G533">
        <v>1</v>
      </c>
      <c r="H533">
        <v>1</v>
      </c>
      <c r="I533">
        <v>1</v>
      </c>
    </row>
    <row r="534" spans="2:9">
      <c r="B534" t="s">
        <v>1085</v>
      </c>
      <c r="C534">
        <v>533</v>
      </c>
      <c r="D534" t="str">
        <f t="shared" si="8"/>
        <v>KIU533</v>
      </c>
      <c r="E534" t="s">
        <v>1085</v>
      </c>
      <c r="F534">
        <v>1</v>
      </c>
      <c r="G534">
        <v>1</v>
      </c>
      <c r="H534">
        <v>1</v>
      </c>
      <c r="I534">
        <v>1</v>
      </c>
    </row>
    <row r="535" spans="2:9">
      <c r="B535" t="s">
        <v>1086</v>
      </c>
      <c r="C535">
        <v>534</v>
      </c>
      <c r="D535" t="str">
        <f t="shared" si="8"/>
        <v>KIU534</v>
      </c>
      <c r="E535" t="s">
        <v>1086</v>
      </c>
      <c r="F535">
        <v>1</v>
      </c>
      <c r="G535">
        <v>1</v>
      </c>
      <c r="H535">
        <v>1</v>
      </c>
      <c r="I535">
        <v>1</v>
      </c>
    </row>
    <row r="536" spans="2:9">
      <c r="B536" t="s">
        <v>1087</v>
      </c>
      <c r="C536">
        <v>535</v>
      </c>
      <c r="D536" t="str">
        <f t="shared" si="8"/>
        <v>KIU535</v>
      </c>
      <c r="E536" t="s">
        <v>1087</v>
      </c>
      <c r="F536">
        <v>1</v>
      </c>
      <c r="G536">
        <v>1</v>
      </c>
      <c r="H536">
        <v>1</v>
      </c>
      <c r="I536">
        <v>1</v>
      </c>
    </row>
    <row r="537" spans="2:9">
      <c r="B537" t="s">
        <v>1088</v>
      </c>
      <c r="C537">
        <v>536</v>
      </c>
      <c r="D537" t="str">
        <f t="shared" si="8"/>
        <v>KIU536</v>
      </c>
      <c r="E537" t="s">
        <v>1088</v>
      </c>
      <c r="F537">
        <v>1</v>
      </c>
      <c r="G537">
        <v>1</v>
      </c>
      <c r="H537">
        <v>1</v>
      </c>
      <c r="I537">
        <v>1</v>
      </c>
    </row>
    <row r="538" spans="2:9">
      <c r="B538" t="s">
        <v>1089</v>
      </c>
      <c r="C538">
        <v>537</v>
      </c>
      <c r="D538" t="str">
        <f t="shared" si="8"/>
        <v>KIU537</v>
      </c>
      <c r="E538" t="s">
        <v>1089</v>
      </c>
      <c r="F538">
        <v>1</v>
      </c>
      <c r="G538">
        <v>1</v>
      </c>
      <c r="H538">
        <v>1</v>
      </c>
      <c r="I538">
        <v>1</v>
      </c>
    </row>
    <row r="539" spans="2:9">
      <c r="B539" t="s">
        <v>1090</v>
      </c>
      <c r="C539">
        <v>538</v>
      </c>
      <c r="D539" t="str">
        <f t="shared" si="8"/>
        <v>KIU538</v>
      </c>
      <c r="E539" t="s">
        <v>1090</v>
      </c>
      <c r="F539">
        <v>1</v>
      </c>
      <c r="G539">
        <v>1</v>
      </c>
      <c r="H539">
        <v>1</v>
      </c>
      <c r="I539">
        <v>1</v>
      </c>
    </row>
    <row r="540" spans="2:9">
      <c r="B540" t="s">
        <v>1091</v>
      </c>
      <c r="C540">
        <v>539</v>
      </c>
      <c r="D540" t="str">
        <f t="shared" si="8"/>
        <v>KIU539</v>
      </c>
      <c r="E540" t="s">
        <v>1091</v>
      </c>
      <c r="F540">
        <v>1</v>
      </c>
      <c r="G540">
        <v>1</v>
      </c>
      <c r="H540">
        <v>1</v>
      </c>
      <c r="I540">
        <v>1</v>
      </c>
    </row>
    <row r="541" spans="2:9">
      <c r="B541" t="s">
        <v>1092</v>
      </c>
      <c r="C541">
        <v>540</v>
      </c>
      <c r="D541" t="str">
        <f t="shared" si="8"/>
        <v>KIU540</v>
      </c>
      <c r="E541" t="s">
        <v>1092</v>
      </c>
      <c r="F541">
        <v>1</v>
      </c>
      <c r="G541">
        <v>1</v>
      </c>
      <c r="H541">
        <v>1</v>
      </c>
      <c r="I541">
        <v>1</v>
      </c>
    </row>
    <row r="542" spans="2:9">
      <c r="B542" t="s">
        <v>1093</v>
      </c>
      <c r="C542">
        <v>541</v>
      </c>
      <c r="D542" t="str">
        <f t="shared" si="8"/>
        <v>KIU541</v>
      </c>
      <c r="E542" t="s">
        <v>1093</v>
      </c>
      <c r="F542">
        <v>1</v>
      </c>
      <c r="G542">
        <v>1</v>
      </c>
      <c r="H542">
        <v>1</v>
      </c>
      <c r="I542">
        <v>1</v>
      </c>
    </row>
    <row r="543" spans="2:9">
      <c r="B543" t="s">
        <v>1094</v>
      </c>
      <c r="C543">
        <v>542</v>
      </c>
      <c r="D543" t="str">
        <f t="shared" si="8"/>
        <v>KIU542</v>
      </c>
      <c r="E543" t="s">
        <v>1094</v>
      </c>
      <c r="F543">
        <v>1</v>
      </c>
      <c r="G543">
        <v>1</v>
      </c>
      <c r="H543">
        <v>1</v>
      </c>
      <c r="I543">
        <v>1</v>
      </c>
    </row>
    <row r="544" spans="2:9">
      <c r="B544" t="s">
        <v>1095</v>
      </c>
      <c r="C544">
        <v>543</v>
      </c>
      <c r="D544" t="str">
        <f t="shared" si="8"/>
        <v>KIU543</v>
      </c>
      <c r="E544" t="s">
        <v>1095</v>
      </c>
      <c r="F544">
        <v>1</v>
      </c>
      <c r="G544">
        <v>1</v>
      </c>
      <c r="H544">
        <v>1</v>
      </c>
      <c r="I544">
        <v>1</v>
      </c>
    </row>
    <row r="545" spans="2:9">
      <c r="B545" t="s">
        <v>1096</v>
      </c>
      <c r="C545">
        <v>544</v>
      </c>
      <c r="D545" t="str">
        <f t="shared" si="8"/>
        <v>KIU544</v>
      </c>
      <c r="E545" t="s">
        <v>1096</v>
      </c>
      <c r="F545">
        <v>1</v>
      </c>
      <c r="G545">
        <v>1</v>
      </c>
      <c r="H545">
        <v>1</v>
      </c>
      <c r="I545">
        <v>1</v>
      </c>
    </row>
    <row r="546" spans="2:9">
      <c r="B546" t="s">
        <v>1097</v>
      </c>
      <c r="C546">
        <v>545</v>
      </c>
      <c r="D546" t="str">
        <f t="shared" si="8"/>
        <v>KIU545</v>
      </c>
      <c r="E546" t="s">
        <v>1097</v>
      </c>
      <c r="F546">
        <v>1</v>
      </c>
      <c r="G546">
        <v>1</v>
      </c>
      <c r="H546">
        <v>1</v>
      </c>
      <c r="I546">
        <v>1</v>
      </c>
    </row>
    <row r="547" spans="2:9">
      <c r="B547" t="s">
        <v>1098</v>
      </c>
      <c r="C547">
        <v>546</v>
      </c>
      <c r="D547" t="str">
        <f t="shared" si="8"/>
        <v>KIU546</v>
      </c>
      <c r="E547" t="s">
        <v>1098</v>
      </c>
      <c r="F547">
        <v>1</v>
      </c>
      <c r="G547">
        <v>1</v>
      </c>
      <c r="H547">
        <v>1</v>
      </c>
      <c r="I547">
        <v>1</v>
      </c>
    </row>
    <row r="548" spans="2:9">
      <c r="B548" t="s">
        <v>1099</v>
      </c>
      <c r="C548">
        <v>547</v>
      </c>
      <c r="D548" t="str">
        <f t="shared" si="8"/>
        <v>KIU547</v>
      </c>
      <c r="E548" t="s">
        <v>1099</v>
      </c>
      <c r="F548">
        <v>1</v>
      </c>
      <c r="G548">
        <v>1</v>
      </c>
      <c r="H548">
        <v>1</v>
      </c>
      <c r="I548">
        <v>1</v>
      </c>
    </row>
    <row r="549" spans="2:9">
      <c r="B549" t="s">
        <v>1100</v>
      </c>
      <c r="C549">
        <v>548</v>
      </c>
      <c r="D549" t="str">
        <f t="shared" si="8"/>
        <v>KIU548</v>
      </c>
      <c r="E549" t="s">
        <v>1100</v>
      </c>
      <c r="F549">
        <v>1</v>
      </c>
      <c r="G549">
        <v>1</v>
      </c>
      <c r="H549">
        <v>1</v>
      </c>
      <c r="I549">
        <v>1</v>
      </c>
    </row>
    <row r="550" spans="2:9">
      <c r="B550" t="s">
        <v>1101</v>
      </c>
      <c r="C550">
        <v>549</v>
      </c>
      <c r="D550" t="str">
        <f t="shared" si="8"/>
        <v>KIU549</v>
      </c>
      <c r="E550" t="s">
        <v>1101</v>
      </c>
      <c r="F550">
        <v>1</v>
      </c>
      <c r="G550">
        <v>1</v>
      </c>
      <c r="H550">
        <v>1</v>
      </c>
      <c r="I550">
        <v>1</v>
      </c>
    </row>
    <row r="551" spans="2:9">
      <c r="B551" t="s">
        <v>1102</v>
      </c>
      <c r="C551">
        <v>550</v>
      </c>
      <c r="D551" t="str">
        <f t="shared" si="8"/>
        <v>KIU550</v>
      </c>
      <c r="E551" t="s">
        <v>1102</v>
      </c>
      <c r="F551">
        <v>1</v>
      </c>
      <c r="G551">
        <v>1</v>
      </c>
      <c r="H551">
        <v>1</v>
      </c>
      <c r="I551">
        <v>1</v>
      </c>
    </row>
    <row r="552" spans="2:9">
      <c r="B552" t="s">
        <v>1103</v>
      </c>
      <c r="C552">
        <v>551</v>
      </c>
      <c r="D552" t="str">
        <f t="shared" si="8"/>
        <v>KIU551</v>
      </c>
      <c r="E552" t="s">
        <v>1103</v>
      </c>
      <c r="F552">
        <v>1</v>
      </c>
      <c r="G552">
        <v>1</v>
      </c>
      <c r="H552">
        <v>1</v>
      </c>
      <c r="I552">
        <v>1</v>
      </c>
    </row>
    <row r="553" spans="2:9">
      <c r="B553" t="s">
        <v>1104</v>
      </c>
      <c r="C553">
        <v>552</v>
      </c>
      <c r="D553" t="str">
        <f t="shared" si="8"/>
        <v>KIU552</v>
      </c>
      <c r="E553" t="s">
        <v>1104</v>
      </c>
      <c r="F553">
        <v>1</v>
      </c>
      <c r="G553">
        <v>1</v>
      </c>
      <c r="H553">
        <v>1</v>
      </c>
      <c r="I553">
        <v>1</v>
      </c>
    </row>
    <row r="554" spans="2:9">
      <c r="B554" t="s">
        <v>1105</v>
      </c>
      <c r="C554">
        <v>553</v>
      </c>
      <c r="D554" t="str">
        <f t="shared" si="8"/>
        <v>KIU553</v>
      </c>
      <c r="E554" t="s">
        <v>1105</v>
      </c>
      <c r="F554">
        <v>1</v>
      </c>
      <c r="G554">
        <v>1</v>
      </c>
      <c r="H554">
        <v>1</v>
      </c>
      <c r="I554">
        <v>1</v>
      </c>
    </row>
    <row r="555" spans="2:9">
      <c r="B555" t="s">
        <v>1106</v>
      </c>
      <c r="C555">
        <v>554</v>
      </c>
      <c r="D555" t="str">
        <f t="shared" si="8"/>
        <v>KIU554</v>
      </c>
      <c r="E555" t="s">
        <v>1106</v>
      </c>
      <c r="F555">
        <v>1</v>
      </c>
      <c r="G555">
        <v>1</v>
      </c>
      <c r="H555">
        <v>1</v>
      </c>
      <c r="I555">
        <v>1</v>
      </c>
    </row>
    <row r="556" spans="2:9">
      <c r="B556" t="s">
        <v>1107</v>
      </c>
      <c r="C556">
        <v>555</v>
      </c>
      <c r="D556" t="str">
        <f t="shared" si="8"/>
        <v>KIU555</v>
      </c>
      <c r="E556" t="s">
        <v>1107</v>
      </c>
      <c r="F556">
        <v>1</v>
      </c>
      <c r="G556">
        <v>1</v>
      </c>
      <c r="H556">
        <v>1</v>
      </c>
      <c r="I556">
        <v>1</v>
      </c>
    </row>
    <row r="557" spans="2:9">
      <c r="B557" t="s">
        <v>1108</v>
      </c>
      <c r="C557">
        <v>556</v>
      </c>
      <c r="D557" t="str">
        <f t="shared" si="8"/>
        <v>KIU556</v>
      </c>
      <c r="E557" t="s">
        <v>1108</v>
      </c>
      <c r="F557">
        <v>1</v>
      </c>
      <c r="G557">
        <v>1</v>
      </c>
      <c r="H557">
        <v>1</v>
      </c>
      <c r="I557">
        <v>1</v>
      </c>
    </row>
    <row r="558" spans="2:9">
      <c r="B558" t="s">
        <v>1109</v>
      </c>
      <c r="C558">
        <v>557</v>
      </c>
      <c r="D558" t="str">
        <f t="shared" si="8"/>
        <v>KIU557</v>
      </c>
      <c r="E558" t="s">
        <v>1109</v>
      </c>
      <c r="F558">
        <v>1</v>
      </c>
      <c r="G558">
        <v>1</v>
      </c>
      <c r="H558">
        <v>1</v>
      </c>
      <c r="I558">
        <v>1</v>
      </c>
    </row>
    <row r="559" spans="2:9">
      <c r="B559" t="s">
        <v>1110</v>
      </c>
      <c r="C559">
        <v>558</v>
      </c>
      <c r="D559" t="str">
        <f t="shared" si="8"/>
        <v>KIU558</v>
      </c>
      <c r="E559" t="s">
        <v>1110</v>
      </c>
      <c r="F559">
        <v>1</v>
      </c>
      <c r="G559">
        <v>1</v>
      </c>
      <c r="H559">
        <v>1</v>
      </c>
      <c r="I559">
        <v>1</v>
      </c>
    </row>
    <row r="560" spans="2:9">
      <c r="B560" t="s">
        <v>1111</v>
      </c>
      <c r="C560">
        <v>559</v>
      </c>
      <c r="D560" t="str">
        <f t="shared" si="8"/>
        <v>KIU559</v>
      </c>
      <c r="E560" t="s">
        <v>1111</v>
      </c>
      <c r="F560">
        <v>1</v>
      </c>
      <c r="G560">
        <v>1</v>
      </c>
      <c r="H560">
        <v>1</v>
      </c>
      <c r="I560">
        <v>1</v>
      </c>
    </row>
    <row r="561" spans="2:9">
      <c r="B561" t="s">
        <v>1112</v>
      </c>
      <c r="C561">
        <v>560</v>
      </c>
      <c r="D561" t="str">
        <f t="shared" si="8"/>
        <v>KIU560</v>
      </c>
      <c r="E561" t="s">
        <v>1112</v>
      </c>
      <c r="F561">
        <v>1</v>
      </c>
      <c r="G561">
        <v>1</v>
      </c>
      <c r="H561">
        <v>1</v>
      </c>
      <c r="I561">
        <v>1</v>
      </c>
    </row>
    <row r="562" spans="2:9">
      <c r="B562" t="s">
        <v>1113</v>
      </c>
      <c r="C562">
        <v>561</v>
      </c>
      <c r="D562" t="str">
        <f t="shared" si="8"/>
        <v>KIU561</v>
      </c>
      <c r="E562" t="s">
        <v>1113</v>
      </c>
      <c r="F562">
        <v>1</v>
      </c>
      <c r="G562">
        <v>1</v>
      </c>
      <c r="H562">
        <v>1</v>
      </c>
      <c r="I562">
        <v>1</v>
      </c>
    </row>
    <row r="563" spans="2:9">
      <c r="B563" t="s">
        <v>1114</v>
      </c>
      <c r="C563">
        <v>562</v>
      </c>
      <c r="D563" t="str">
        <f t="shared" si="8"/>
        <v>KIU562</v>
      </c>
      <c r="E563" t="s">
        <v>1114</v>
      </c>
      <c r="F563">
        <v>1</v>
      </c>
      <c r="G563">
        <v>1</v>
      </c>
      <c r="H563">
        <v>1</v>
      </c>
      <c r="I563">
        <v>1</v>
      </c>
    </row>
    <row r="564" spans="2:9">
      <c r="B564" t="s">
        <v>1115</v>
      </c>
      <c r="C564">
        <v>563</v>
      </c>
      <c r="D564" t="str">
        <f t="shared" si="8"/>
        <v>KIU563</v>
      </c>
      <c r="E564" t="s">
        <v>1115</v>
      </c>
      <c r="F564">
        <v>1</v>
      </c>
      <c r="G564">
        <v>1</v>
      </c>
      <c r="H564">
        <v>1</v>
      </c>
      <c r="I564">
        <v>1</v>
      </c>
    </row>
    <row r="565" spans="2:9">
      <c r="B565" t="s">
        <v>1116</v>
      </c>
      <c r="C565">
        <v>564</v>
      </c>
      <c r="D565" t="str">
        <f t="shared" si="8"/>
        <v>KIU564</v>
      </c>
      <c r="E565" t="s">
        <v>1116</v>
      </c>
      <c r="F565">
        <v>1</v>
      </c>
      <c r="G565">
        <v>1</v>
      </c>
      <c r="H565">
        <v>1</v>
      </c>
      <c r="I565">
        <v>1</v>
      </c>
    </row>
    <row r="566" spans="2:9">
      <c r="B566" t="s">
        <v>1117</v>
      </c>
      <c r="C566">
        <v>565</v>
      </c>
      <c r="D566" t="str">
        <f t="shared" si="8"/>
        <v>KIU565</v>
      </c>
      <c r="E566" t="s">
        <v>1117</v>
      </c>
      <c r="F566">
        <v>1</v>
      </c>
      <c r="G566">
        <v>1</v>
      </c>
      <c r="H566">
        <v>1</v>
      </c>
      <c r="I566">
        <v>1</v>
      </c>
    </row>
    <row r="567" spans="2:9">
      <c r="B567" t="s">
        <v>1118</v>
      </c>
      <c r="C567">
        <v>566</v>
      </c>
      <c r="D567" t="str">
        <f t="shared" si="8"/>
        <v>KIU566</v>
      </c>
      <c r="E567" t="s">
        <v>1118</v>
      </c>
      <c r="F567">
        <v>1</v>
      </c>
      <c r="G567">
        <v>1</v>
      </c>
      <c r="H567">
        <v>1</v>
      </c>
      <c r="I567">
        <v>1</v>
      </c>
    </row>
    <row r="568" spans="2:9">
      <c r="B568" t="s">
        <v>1119</v>
      </c>
      <c r="C568">
        <v>567</v>
      </c>
      <c r="D568" t="str">
        <f t="shared" si="8"/>
        <v>KIU567</v>
      </c>
      <c r="E568" t="s">
        <v>1119</v>
      </c>
      <c r="F568">
        <v>1</v>
      </c>
      <c r="G568">
        <v>1</v>
      </c>
      <c r="H568">
        <v>1</v>
      </c>
      <c r="I568">
        <v>1</v>
      </c>
    </row>
    <row r="569" spans="2:9">
      <c r="B569" t="s">
        <v>1120</v>
      </c>
      <c r="C569">
        <v>568</v>
      </c>
      <c r="D569" t="str">
        <f t="shared" si="8"/>
        <v>KIU568</v>
      </c>
      <c r="E569" t="s">
        <v>1120</v>
      </c>
      <c r="F569">
        <v>1</v>
      </c>
      <c r="G569">
        <v>1</v>
      </c>
      <c r="H569">
        <v>1</v>
      </c>
      <c r="I569">
        <v>1</v>
      </c>
    </row>
    <row r="570" spans="2:9">
      <c r="B570" t="s">
        <v>1121</v>
      </c>
      <c r="C570">
        <v>569</v>
      </c>
      <c r="D570" t="str">
        <f t="shared" si="8"/>
        <v>KIU569</v>
      </c>
      <c r="E570" t="s">
        <v>1121</v>
      </c>
      <c r="F570">
        <v>1</v>
      </c>
      <c r="G570">
        <v>1</v>
      </c>
      <c r="H570">
        <v>1</v>
      </c>
      <c r="I570">
        <v>1</v>
      </c>
    </row>
    <row r="571" spans="2:9">
      <c r="B571" t="s">
        <v>1122</v>
      </c>
      <c r="C571">
        <v>570</v>
      </c>
      <c r="D571" t="str">
        <f t="shared" si="8"/>
        <v>KIU570</v>
      </c>
      <c r="E571" t="s">
        <v>1122</v>
      </c>
      <c r="F571">
        <v>1</v>
      </c>
      <c r="G571">
        <v>1</v>
      </c>
      <c r="H571">
        <v>1</v>
      </c>
      <c r="I571">
        <v>1</v>
      </c>
    </row>
    <row r="572" spans="2:9">
      <c r="B572" t="s">
        <v>1123</v>
      </c>
      <c r="C572">
        <v>571</v>
      </c>
      <c r="D572" t="str">
        <f t="shared" si="8"/>
        <v>KIU571</v>
      </c>
      <c r="E572" t="s">
        <v>1123</v>
      </c>
      <c r="F572">
        <v>1</v>
      </c>
      <c r="G572">
        <v>1</v>
      </c>
      <c r="H572">
        <v>1</v>
      </c>
      <c r="I572">
        <v>1</v>
      </c>
    </row>
    <row r="573" spans="2:9">
      <c r="B573" t="s">
        <v>1124</v>
      </c>
      <c r="C573">
        <v>572</v>
      </c>
      <c r="D573" t="str">
        <f t="shared" si="8"/>
        <v>KIU572</v>
      </c>
      <c r="E573" t="s">
        <v>1124</v>
      </c>
      <c r="F573">
        <v>1</v>
      </c>
      <c r="G573">
        <v>1</v>
      </c>
      <c r="H573">
        <v>1</v>
      </c>
      <c r="I573">
        <v>1</v>
      </c>
    </row>
    <row r="574" spans="2:9">
      <c r="B574" t="s">
        <v>1125</v>
      </c>
      <c r="C574">
        <v>573</v>
      </c>
      <c r="D574" t="str">
        <f t="shared" si="8"/>
        <v>KIU573</v>
      </c>
      <c r="E574" t="s">
        <v>1125</v>
      </c>
      <c r="F574">
        <v>1</v>
      </c>
      <c r="G574">
        <v>1</v>
      </c>
      <c r="H574">
        <v>1</v>
      </c>
      <c r="I574">
        <v>1</v>
      </c>
    </row>
    <row r="575" spans="2:9">
      <c r="B575" t="s">
        <v>1126</v>
      </c>
      <c r="C575">
        <v>574</v>
      </c>
      <c r="D575" t="str">
        <f t="shared" si="8"/>
        <v>KIU574</v>
      </c>
      <c r="E575" t="s">
        <v>1126</v>
      </c>
      <c r="F575">
        <v>1</v>
      </c>
      <c r="G575">
        <v>1</v>
      </c>
      <c r="H575">
        <v>1</v>
      </c>
      <c r="I575">
        <v>1</v>
      </c>
    </row>
    <row r="576" spans="2:9">
      <c r="B576" t="s">
        <v>1127</v>
      </c>
      <c r="C576">
        <v>575</v>
      </c>
      <c r="D576" t="str">
        <f t="shared" si="8"/>
        <v>KIU575</v>
      </c>
      <c r="E576" t="s">
        <v>1127</v>
      </c>
      <c r="F576">
        <v>1</v>
      </c>
      <c r="G576">
        <v>1</v>
      </c>
      <c r="H576">
        <v>1</v>
      </c>
      <c r="I576">
        <v>1</v>
      </c>
    </row>
    <row r="577" spans="2:9">
      <c r="B577" t="s">
        <v>1128</v>
      </c>
      <c r="C577">
        <v>576</v>
      </c>
      <c r="D577" t="str">
        <f t="shared" si="8"/>
        <v>KIU576</v>
      </c>
      <c r="E577" t="s">
        <v>1128</v>
      </c>
      <c r="F577">
        <v>1</v>
      </c>
      <c r="G577">
        <v>1</v>
      </c>
      <c r="H577">
        <v>1</v>
      </c>
      <c r="I577">
        <v>1</v>
      </c>
    </row>
    <row r="578" spans="2:9">
      <c r="B578" t="s">
        <v>1129</v>
      </c>
      <c r="C578">
        <v>577</v>
      </c>
      <c r="D578" t="str">
        <f t="shared" si="8"/>
        <v>KIU577</v>
      </c>
      <c r="E578" t="s">
        <v>1129</v>
      </c>
      <c r="F578">
        <v>1</v>
      </c>
      <c r="G578">
        <v>1</v>
      </c>
      <c r="H578">
        <v>1</v>
      </c>
      <c r="I578">
        <v>1</v>
      </c>
    </row>
    <row r="579" spans="2:9">
      <c r="B579" t="s">
        <v>1130</v>
      </c>
      <c r="C579">
        <v>578</v>
      </c>
      <c r="D579" t="str">
        <f t="shared" ref="D579:D642" si="9">"KIU"&amp;C579</f>
        <v>KIU578</v>
      </c>
      <c r="E579" t="s">
        <v>1130</v>
      </c>
      <c r="F579">
        <v>1</v>
      </c>
      <c r="G579">
        <v>1</v>
      </c>
      <c r="H579">
        <v>1</v>
      </c>
      <c r="I579">
        <v>1</v>
      </c>
    </row>
    <row r="580" spans="2:9">
      <c r="B580" t="s">
        <v>1131</v>
      </c>
      <c r="C580">
        <v>579</v>
      </c>
      <c r="D580" t="str">
        <f t="shared" si="9"/>
        <v>KIU579</v>
      </c>
      <c r="E580" t="s">
        <v>1131</v>
      </c>
      <c r="F580">
        <v>1</v>
      </c>
      <c r="G580">
        <v>1</v>
      </c>
      <c r="H580">
        <v>1</v>
      </c>
      <c r="I580">
        <v>1</v>
      </c>
    </row>
    <row r="581" spans="2:9">
      <c r="B581" t="s">
        <v>1132</v>
      </c>
      <c r="C581">
        <v>580</v>
      </c>
      <c r="D581" t="str">
        <f t="shared" si="9"/>
        <v>KIU580</v>
      </c>
      <c r="E581" t="s">
        <v>1132</v>
      </c>
      <c r="F581">
        <v>1</v>
      </c>
      <c r="G581">
        <v>1</v>
      </c>
      <c r="H581">
        <v>1</v>
      </c>
      <c r="I581">
        <v>1</v>
      </c>
    </row>
    <row r="582" spans="2:9">
      <c r="B582" t="s">
        <v>1133</v>
      </c>
      <c r="C582">
        <v>581</v>
      </c>
      <c r="D582" t="str">
        <f t="shared" si="9"/>
        <v>KIU581</v>
      </c>
      <c r="E582" t="s">
        <v>1133</v>
      </c>
      <c r="F582">
        <v>1</v>
      </c>
      <c r="G582">
        <v>1</v>
      </c>
      <c r="H582">
        <v>1</v>
      </c>
      <c r="I582">
        <v>1</v>
      </c>
    </row>
    <row r="583" spans="2:9">
      <c r="B583" t="s">
        <v>1134</v>
      </c>
      <c r="C583">
        <v>582</v>
      </c>
      <c r="D583" t="str">
        <f t="shared" si="9"/>
        <v>KIU582</v>
      </c>
      <c r="E583" t="s">
        <v>1134</v>
      </c>
      <c r="F583">
        <v>1</v>
      </c>
      <c r="G583">
        <v>1</v>
      </c>
      <c r="H583">
        <v>1</v>
      </c>
      <c r="I583">
        <v>1</v>
      </c>
    </row>
    <row r="584" spans="2:9">
      <c r="B584" t="s">
        <v>1135</v>
      </c>
      <c r="C584">
        <v>583</v>
      </c>
      <c r="D584" t="str">
        <f t="shared" si="9"/>
        <v>KIU583</v>
      </c>
      <c r="E584" t="s">
        <v>1135</v>
      </c>
      <c r="F584">
        <v>1</v>
      </c>
      <c r="G584">
        <v>1</v>
      </c>
      <c r="H584">
        <v>1</v>
      </c>
      <c r="I584">
        <v>1</v>
      </c>
    </row>
    <row r="585" spans="2:9">
      <c r="B585" t="s">
        <v>1136</v>
      </c>
      <c r="C585">
        <v>584</v>
      </c>
      <c r="D585" t="str">
        <f t="shared" si="9"/>
        <v>KIU584</v>
      </c>
      <c r="E585" t="s">
        <v>1136</v>
      </c>
      <c r="F585">
        <v>1</v>
      </c>
      <c r="G585">
        <v>1</v>
      </c>
      <c r="H585">
        <v>1</v>
      </c>
      <c r="I585">
        <v>1</v>
      </c>
    </row>
    <row r="586" spans="2:9">
      <c r="B586" t="s">
        <v>1137</v>
      </c>
      <c r="C586">
        <v>585</v>
      </c>
      <c r="D586" t="str">
        <f t="shared" si="9"/>
        <v>KIU585</v>
      </c>
      <c r="E586" t="s">
        <v>1137</v>
      </c>
      <c r="F586">
        <v>1</v>
      </c>
      <c r="G586">
        <v>1</v>
      </c>
      <c r="H586">
        <v>1</v>
      </c>
      <c r="I586">
        <v>1</v>
      </c>
    </row>
    <row r="587" spans="2:9">
      <c r="B587" t="s">
        <v>1138</v>
      </c>
      <c r="C587">
        <v>586</v>
      </c>
      <c r="D587" t="str">
        <f t="shared" si="9"/>
        <v>KIU586</v>
      </c>
      <c r="E587" t="s">
        <v>1138</v>
      </c>
      <c r="F587">
        <v>1</v>
      </c>
      <c r="G587">
        <v>1</v>
      </c>
      <c r="H587">
        <v>1</v>
      </c>
      <c r="I587">
        <v>1</v>
      </c>
    </row>
    <row r="588" spans="2:9">
      <c r="B588" t="s">
        <v>1139</v>
      </c>
      <c r="C588">
        <v>587</v>
      </c>
      <c r="D588" t="str">
        <f t="shared" si="9"/>
        <v>KIU587</v>
      </c>
      <c r="E588" t="s">
        <v>1139</v>
      </c>
      <c r="F588">
        <v>1</v>
      </c>
      <c r="G588">
        <v>1</v>
      </c>
      <c r="H588">
        <v>1</v>
      </c>
      <c r="I588">
        <v>1</v>
      </c>
    </row>
    <row r="589" spans="2:9">
      <c r="B589" t="s">
        <v>1140</v>
      </c>
      <c r="C589">
        <v>588</v>
      </c>
      <c r="D589" t="str">
        <f t="shared" si="9"/>
        <v>KIU588</v>
      </c>
      <c r="E589" t="s">
        <v>1140</v>
      </c>
      <c r="F589">
        <v>1</v>
      </c>
      <c r="G589">
        <v>1</v>
      </c>
      <c r="H589">
        <v>1</v>
      </c>
      <c r="I589">
        <v>1</v>
      </c>
    </row>
    <row r="590" spans="2:9">
      <c r="B590" t="s">
        <v>1141</v>
      </c>
      <c r="C590">
        <v>589</v>
      </c>
      <c r="D590" t="str">
        <f t="shared" si="9"/>
        <v>KIU589</v>
      </c>
      <c r="E590" t="s">
        <v>1141</v>
      </c>
      <c r="F590">
        <v>1</v>
      </c>
      <c r="G590">
        <v>1</v>
      </c>
      <c r="H590">
        <v>1</v>
      </c>
      <c r="I590">
        <v>1</v>
      </c>
    </row>
    <row r="591" spans="2:9">
      <c r="B591" t="s">
        <v>1142</v>
      </c>
      <c r="C591">
        <v>590</v>
      </c>
      <c r="D591" t="str">
        <f t="shared" si="9"/>
        <v>KIU590</v>
      </c>
      <c r="E591" t="s">
        <v>1142</v>
      </c>
      <c r="F591">
        <v>1</v>
      </c>
      <c r="G591">
        <v>1</v>
      </c>
      <c r="H591">
        <v>1</v>
      </c>
      <c r="I591">
        <v>1</v>
      </c>
    </row>
    <row r="592" spans="2:9">
      <c r="B592" t="s">
        <v>1143</v>
      </c>
      <c r="C592">
        <v>591</v>
      </c>
      <c r="D592" t="str">
        <f t="shared" si="9"/>
        <v>KIU591</v>
      </c>
      <c r="E592" t="s">
        <v>1143</v>
      </c>
      <c r="F592">
        <v>1</v>
      </c>
      <c r="G592">
        <v>1</v>
      </c>
      <c r="H592">
        <v>1</v>
      </c>
      <c r="I592">
        <v>1</v>
      </c>
    </row>
    <row r="593" spans="2:9">
      <c r="B593" t="s">
        <v>1144</v>
      </c>
      <c r="C593">
        <v>592</v>
      </c>
      <c r="D593" t="str">
        <f t="shared" si="9"/>
        <v>KIU592</v>
      </c>
      <c r="E593" t="s">
        <v>1144</v>
      </c>
      <c r="F593">
        <v>1</v>
      </c>
      <c r="G593">
        <v>1</v>
      </c>
      <c r="H593">
        <v>1</v>
      </c>
      <c r="I593">
        <v>1</v>
      </c>
    </row>
    <row r="594" spans="2:9">
      <c r="B594" t="s">
        <v>1145</v>
      </c>
      <c r="C594">
        <v>593</v>
      </c>
      <c r="D594" t="str">
        <f t="shared" si="9"/>
        <v>KIU593</v>
      </c>
      <c r="E594" t="s">
        <v>1145</v>
      </c>
      <c r="F594">
        <v>1</v>
      </c>
      <c r="G594">
        <v>1</v>
      </c>
      <c r="H594">
        <v>1</v>
      </c>
      <c r="I594">
        <v>1</v>
      </c>
    </row>
    <row r="595" spans="2:9">
      <c r="B595" t="s">
        <v>1146</v>
      </c>
      <c r="C595">
        <v>594</v>
      </c>
      <c r="D595" t="str">
        <f t="shared" si="9"/>
        <v>KIU594</v>
      </c>
      <c r="E595" t="s">
        <v>1146</v>
      </c>
      <c r="F595">
        <v>1</v>
      </c>
      <c r="G595">
        <v>1</v>
      </c>
      <c r="H595">
        <v>1</v>
      </c>
      <c r="I595">
        <v>1</v>
      </c>
    </row>
    <row r="596" spans="2:9">
      <c r="B596" t="s">
        <v>1147</v>
      </c>
      <c r="C596">
        <v>595</v>
      </c>
      <c r="D596" t="str">
        <f t="shared" si="9"/>
        <v>KIU595</v>
      </c>
      <c r="E596" t="s">
        <v>1147</v>
      </c>
      <c r="F596">
        <v>1</v>
      </c>
      <c r="G596">
        <v>1</v>
      </c>
      <c r="H596">
        <v>1</v>
      </c>
      <c r="I596">
        <v>1</v>
      </c>
    </row>
    <row r="597" spans="2:9">
      <c r="B597" t="s">
        <v>1148</v>
      </c>
      <c r="C597">
        <v>596</v>
      </c>
      <c r="D597" t="str">
        <f t="shared" si="9"/>
        <v>KIU596</v>
      </c>
      <c r="E597" t="s">
        <v>1148</v>
      </c>
      <c r="F597">
        <v>1</v>
      </c>
      <c r="G597">
        <v>1</v>
      </c>
      <c r="H597">
        <v>1</v>
      </c>
      <c r="I597">
        <v>1</v>
      </c>
    </row>
    <row r="598" spans="2:9">
      <c r="B598" t="s">
        <v>1149</v>
      </c>
      <c r="C598">
        <v>597</v>
      </c>
      <c r="D598" t="str">
        <f t="shared" si="9"/>
        <v>KIU597</v>
      </c>
      <c r="E598" t="s">
        <v>1149</v>
      </c>
      <c r="F598">
        <v>20</v>
      </c>
      <c r="G598">
        <v>1</v>
      </c>
      <c r="H598">
        <v>1</v>
      </c>
      <c r="I598">
        <v>20</v>
      </c>
    </row>
    <row r="599" spans="2:9">
      <c r="B599" t="s">
        <v>1151</v>
      </c>
      <c r="C599">
        <v>598</v>
      </c>
      <c r="D599" t="str">
        <f t="shared" si="9"/>
        <v>KIU598</v>
      </c>
      <c r="E599" t="s">
        <v>1151</v>
      </c>
      <c r="F599">
        <v>1</v>
      </c>
      <c r="G599">
        <v>1</v>
      </c>
      <c r="H599">
        <v>1</v>
      </c>
      <c r="I599">
        <v>1</v>
      </c>
    </row>
    <row r="600" spans="2:9">
      <c r="B600" t="s">
        <v>1152</v>
      </c>
      <c r="C600">
        <v>599</v>
      </c>
      <c r="D600" t="str">
        <f t="shared" si="9"/>
        <v>KIU599</v>
      </c>
      <c r="E600" t="s">
        <v>1152</v>
      </c>
      <c r="F600">
        <v>1</v>
      </c>
      <c r="G600">
        <v>1</v>
      </c>
      <c r="H600">
        <v>1</v>
      </c>
      <c r="I600">
        <v>1</v>
      </c>
    </row>
    <row r="601" spans="2:9">
      <c r="B601" t="s">
        <v>1153</v>
      </c>
      <c r="C601">
        <v>600</v>
      </c>
      <c r="D601" t="str">
        <f t="shared" si="9"/>
        <v>KIU600</v>
      </c>
      <c r="E601" t="s">
        <v>1153</v>
      </c>
      <c r="F601">
        <v>20</v>
      </c>
      <c r="G601">
        <v>1</v>
      </c>
      <c r="H601">
        <v>1</v>
      </c>
      <c r="I601">
        <v>20</v>
      </c>
    </row>
    <row r="602" spans="2:9">
      <c r="B602" t="s">
        <v>1155</v>
      </c>
      <c r="C602">
        <v>601</v>
      </c>
      <c r="D602" t="str">
        <f t="shared" si="9"/>
        <v>KIU601</v>
      </c>
      <c r="E602" t="s">
        <v>1155</v>
      </c>
      <c r="F602">
        <v>20</v>
      </c>
      <c r="G602">
        <v>1</v>
      </c>
      <c r="H602">
        <v>1</v>
      </c>
      <c r="I602">
        <v>20</v>
      </c>
    </row>
    <row r="603" spans="2:9">
      <c r="B603" t="s">
        <v>1156</v>
      </c>
      <c r="C603">
        <v>602</v>
      </c>
      <c r="D603" t="str">
        <f t="shared" si="9"/>
        <v>KIU602</v>
      </c>
      <c r="E603" t="s">
        <v>1156</v>
      </c>
      <c r="F603">
        <v>40</v>
      </c>
      <c r="G603">
        <v>1</v>
      </c>
      <c r="H603">
        <v>1</v>
      </c>
      <c r="I603">
        <v>40</v>
      </c>
    </row>
    <row r="604" spans="2:9">
      <c r="B604" t="s">
        <v>1158</v>
      </c>
      <c r="C604">
        <v>603</v>
      </c>
      <c r="D604" t="str">
        <f t="shared" si="9"/>
        <v>KIU603</v>
      </c>
      <c r="E604" t="s">
        <v>1158</v>
      </c>
      <c r="F604">
        <v>1</v>
      </c>
      <c r="G604">
        <v>1</v>
      </c>
      <c r="H604">
        <v>1</v>
      </c>
      <c r="I604">
        <v>1</v>
      </c>
    </row>
    <row r="605" spans="2:9">
      <c r="B605" t="s">
        <v>1159</v>
      </c>
      <c r="C605">
        <v>604</v>
      </c>
      <c r="D605" t="str">
        <f t="shared" si="9"/>
        <v>KIU604</v>
      </c>
      <c r="E605" t="s">
        <v>1159</v>
      </c>
      <c r="F605">
        <v>1</v>
      </c>
      <c r="G605">
        <v>1</v>
      </c>
      <c r="H605">
        <v>1</v>
      </c>
      <c r="I605">
        <v>1</v>
      </c>
    </row>
    <row r="606" spans="2:9">
      <c r="B606" t="s">
        <v>1160</v>
      </c>
      <c r="C606">
        <v>605</v>
      </c>
      <c r="D606" t="str">
        <f t="shared" si="9"/>
        <v>KIU605</v>
      </c>
      <c r="E606" t="s">
        <v>1160</v>
      </c>
      <c r="F606">
        <v>20</v>
      </c>
      <c r="G606">
        <v>1</v>
      </c>
      <c r="H606">
        <v>1</v>
      </c>
      <c r="I606">
        <v>20</v>
      </c>
    </row>
    <row r="607" spans="2:9">
      <c r="B607" t="s">
        <v>1161</v>
      </c>
      <c r="C607">
        <v>606</v>
      </c>
      <c r="D607" t="str">
        <f t="shared" si="9"/>
        <v>KIU606</v>
      </c>
      <c r="E607" t="s">
        <v>1161</v>
      </c>
      <c r="F607">
        <v>40</v>
      </c>
      <c r="G607">
        <v>1</v>
      </c>
      <c r="H607">
        <v>1</v>
      </c>
      <c r="I607">
        <v>40</v>
      </c>
    </row>
    <row r="608" spans="2:9">
      <c r="B608" t="s">
        <v>1162</v>
      </c>
      <c r="C608">
        <v>607</v>
      </c>
      <c r="D608" t="str">
        <f t="shared" si="9"/>
        <v>KIU607</v>
      </c>
      <c r="E608" t="s">
        <v>1162</v>
      </c>
      <c r="F608">
        <v>50</v>
      </c>
      <c r="G608">
        <v>1</v>
      </c>
      <c r="H608">
        <v>1</v>
      </c>
      <c r="I608">
        <v>50</v>
      </c>
    </row>
    <row r="609" spans="2:9">
      <c r="B609" t="s">
        <v>1163</v>
      </c>
      <c r="C609">
        <v>608</v>
      </c>
      <c r="D609" t="str">
        <f t="shared" si="9"/>
        <v>KIU608</v>
      </c>
      <c r="E609" t="s">
        <v>1163</v>
      </c>
      <c r="F609">
        <v>1</v>
      </c>
      <c r="G609">
        <v>1</v>
      </c>
      <c r="H609">
        <v>1</v>
      </c>
      <c r="I609">
        <v>1</v>
      </c>
    </row>
    <row r="610" spans="2:9">
      <c r="B610" t="s">
        <v>1164</v>
      </c>
      <c r="C610">
        <v>609</v>
      </c>
      <c r="D610" t="str">
        <f t="shared" si="9"/>
        <v>KIU609</v>
      </c>
      <c r="E610" t="s">
        <v>1164</v>
      </c>
      <c r="F610">
        <v>20</v>
      </c>
      <c r="G610">
        <v>1</v>
      </c>
      <c r="H610">
        <v>1</v>
      </c>
      <c r="I610">
        <v>20</v>
      </c>
    </row>
    <row r="611" spans="2:9">
      <c r="B611" t="s">
        <v>1165</v>
      </c>
      <c r="C611">
        <v>610</v>
      </c>
      <c r="D611" t="str">
        <f t="shared" si="9"/>
        <v>KIU610</v>
      </c>
      <c r="E611" t="s">
        <v>1165</v>
      </c>
      <c r="F611">
        <v>24</v>
      </c>
      <c r="G611">
        <v>1</v>
      </c>
      <c r="H611">
        <v>1</v>
      </c>
      <c r="I611">
        <v>24</v>
      </c>
    </row>
    <row r="612" spans="2:9">
      <c r="B612" t="s">
        <v>1166</v>
      </c>
      <c r="C612">
        <v>611</v>
      </c>
      <c r="D612" t="str">
        <f t="shared" si="9"/>
        <v>KIU611</v>
      </c>
      <c r="E612" t="s">
        <v>1166</v>
      </c>
      <c r="F612">
        <v>48</v>
      </c>
      <c r="G612">
        <v>1</v>
      </c>
      <c r="H612">
        <v>1</v>
      </c>
      <c r="I612">
        <v>48</v>
      </c>
    </row>
    <row r="613" spans="2:9">
      <c r="B613" t="s">
        <v>1167</v>
      </c>
      <c r="C613">
        <v>612</v>
      </c>
      <c r="D613" t="str">
        <f t="shared" si="9"/>
        <v>KIU612</v>
      </c>
      <c r="E613" t="s">
        <v>1167</v>
      </c>
      <c r="F613">
        <v>100</v>
      </c>
      <c r="G613">
        <v>1</v>
      </c>
      <c r="H613">
        <v>1</v>
      </c>
      <c r="I613">
        <v>100</v>
      </c>
    </row>
    <row r="614" spans="2:9">
      <c r="B614" t="s">
        <v>1168</v>
      </c>
      <c r="C614">
        <v>613</v>
      </c>
      <c r="D614" t="str">
        <f t="shared" si="9"/>
        <v>KIU613</v>
      </c>
      <c r="E614" t="s">
        <v>1168</v>
      </c>
      <c r="F614">
        <v>24</v>
      </c>
      <c r="G614">
        <v>1</v>
      </c>
      <c r="H614">
        <v>1</v>
      </c>
      <c r="I614">
        <v>24</v>
      </c>
    </row>
    <row r="615" spans="2:9">
      <c r="B615" t="s">
        <v>1169</v>
      </c>
      <c r="C615">
        <v>614</v>
      </c>
      <c r="D615" t="str">
        <f t="shared" si="9"/>
        <v>KIU614</v>
      </c>
      <c r="E615" t="s">
        <v>1169</v>
      </c>
      <c r="F615">
        <v>48</v>
      </c>
      <c r="G615">
        <v>1</v>
      </c>
      <c r="H615">
        <v>1</v>
      </c>
      <c r="I615">
        <v>48</v>
      </c>
    </row>
    <row r="616" spans="2:9">
      <c r="B616" t="s">
        <v>1170</v>
      </c>
      <c r="C616">
        <v>615</v>
      </c>
      <c r="D616" t="str">
        <f t="shared" si="9"/>
        <v>KIU615</v>
      </c>
      <c r="E616" t="s">
        <v>1170</v>
      </c>
      <c r="F616">
        <v>20</v>
      </c>
      <c r="G616">
        <v>1</v>
      </c>
      <c r="H616">
        <v>1</v>
      </c>
      <c r="I616">
        <v>20</v>
      </c>
    </row>
    <row r="617" spans="2:9">
      <c r="B617" t="s">
        <v>1172</v>
      </c>
      <c r="C617">
        <v>616</v>
      </c>
      <c r="D617" t="str">
        <f t="shared" si="9"/>
        <v>KIU616</v>
      </c>
      <c r="E617" t="s">
        <v>1172</v>
      </c>
      <c r="F617">
        <v>48</v>
      </c>
      <c r="G617">
        <v>1</v>
      </c>
      <c r="H617">
        <v>1</v>
      </c>
      <c r="I617">
        <v>48</v>
      </c>
    </row>
    <row r="618" spans="2:9">
      <c r="B618" t="s">
        <v>1175</v>
      </c>
      <c r="C618">
        <v>617</v>
      </c>
      <c r="D618" t="str">
        <f t="shared" si="9"/>
        <v>KIU617</v>
      </c>
      <c r="E618" t="s">
        <v>1175</v>
      </c>
      <c r="F618">
        <v>6</v>
      </c>
      <c r="G618">
        <v>50</v>
      </c>
      <c r="H618">
        <v>1</v>
      </c>
      <c r="I618">
        <v>300</v>
      </c>
    </row>
    <row r="619" spans="2:9">
      <c r="B619" t="s">
        <v>1176</v>
      </c>
      <c r="C619">
        <v>618</v>
      </c>
      <c r="D619" t="str">
        <f t="shared" si="9"/>
        <v>KIU618</v>
      </c>
      <c r="E619" t="s">
        <v>1176</v>
      </c>
      <c r="F619">
        <v>1</v>
      </c>
      <c r="G619">
        <v>1</v>
      </c>
      <c r="H619">
        <v>1</v>
      </c>
      <c r="I619">
        <v>1</v>
      </c>
    </row>
    <row r="620" spans="2:9">
      <c r="B620" t="s">
        <v>1177</v>
      </c>
      <c r="C620">
        <v>619</v>
      </c>
      <c r="D620" t="str">
        <f t="shared" si="9"/>
        <v>KIU619</v>
      </c>
      <c r="E620" t="s">
        <v>1177</v>
      </c>
      <c r="F620">
        <v>20</v>
      </c>
      <c r="G620">
        <v>1</v>
      </c>
      <c r="H620">
        <v>1</v>
      </c>
      <c r="I620">
        <v>20</v>
      </c>
    </row>
    <row r="621" spans="2:9">
      <c r="B621" t="s">
        <v>1178</v>
      </c>
      <c r="C621">
        <v>620</v>
      </c>
      <c r="D621" t="str">
        <f t="shared" si="9"/>
        <v>KIU620</v>
      </c>
      <c r="E621" t="s">
        <v>1178</v>
      </c>
      <c r="F621">
        <v>4</v>
      </c>
      <c r="G621">
        <v>1</v>
      </c>
      <c r="H621">
        <v>1</v>
      </c>
      <c r="I621">
        <v>4</v>
      </c>
    </row>
    <row r="622" spans="2:9">
      <c r="B622" t="s">
        <v>1179</v>
      </c>
      <c r="C622">
        <v>621</v>
      </c>
      <c r="D622" t="str">
        <f t="shared" si="9"/>
        <v>KIU621</v>
      </c>
      <c r="E622" t="s">
        <v>1179</v>
      </c>
      <c r="F622">
        <v>1</v>
      </c>
      <c r="G622">
        <v>1</v>
      </c>
      <c r="H622">
        <v>1</v>
      </c>
      <c r="I622">
        <v>1</v>
      </c>
    </row>
    <row r="623" spans="2:9">
      <c r="B623" t="s">
        <v>1180</v>
      </c>
      <c r="C623">
        <v>622</v>
      </c>
      <c r="D623" t="str">
        <f t="shared" si="9"/>
        <v>KIU622</v>
      </c>
      <c r="E623" t="s">
        <v>1180</v>
      </c>
      <c r="F623">
        <v>1</v>
      </c>
      <c r="G623">
        <v>1</v>
      </c>
      <c r="H623">
        <v>1</v>
      </c>
      <c r="I623">
        <v>1</v>
      </c>
    </row>
    <row r="624" spans="2:9">
      <c r="B624" t="s">
        <v>1181</v>
      </c>
      <c r="C624">
        <v>623</v>
      </c>
      <c r="D624" t="str">
        <f t="shared" si="9"/>
        <v>KIU623</v>
      </c>
      <c r="E624" t="s">
        <v>1181</v>
      </c>
      <c r="F624">
        <v>12</v>
      </c>
      <c r="G624">
        <v>1</v>
      </c>
      <c r="H624">
        <v>1</v>
      </c>
      <c r="I624">
        <v>12</v>
      </c>
    </row>
    <row r="625" spans="2:9">
      <c r="B625" t="s">
        <v>1184</v>
      </c>
      <c r="C625">
        <v>624</v>
      </c>
      <c r="D625" t="str">
        <f t="shared" si="9"/>
        <v>KIU624</v>
      </c>
      <c r="E625" t="s">
        <v>1184</v>
      </c>
      <c r="F625">
        <v>20</v>
      </c>
      <c r="G625">
        <v>1</v>
      </c>
      <c r="H625">
        <v>1</v>
      </c>
      <c r="I625">
        <v>20</v>
      </c>
    </row>
    <row r="626" spans="2:9">
      <c r="B626" t="s">
        <v>1185</v>
      </c>
      <c r="C626">
        <v>625</v>
      </c>
      <c r="D626" t="str">
        <f t="shared" si="9"/>
        <v>KIU625</v>
      </c>
      <c r="E626" t="s">
        <v>1185</v>
      </c>
      <c r="F626">
        <v>40</v>
      </c>
      <c r="G626">
        <v>1</v>
      </c>
      <c r="H626">
        <v>1</v>
      </c>
      <c r="I626">
        <v>40</v>
      </c>
    </row>
    <row r="627" spans="2:9">
      <c r="B627" t="s">
        <v>1187</v>
      </c>
      <c r="C627">
        <v>626</v>
      </c>
      <c r="D627" t="str">
        <f t="shared" si="9"/>
        <v>KIU626</v>
      </c>
      <c r="E627" t="s">
        <v>1187</v>
      </c>
      <c r="F627">
        <v>15</v>
      </c>
      <c r="G627">
        <v>1</v>
      </c>
      <c r="H627">
        <v>1</v>
      </c>
      <c r="I627">
        <v>15</v>
      </c>
    </row>
    <row r="628" spans="2:9">
      <c r="B628" t="s">
        <v>1188</v>
      </c>
      <c r="C628">
        <v>627</v>
      </c>
      <c r="D628" t="str">
        <f t="shared" si="9"/>
        <v>KIU627</v>
      </c>
      <c r="E628" t="s">
        <v>1188</v>
      </c>
      <c r="F628">
        <v>15</v>
      </c>
      <c r="G628">
        <v>1</v>
      </c>
      <c r="H628">
        <v>1</v>
      </c>
      <c r="I628">
        <v>15</v>
      </c>
    </row>
    <row r="629" spans="2:9">
      <c r="B629" t="s">
        <v>1189</v>
      </c>
      <c r="C629">
        <v>628</v>
      </c>
      <c r="D629" t="str">
        <f t="shared" si="9"/>
        <v>KIU628</v>
      </c>
      <c r="E629" t="s">
        <v>1189</v>
      </c>
      <c r="F629">
        <v>20</v>
      </c>
      <c r="G629">
        <v>1</v>
      </c>
      <c r="H629">
        <v>1</v>
      </c>
      <c r="I629">
        <v>20</v>
      </c>
    </row>
    <row r="630" spans="2:9">
      <c r="B630" t="s">
        <v>1190</v>
      </c>
      <c r="C630">
        <v>629</v>
      </c>
      <c r="D630" t="str">
        <f t="shared" si="9"/>
        <v>KIU629</v>
      </c>
      <c r="E630" t="s">
        <v>1190</v>
      </c>
      <c r="F630">
        <v>30</v>
      </c>
      <c r="G630">
        <v>1</v>
      </c>
      <c r="H630">
        <v>1</v>
      </c>
      <c r="I630">
        <v>30</v>
      </c>
    </row>
    <row r="631" spans="2:9">
      <c r="B631" t="s">
        <v>1191</v>
      </c>
      <c r="C631">
        <v>630</v>
      </c>
      <c r="D631" t="str">
        <f t="shared" si="9"/>
        <v>KIU630</v>
      </c>
      <c r="E631" t="s">
        <v>1191</v>
      </c>
      <c r="F631">
        <v>40</v>
      </c>
      <c r="G631">
        <v>1</v>
      </c>
      <c r="H631">
        <v>1</v>
      </c>
      <c r="I631">
        <v>40</v>
      </c>
    </row>
    <row r="632" spans="2:9">
      <c r="B632" t="s">
        <v>1192</v>
      </c>
      <c r="C632">
        <v>631</v>
      </c>
      <c r="D632" t="str">
        <f t="shared" si="9"/>
        <v>KIU631</v>
      </c>
      <c r="E632" t="s">
        <v>1192</v>
      </c>
      <c r="F632">
        <v>50</v>
      </c>
      <c r="G632">
        <v>1</v>
      </c>
      <c r="H632">
        <v>1</v>
      </c>
      <c r="I632">
        <v>50</v>
      </c>
    </row>
    <row r="633" spans="2:9">
      <c r="B633" t="s">
        <v>1193</v>
      </c>
      <c r="C633">
        <v>632</v>
      </c>
      <c r="D633" t="str">
        <f t="shared" si="9"/>
        <v>KIU632</v>
      </c>
      <c r="E633" t="s">
        <v>1193</v>
      </c>
      <c r="F633">
        <v>1</v>
      </c>
      <c r="G633">
        <v>1</v>
      </c>
      <c r="H633">
        <v>1</v>
      </c>
      <c r="I633">
        <v>1</v>
      </c>
    </row>
    <row r="634" spans="2:9">
      <c r="B634" t="s">
        <v>1194</v>
      </c>
      <c r="C634">
        <v>633</v>
      </c>
      <c r="D634" t="str">
        <f t="shared" si="9"/>
        <v>KIU633</v>
      </c>
      <c r="E634" t="s">
        <v>1194</v>
      </c>
      <c r="F634">
        <v>1</v>
      </c>
      <c r="G634">
        <v>1</v>
      </c>
      <c r="H634">
        <v>1</v>
      </c>
      <c r="I634">
        <v>1</v>
      </c>
    </row>
    <row r="635" spans="2:9">
      <c r="B635" t="s">
        <v>1195</v>
      </c>
      <c r="C635">
        <v>634</v>
      </c>
      <c r="D635" t="str">
        <f t="shared" si="9"/>
        <v>KIU634</v>
      </c>
      <c r="E635" t="s">
        <v>1195</v>
      </c>
      <c r="F635">
        <v>100</v>
      </c>
      <c r="G635">
        <v>1</v>
      </c>
      <c r="H635">
        <v>1</v>
      </c>
      <c r="I635">
        <v>100</v>
      </c>
    </row>
    <row r="636" spans="2:9">
      <c r="B636" t="s">
        <v>1196</v>
      </c>
      <c r="C636">
        <v>635</v>
      </c>
      <c r="D636" t="str">
        <f t="shared" si="9"/>
        <v>KIU635</v>
      </c>
      <c r="E636" t="s">
        <v>1196</v>
      </c>
      <c r="F636">
        <v>20</v>
      </c>
      <c r="G636">
        <v>1</v>
      </c>
      <c r="H636">
        <v>1</v>
      </c>
      <c r="I636">
        <v>20</v>
      </c>
    </row>
    <row r="637" spans="2:9">
      <c r="B637" t="s">
        <v>1197</v>
      </c>
      <c r="C637">
        <v>636</v>
      </c>
      <c r="D637" t="str">
        <f t="shared" si="9"/>
        <v>KIU636</v>
      </c>
      <c r="E637" t="s">
        <v>1197</v>
      </c>
      <c r="F637">
        <v>25</v>
      </c>
      <c r="G637">
        <v>1</v>
      </c>
      <c r="H637">
        <v>1</v>
      </c>
      <c r="I637">
        <v>25</v>
      </c>
    </row>
    <row r="638" spans="2:9">
      <c r="B638" t="s">
        <v>1198</v>
      </c>
      <c r="C638">
        <v>637</v>
      </c>
      <c r="D638" t="str">
        <f t="shared" si="9"/>
        <v>KIU637</v>
      </c>
      <c r="E638" t="s">
        <v>1198</v>
      </c>
      <c r="F638">
        <v>40</v>
      </c>
      <c r="G638">
        <v>1</v>
      </c>
      <c r="H638">
        <v>1</v>
      </c>
      <c r="I638">
        <v>40</v>
      </c>
    </row>
    <row r="639" spans="2:9">
      <c r="B639" t="s">
        <v>1199</v>
      </c>
      <c r="C639">
        <v>638</v>
      </c>
      <c r="D639" t="str">
        <f t="shared" si="9"/>
        <v>KIU638</v>
      </c>
      <c r="E639" t="s">
        <v>1199</v>
      </c>
      <c r="F639">
        <v>1</v>
      </c>
      <c r="G639">
        <v>1</v>
      </c>
      <c r="H639">
        <v>1</v>
      </c>
      <c r="I639">
        <v>1</v>
      </c>
    </row>
    <row r="640" spans="2:9">
      <c r="B640" t="s">
        <v>1200</v>
      </c>
      <c r="C640">
        <v>639</v>
      </c>
      <c r="D640" t="str">
        <f t="shared" si="9"/>
        <v>KIU639</v>
      </c>
      <c r="E640" t="s">
        <v>1200</v>
      </c>
      <c r="F640">
        <v>1</v>
      </c>
      <c r="G640">
        <v>1</v>
      </c>
      <c r="H640">
        <v>1</v>
      </c>
      <c r="I640">
        <v>1</v>
      </c>
    </row>
    <row r="641" spans="2:9">
      <c r="B641" t="s">
        <v>1201</v>
      </c>
      <c r="C641">
        <v>640</v>
      </c>
      <c r="D641" t="str">
        <f t="shared" si="9"/>
        <v>KIU640</v>
      </c>
      <c r="E641" t="s">
        <v>1201</v>
      </c>
      <c r="F641">
        <v>1</v>
      </c>
      <c r="G641">
        <v>1</v>
      </c>
      <c r="H641">
        <v>1</v>
      </c>
      <c r="I641">
        <v>1</v>
      </c>
    </row>
    <row r="642" spans="2:9">
      <c r="B642" t="s">
        <v>1202</v>
      </c>
      <c r="C642">
        <v>641</v>
      </c>
      <c r="D642" t="str">
        <f t="shared" si="9"/>
        <v>KIU641</v>
      </c>
      <c r="E642" t="s">
        <v>1202</v>
      </c>
      <c r="F642">
        <v>1</v>
      </c>
      <c r="G642">
        <v>1</v>
      </c>
      <c r="H642">
        <v>1</v>
      </c>
      <c r="I642">
        <v>1</v>
      </c>
    </row>
    <row r="643" spans="2:9">
      <c r="B643" t="s">
        <v>1203</v>
      </c>
      <c r="C643">
        <v>642</v>
      </c>
      <c r="D643" t="str">
        <f t="shared" ref="D643:D706" si="10">"KIU"&amp;C643</f>
        <v>KIU642</v>
      </c>
      <c r="E643" t="s">
        <v>1203</v>
      </c>
      <c r="F643">
        <v>1</v>
      </c>
      <c r="G643">
        <v>1</v>
      </c>
      <c r="H643">
        <v>1</v>
      </c>
      <c r="I643">
        <v>1</v>
      </c>
    </row>
    <row r="644" spans="2:9">
      <c r="B644" t="s">
        <v>1204</v>
      </c>
      <c r="C644">
        <v>643</v>
      </c>
      <c r="D644" t="str">
        <f t="shared" si="10"/>
        <v>KIU643</v>
      </c>
      <c r="E644" t="s">
        <v>1204</v>
      </c>
      <c r="F644">
        <v>10</v>
      </c>
      <c r="G644">
        <v>1</v>
      </c>
      <c r="H644">
        <v>1</v>
      </c>
      <c r="I644">
        <v>10</v>
      </c>
    </row>
    <row r="645" spans="2:9">
      <c r="B645" t="s">
        <v>1205</v>
      </c>
      <c r="C645">
        <v>644</v>
      </c>
      <c r="D645" t="str">
        <f t="shared" si="10"/>
        <v>KIU644</v>
      </c>
      <c r="E645" t="s">
        <v>1205</v>
      </c>
      <c r="F645">
        <v>20</v>
      </c>
      <c r="G645">
        <v>1</v>
      </c>
      <c r="H645">
        <v>1</v>
      </c>
      <c r="I645">
        <v>20</v>
      </c>
    </row>
    <row r="646" spans="2:9">
      <c r="B646" t="s">
        <v>1206</v>
      </c>
      <c r="C646">
        <v>645</v>
      </c>
      <c r="D646" t="str">
        <f t="shared" si="10"/>
        <v>KIU645</v>
      </c>
      <c r="E646" t="s">
        <v>1206</v>
      </c>
      <c r="F646">
        <v>1</v>
      </c>
      <c r="G646">
        <v>1</v>
      </c>
      <c r="H646">
        <v>1</v>
      </c>
      <c r="I646">
        <v>1</v>
      </c>
    </row>
    <row r="647" spans="2:9">
      <c r="B647" t="s">
        <v>1207</v>
      </c>
      <c r="C647">
        <v>646</v>
      </c>
      <c r="D647" t="str">
        <f t="shared" si="10"/>
        <v>KIU646</v>
      </c>
      <c r="E647" t="s">
        <v>1207</v>
      </c>
      <c r="F647">
        <v>20</v>
      </c>
      <c r="G647">
        <v>1</v>
      </c>
      <c r="H647">
        <v>1</v>
      </c>
      <c r="I647">
        <v>20</v>
      </c>
    </row>
    <row r="648" spans="2:9">
      <c r="B648" t="s">
        <v>1208</v>
      </c>
      <c r="C648">
        <v>647</v>
      </c>
      <c r="D648" t="str">
        <f t="shared" si="10"/>
        <v>KIU647</v>
      </c>
      <c r="E648" t="s">
        <v>1208</v>
      </c>
      <c r="F648">
        <v>4</v>
      </c>
      <c r="G648">
        <v>1</v>
      </c>
      <c r="H648">
        <v>1</v>
      </c>
      <c r="I648">
        <v>4</v>
      </c>
    </row>
    <row r="649" spans="2:9">
      <c r="B649" t="s">
        <v>1209</v>
      </c>
      <c r="C649">
        <v>648</v>
      </c>
      <c r="D649" t="str">
        <f t="shared" si="10"/>
        <v>KIU648</v>
      </c>
      <c r="E649" t="s">
        <v>1209</v>
      </c>
      <c r="F649">
        <v>1</v>
      </c>
      <c r="G649">
        <v>1</v>
      </c>
      <c r="H649">
        <v>1</v>
      </c>
      <c r="I649">
        <v>1</v>
      </c>
    </row>
    <row r="650" spans="2:9">
      <c r="B650" t="s">
        <v>1218</v>
      </c>
      <c r="C650">
        <v>649</v>
      </c>
      <c r="D650" t="str">
        <f t="shared" si="10"/>
        <v>KIU649</v>
      </c>
      <c r="E650" t="s">
        <v>1218</v>
      </c>
      <c r="F650">
        <v>1</v>
      </c>
      <c r="G650">
        <v>1</v>
      </c>
      <c r="H650">
        <v>1</v>
      </c>
      <c r="I650">
        <v>1</v>
      </c>
    </row>
    <row r="651" spans="2:9">
      <c r="B651" t="s">
        <v>1219</v>
      </c>
      <c r="C651">
        <v>650</v>
      </c>
      <c r="D651" t="str">
        <f t="shared" si="10"/>
        <v>KIU650</v>
      </c>
      <c r="E651" t="s">
        <v>1219</v>
      </c>
      <c r="F651">
        <v>1</v>
      </c>
      <c r="G651">
        <v>1</v>
      </c>
      <c r="H651">
        <v>1</v>
      </c>
      <c r="I651">
        <v>1</v>
      </c>
    </row>
    <row r="652" spans="2:9">
      <c r="B652" t="s">
        <v>1220</v>
      </c>
      <c r="C652">
        <v>651</v>
      </c>
      <c r="D652" t="str">
        <f t="shared" si="10"/>
        <v>KIU651</v>
      </c>
      <c r="E652" t="s">
        <v>1220</v>
      </c>
      <c r="F652">
        <v>20</v>
      </c>
      <c r="G652">
        <v>1</v>
      </c>
      <c r="H652">
        <v>1</v>
      </c>
      <c r="I652">
        <v>20</v>
      </c>
    </row>
    <row r="653" spans="2:9">
      <c r="B653" t="s">
        <v>1221</v>
      </c>
      <c r="C653">
        <v>652</v>
      </c>
      <c r="D653" t="str">
        <f t="shared" si="10"/>
        <v>KIU652</v>
      </c>
      <c r="E653" t="s">
        <v>1221</v>
      </c>
      <c r="F653">
        <v>40</v>
      </c>
      <c r="G653">
        <v>1</v>
      </c>
      <c r="H653">
        <v>1</v>
      </c>
      <c r="I653">
        <v>40</v>
      </c>
    </row>
    <row r="654" spans="2:9">
      <c r="B654" t="s">
        <v>1222</v>
      </c>
      <c r="C654">
        <v>653</v>
      </c>
      <c r="D654" t="str">
        <f t="shared" si="10"/>
        <v>KIU653</v>
      </c>
      <c r="E654" t="s">
        <v>1222</v>
      </c>
      <c r="F654">
        <v>1</v>
      </c>
      <c r="G654">
        <v>1</v>
      </c>
      <c r="H654">
        <v>1</v>
      </c>
      <c r="I654">
        <v>1</v>
      </c>
    </row>
    <row r="655" spans="2:9">
      <c r="B655" t="s">
        <v>1223</v>
      </c>
      <c r="C655">
        <v>654</v>
      </c>
      <c r="D655" t="str">
        <f t="shared" si="10"/>
        <v>KIU654</v>
      </c>
      <c r="E655" t="s">
        <v>1223</v>
      </c>
      <c r="F655">
        <v>1</v>
      </c>
      <c r="G655">
        <v>1</v>
      </c>
      <c r="H655">
        <v>1</v>
      </c>
      <c r="I655">
        <v>1</v>
      </c>
    </row>
    <row r="656" spans="2:9">
      <c r="B656" t="s">
        <v>1224</v>
      </c>
      <c r="C656">
        <v>655</v>
      </c>
      <c r="D656" t="str">
        <f t="shared" si="10"/>
        <v>KIU655</v>
      </c>
      <c r="E656" t="s">
        <v>1224</v>
      </c>
      <c r="F656">
        <v>100</v>
      </c>
      <c r="G656">
        <v>1</v>
      </c>
      <c r="H656">
        <v>1</v>
      </c>
      <c r="I656">
        <v>100</v>
      </c>
    </row>
    <row r="657" spans="2:9">
      <c r="B657" t="s">
        <v>1226</v>
      </c>
      <c r="C657">
        <v>656</v>
      </c>
      <c r="D657" t="str">
        <f t="shared" si="10"/>
        <v>KIU656</v>
      </c>
      <c r="E657" t="s">
        <v>1226</v>
      </c>
      <c r="F657">
        <v>20</v>
      </c>
      <c r="G657">
        <v>1</v>
      </c>
      <c r="H657">
        <v>1</v>
      </c>
      <c r="I657">
        <v>20</v>
      </c>
    </row>
    <row r="658" spans="2:9">
      <c r="B658" t="s">
        <v>1228</v>
      </c>
      <c r="C658">
        <v>657</v>
      </c>
      <c r="D658" t="str">
        <f t="shared" si="10"/>
        <v>KIU657</v>
      </c>
      <c r="E658" t="s">
        <v>1228</v>
      </c>
      <c r="F658">
        <v>40</v>
      </c>
      <c r="G658">
        <v>1</v>
      </c>
      <c r="H658">
        <v>1</v>
      </c>
      <c r="I658">
        <v>40</v>
      </c>
    </row>
    <row r="659" spans="2:9">
      <c r="B659" t="s">
        <v>1230</v>
      </c>
      <c r="C659">
        <v>658</v>
      </c>
      <c r="D659" t="str">
        <f t="shared" si="10"/>
        <v>KIU658</v>
      </c>
      <c r="E659" t="s">
        <v>1230</v>
      </c>
      <c r="F659">
        <v>1</v>
      </c>
      <c r="G659">
        <v>1</v>
      </c>
      <c r="H659">
        <v>1</v>
      </c>
      <c r="I659">
        <v>1</v>
      </c>
    </row>
    <row r="660" spans="2:9">
      <c r="B660" t="s">
        <v>1231</v>
      </c>
      <c r="C660">
        <v>659</v>
      </c>
      <c r="D660" t="str">
        <f t="shared" si="10"/>
        <v>KIU659</v>
      </c>
      <c r="E660" t="s">
        <v>1231</v>
      </c>
      <c r="F660">
        <v>20</v>
      </c>
      <c r="G660">
        <v>1</v>
      </c>
      <c r="H660">
        <v>1</v>
      </c>
      <c r="I660">
        <v>20</v>
      </c>
    </row>
    <row r="661" spans="2:9">
      <c r="B661" t="s">
        <v>1233</v>
      </c>
      <c r="C661">
        <v>660</v>
      </c>
      <c r="D661" t="str">
        <f t="shared" si="10"/>
        <v>KIU660</v>
      </c>
      <c r="E661" t="s">
        <v>1233</v>
      </c>
      <c r="F661">
        <v>40</v>
      </c>
      <c r="G661">
        <v>1</v>
      </c>
      <c r="H661">
        <v>1</v>
      </c>
      <c r="I661">
        <v>40</v>
      </c>
    </row>
    <row r="662" spans="2:9">
      <c r="B662" t="s">
        <v>1235</v>
      </c>
      <c r="C662">
        <v>661</v>
      </c>
      <c r="D662" t="str">
        <f t="shared" si="10"/>
        <v>KIU661</v>
      </c>
      <c r="E662" t="s">
        <v>1235</v>
      </c>
      <c r="F662">
        <v>50</v>
      </c>
      <c r="G662">
        <v>1</v>
      </c>
      <c r="H662">
        <v>1</v>
      </c>
      <c r="I662">
        <v>50</v>
      </c>
    </row>
    <row r="663" spans="2:9">
      <c r="B663" t="s">
        <v>1236</v>
      </c>
      <c r="C663">
        <v>662</v>
      </c>
      <c r="D663" t="str">
        <f t="shared" si="10"/>
        <v>KIU662</v>
      </c>
      <c r="E663" t="s">
        <v>1236</v>
      </c>
      <c r="F663">
        <v>50</v>
      </c>
      <c r="G663">
        <v>1</v>
      </c>
      <c r="H663">
        <v>1</v>
      </c>
      <c r="I663">
        <v>50</v>
      </c>
    </row>
    <row r="664" spans="2:9">
      <c r="B664" t="s">
        <v>1237</v>
      </c>
      <c r="C664">
        <v>663</v>
      </c>
      <c r="D664" t="str">
        <f t="shared" si="10"/>
        <v>KIU663</v>
      </c>
      <c r="E664" t="s">
        <v>1237</v>
      </c>
      <c r="F664">
        <v>20</v>
      </c>
      <c r="G664">
        <v>1</v>
      </c>
      <c r="H664">
        <v>1</v>
      </c>
      <c r="I664">
        <v>20</v>
      </c>
    </row>
    <row r="665" spans="2:9">
      <c r="B665" t="s">
        <v>1238</v>
      </c>
      <c r="C665">
        <v>664</v>
      </c>
      <c r="D665" t="str">
        <f t="shared" si="10"/>
        <v>KIU664</v>
      </c>
      <c r="E665" t="s">
        <v>1238</v>
      </c>
      <c r="F665">
        <v>48</v>
      </c>
      <c r="G665">
        <v>1</v>
      </c>
      <c r="H665">
        <v>1</v>
      </c>
      <c r="I665">
        <v>48</v>
      </c>
    </row>
    <row r="666" spans="2:9">
      <c r="B666" t="s">
        <v>1241</v>
      </c>
      <c r="C666">
        <v>665</v>
      </c>
      <c r="D666" t="str">
        <f t="shared" si="10"/>
        <v>KIU665</v>
      </c>
      <c r="E666" t="s">
        <v>1241</v>
      </c>
      <c r="F666">
        <v>64</v>
      </c>
      <c r="G666">
        <v>1</v>
      </c>
      <c r="H666">
        <v>1</v>
      </c>
      <c r="I666">
        <v>64</v>
      </c>
    </row>
    <row r="667" spans="2:9">
      <c r="B667" t="s">
        <v>1243</v>
      </c>
      <c r="C667">
        <v>666</v>
      </c>
      <c r="D667" t="str">
        <f t="shared" si="10"/>
        <v>KIU666</v>
      </c>
      <c r="E667" t="s">
        <v>1243</v>
      </c>
      <c r="F667">
        <v>20</v>
      </c>
      <c r="G667">
        <v>1</v>
      </c>
      <c r="H667">
        <v>1</v>
      </c>
      <c r="I667">
        <v>20</v>
      </c>
    </row>
    <row r="668" spans="2:9">
      <c r="B668" t="s">
        <v>1244</v>
      </c>
      <c r="C668">
        <v>667</v>
      </c>
      <c r="D668" t="str">
        <f t="shared" si="10"/>
        <v>KIU667</v>
      </c>
      <c r="E668" t="s">
        <v>1244</v>
      </c>
      <c r="F668">
        <v>40</v>
      </c>
      <c r="G668">
        <v>1</v>
      </c>
      <c r="H668">
        <v>1</v>
      </c>
      <c r="I668">
        <v>40</v>
      </c>
    </row>
    <row r="669" spans="2:9">
      <c r="B669" t="s">
        <v>1245</v>
      </c>
      <c r="C669">
        <v>668</v>
      </c>
      <c r="D669" t="str">
        <f t="shared" si="10"/>
        <v>KIU668</v>
      </c>
      <c r="E669" t="s">
        <v>1245</v>
      </c>
      <c r="F669">
        <v>50</v>
      </c>
      <c r="G669">
        <v>1</v>
      </c>
      <c r="H669">
        <v>1</v>
      </c>
      <c r="I669">
        <v>50</v>
      </c>
    </row>
    <row r="670" spans="2:9">
      <c r="B670" t="s">
        <v>1246</v>
      </c>
      <c r="C670">
        <v>669</v>
      </c>
      <c r="D670" t="str">
        <f t="shared" si="10"/>
        <v>KIU669</v>
      </c>
      <c r="E670" t="s">
        <v>1246</v>
      </c>
      <c r="F670">
        <v>40</v>
      </c>
      <c r="G670">
        <v>1</v>
      </c>
      <c r="H670">
        <v>1</v>
      </c>
      <c r="I670">
        <v>40</v>
      </c>
    </row>
    <row r="671" spans="2:9">
      <c r="B671" t="s">
        <v>1247</v>
      </c>
      <c r="C671">
        <v>670</v>
      </c>
      <c r="D671" t="str">
        <f t="shared" si="10"/>
        <v>KIU670</v>
      </c>
      <c r="E671" t="s">
        <v>1247</v>
      </c>
      <c r="F671">
        <v>50</v>
      </c>
      <c r="G671">
        <v>1</v>
      </c>
      <c r="H671">
        <v>1</v>
      </c>
      <c r="I671">
        <v>50</v>
      </c>
    </row>
    <row r="672" spans="2:9">
      <c r="B672" t="s">
        <v>1248</v>
      </c>
      <c r="C672">
        <v>671</v>
      </c>
      <c r="D672" t="str">
        <f t="shared" si="10"/>
        <v>KIU671</v>
      </c>
      <c r="E672" t="s">
        <v>1248</v>
      </c>
      <c r="F672">
        <v>20</v>
      </c>
      <c r="G672">
        <v>1</v>
      </c>
      <c r="H672">
        <v>1</v>
      </c>
      <c r="I672">
        <v>20</v>
      </c>
    </row>
    <row r="673" spans="2:9">
      <c r="B673" t="s">
        <v>1251</v>
      </c>
      <c r="C673">
        <v>672</v>
      </c>
      <c r="D673" t="str">
        <f t="shared" si="10"/>
        <v>KIU672</v>
      </c>
      <c r="E673" t="s">
        <v>1251</v>
      </c>
      <c r="F673">
        <v>30</v>
      </c>
      <c r="G673">
        <v>1</v>
      </c>
      <c r="H673">
        <v>1</v>
      </c>
      <c r="I673">
        <v>30</v>
      </c>
    </row>
    <row r="674" spans="2:9">
      <c r="B674" t="s">
        <v>1252</v>
      </c>
      <c r="C674">
        <v>673</v>
      </c>
      <c r="D674" t="str">
        <f t="shared" si="10"/>
        <v>KIU673</v>
      </c>
      <c r="E674" t="s">
        <v>1252</v>
      </c>
      <c r="F674">
        <v>50</v>
      </c>
      <c r="G674">
        <v>1</v>
      </c>
      <c r="H674">
        <v>1</v>
      </c>
      <c r="I674">
        <v>50</v>
      </c>
    </row>
    <row r="675" spans="2:9">
      <c r="B675" t="s">
        <v>1253</v>
      </c>
      <c r="C675">
        <v>674</v>
      </c>
      <c r="D675" t="str">
        <f t="shared" si="10"/>
        <v>KIU674</v>
      </c>
      <c r="E675" t="s">
        <v>1253</v>
      </c>
      <c r="F675">
        <v>20</v>
      </c>
      <c r="G675">
        <v>1</v>
      </c>
      <c r="H675">
        <v>1</v>
      </c>
      <c r="I675">
        <v>20</v>
      </c>
    </row>
    <row r="676" spans="2:9">
      <c r="B676" t="s">
        <v>1256</v>
      </c>
      <c r="C676">
        <v>675</v>
      </c>
      <c r="D676" t="str">
        <f t="shared" si="10"/>
        <v>KIU675</v>
      </c>
      <c r="E676" t="s">
        <v>1256</v>
      </c>
      <c r="F676">
        <v>10</v>
      </c>
      <c r="G676">
        <v>1</v>
      </c>
      <c r="H676">
        <v>1</v>
      </c>
      <c r="I676">
        <v>10</v>
      </c>
    </row>
    <row r="677" spans="2:9">
      <c r="B677" t="s">
        <v>1257</v>
      </c>
      <c r="C677">
        <v>676</v>
      </c>
      <c r="D677" t="str">
        <f t="shared" si="10"/>
        <v>KIU676</v>
      </c>
      <c r="E677" t="s">
        <v>1257</v>
      </c>
      <c r="F677">
        <v>20</v>
      </c>
      <c r="G677">
        <v>1</v>
      </c>
      <c r="H677">
        <v>1</v>
      </c>
      <c r="I677">
        <v>20</v>
      </c>
    </row>
    <row r="678" spans="2:9">
      <c r="B678" t="s">
        <v>1258</v>
      </c>
      <c r="C678">
        <v>677</v>
      </c>
      <c r="D678" t="str">
        <f t="shared" si="10"/>
        <v>KIU677</v>
      </c>
      <c r="E678" t="s">
        <v>1258</v>
      </c>
      <c r="F678">
        <v>1</v>
      </c>
      <c r="G678">
        <v>1</v>
      </c>
      <c r="H678">
        <v>1</v>
      </c>
      <c r="I678">
        <v>1</v>
      </c>
    </row>
    <row r="679" spans="2:9">
      <c r="B679" t="s">
        <v>1259</v>
      </c>
      <c r="C679">
        <v>678</v>
      </c>
      <c r="D679" t="str">
        <f t="shared" si="10"/>
        <v>KIU678</v>
      </c>
      <c r="E679" t="s">
        <v>1259</v>
      </c>
      <c r="F679">
        <v>20</v>
      </c>
      <c r="G679">
        <v>1</v>
      </c>
      <c r="H679">
        <v>1</v>
      </c>
      <c r="I679">
        <v>20</v>
      </c>
    </row>
    <row r="680" spans="2:9">
      <c r="B680" t="s">
        <v>1260</v>
      </c>
      <c r="C680">
        <v>679</v>
      </c>
      <c r="D680" t="str">
        <f t="shared" si="10"/>
        <v>KIU679</v>
      </c>
      <c r="E680" t="s">
        <v>1260</v>
      </c>
      <c r="F680">
        <v>4</v>
      </c>
      <c r="G680">
        <v>1</v>
      </c>
      <c r="H680">
        <v>1</v>
      </c>
      <c r="I680">
        <v>4</v>
      </c>
    </row>
    <row r="681" spans="2:9">
      <c r="B681" t="s">
        <v>1261</v>
      </c>
      <c r="C681">
        <v>680</v>
      </c>
      <c r="D681" t="str">
        <f t="shared" si="10"/>
        <v>KIU680</v>
      </c>
      <c r="E681" t="s">
        <v>1261</v>
      </c>
      <c r="F681">
        <v>30</v>
      </c>
      <c r="G681">
        <v>1</v>
      </c>
      <c r="H681">
        <v>1</v>
      </c>
      <c r="I681">
        <v>30</v>
      </c>
    </row>
    <row r="682" spans="2:9">
      <c r="B682" t="s">
        <v>1262</v>
      </c>
      <c r="C682">
        <v>681</v>
      </c>
      <c r="D682" t="str">
        <f t="shared" si="10"/>
        <v>KIU681</v>
      </c>
      <c r="E682" t="s">
        <v>1262</v>
      </c>
      <c r="F682">
        <v>1</v>
      </c>
      <c r="G682">
        <v>1</v>
      </c>
      <c r="H682">
        <v>1</v>
      </c>
      <c r="I682">
        <v>1</v>
      </c>
    </row>
    <row r="683" spans="2:9">
      <c r="B683" t="s">
        <v>1263</v>
      </c>
      <c r="C683">
        <v>682</v>
      </c>
      <c r="D683" t="str">
        <f t="shared" si="10"/>
        <v>KIU682</v>
      </c>
      <c r="E683" t="s">
        <v>1263</v>
      </c>
      <c r="F683">
        <v>20</v>
      </c>
      <c r="G683">
        <v>1</v>
      </c>
      <c r="H683">
        <v>1</v>
      </c>
      <c r="I683">
        <v>20</v>
      </c>
    </row>
    <row r="684" spans="2:9">
      <c r="B684" t="s">
        <v>1267</v>
      </c>
      <c r="C684">
        <v>683</v>
      </c>
      <c r="D684" t="str">
        <f t="shared" si="10"/>
        <v>KIU683</v>
      </c>
      <c r="E684" t="s">
        <v>1267</v>
      </c>
      <c r="F684">
        <v>20</v>
      </c>
      <c r="G684">
        <v>1</v>
      </c>
      <c r="H684">
        <v>1</v>
      </c>
      <c r="I684">
        <v>20</v>
      </c>
    </row>
    <row r="685" spans="2:9">
      <c r="B685" t="s">
        <v>1270</v>
      </c>
      <c r="C685">
        <v>684</v>
      </c>
      <c r="D685" t="str">
        <f t="shared" si="10"/>
        <v>KIU684</v>
      </c>
      <c r="E685" t="s">
        <v>1270</v>
      </c>
      <c r="F685">
        <v>1</v>
      </c>
      <c r="G685">
        <v>1</v>
      </c>
      <c r="H685">
        <v>1</v>
      </c>
      <c r="I685">
        <v>1</v>
      </c>
    </row>
    <row r="686" spans="2:9">
      <c r="B686" t="s">
        <v>1271</v>
      </c>
      <c r="C686">
        <v>685</v>
      </c>
      <c r="D686" t="str">
        <f t="shared" si="10"/>
        <v>KIU685</v>
      </c>
      <c r="E686" t="s">
        <v>1271</v>
      </c>
      <c r="F686">
        <v>20</v>
      </c>
      <c r="G686">
        <v>1</v>
      </c>
      <c r="H686">
        <v>1</v>
      </c>
      <c r="I686">
        <v>20</v>
      </c>
    </row>
    <row r="687" spans="2:9">
      <c r="B687" t="s">
        <v>1272</v>
      </c>
      <c r="C687">
        <v>686</v>
      </c>
      <c r="D687" t="str">
        <f t="shared" si="10"/>
        <v>KIU686</v>
      </c>
      <c r="E687" t="s">
        <v>1272</v>
      </c>
      <c r="F687">
        <v>4</v>
      </c>
      <c r="G687">
        <v>1</v>
      </c>
      <c r="H687">
        <v>1</v>
      </c>
      <c r="I687">
        <v>4</v>
      </c>
    </row>
    <row r="688" spans="2:9">
      <c r="B688" t="s">
        <v>1273</v>
      </c>
      <c r="C688">
        <v>687</v>
      </c>
      <c r="D688" t="str">
        <f t="shared" si="10"/>
        <v>KIU687</v>
      </c>
      <c r="E688" t="s">
        <v>1273</v>
      </c>
      <c r="F688">
        <v>1</v>
      </c>
      <c r="G688">
        <v>1</v>
      </c>
      <c r="H688">
        <v>1</v>
      </c>
      <c r="I688">
        <v>1</v>
      </c>
    </row>
    <row r="689" spans="2:9">
      <c r="B689" t="s">
        <v>1274</v>
      </c>
      <c r="C689">
        <v>688</v>
      </c>
      <c r="D689" t="str">
        <f t="shared" si="10"/>
        <v>KIU688</v>
      </c>
      <c r="E689" t="s">
        <v>1274</v>
      </c>
      <c r="F689">
        <v>20</v>
      </c>
      <c r="G689">
        <v>1</v>
      </c>
      <c r="H689">
        <v>1</v>
      </c>
      <c r="I689">
        <v>20</v>
      </c>
    </row>
    <row r="690" spans="2:9">
      <c r="B690" t="s">
        <v>1275</v>
      </c>
      <c r="C690">
        <v>689</v>
      </c>
      <c r="D690" t="str">
        <f t="shared" si="10"/>
        <v>KIU689</v>
      </c>
      <c r="E690" t="s">
        <v>1275</v>
      </c>
      <c r="F690">
        <v>1</v>
      </c>
      <c r="G690">
        <v>1</v>
      </c>
      <c r="H690">
        <v>1</v>
      </c>
      <c r="I690">
        <v>1</v>
      </c>
    </row>
    <row r="691" spans="2:9">
      <c r="B691" t="s">
        <v>1276</v>
      </c>
      <c r="C691">
        <v>690</v>
      </c>
      <c r="D691" t="str">
        <f t="shared" si="10"/>
        <v>KIU690</v>
      </c>
      <c r="E691" t="s">
        <v>1276</v>
      </c>
      <c r="F691">
        <v>15</v>
      </c>
      <c r="G691">
        <v>1</v>
      </c>
      <c r="H691">
        <v>1</v>
      </c>
      <c r="I691">
        <v>15</v>
      </c>
    </row>
    <row r="692" spans="2:9">
      <c r="B692" t="s">
        <v>1277</v>
      </c>
      <c r="C692">
        <v>691</v>
      </c>
      <c r="D692" t="str">
        <f t="shared" si="10"/>
        <v>KIU691</v>
      </c>
      <c r="E692" t="s">
        <v>1277</v>
      </c>
      <c r="F692">
        <v>10</v>
      </c>
      <c r="G692">
        <v>1</v>
      </c>
      <c r="H692">
        <v>1</v>
      </c>
      <c r="I692">
        <v>10</v>
      </c>
    </row>
    <row r="693" spans="2:9">
      <c r="B693" t="s">
        <v>1280</v>
      </c>
      <c r="C693">
        <v>692</v>
      </c>
      <c r="D693" t="str">
        <f t="shared" si="10"/>
        <v>KIU692</v>
      </c>
      <c r="E693" t="s">
        <v>1280</v>
      </c>
      <c r="F693">
        <v>20</v>
      </c>
      <c r="G693">
        <v>1</v>
      </c>
      <c r="H693">
        <v>1</v>
      </c>
      <c r="I693">
        <v>20</v>
      </c>
    </row>
    <row r="694" spans="2:9">
      <c r="B694" t="s">
        <v>1282</v>
      </c>
      <c r="C694">
        <v>693</v>
      </c>
      <c r="D694" t="str">
        <f t="shared" si="10"/>
        <v>KIU693</v>
      </c>
      <c r="E694" t="s">
        <v>1282</v>
      </c>
      <c r="F694">
        <v>100</v>
      </c>
      <c r="G694">
        <v>1</v>
      </c>
      <c r="H694">
        <v>1</v>
      </c>
      <c r="I694">
        <v>100</v>
      </c>
    </row>
    <row r="695" spans="2:9">
      <c r="B695" t="s">
        <v>1283</v>
      </c>
      <c r="C695">
        <v>694</v>
      </c>
      <c r="D695" t="str">
        <f t="shared" si="10"/>
        <v>KIU694</v>
      </c>
      <c r="E695" t="s">
        <v>1283</v>
      </c>
      <c r="F695">
        <v>20</v>
      </c>
      <c r="G695">
        <v>1</v>
      </c>
      <c r="H695">
        <v>1</v>
      </c>
      <c r="I695">
        <v>20</v>
      </c>
    </row>
    <row r="696" spans="2:9">
      <c r="B696" t="s">
        <v>1284</v>
      </c>
      <c r="C696">
        <v>695</v>
      </c>
      <c r="D696" t="str">
        <f t="shared" si="10"/>
        <v>KIU695</v>
      </c>
      <c r="E696" t="s">
        <v>1284</v>
      </c>
      <c r="F696">
        <v>24</v>
      </c>
      <c r="G696">
        <v>1</v>
      </c>
      <c r="H696">
        <v>1</v>
      </c>
      <c r="I696">
        <v>24</v>
      </c>
    </row>
    <row r="697" spans="2:9">
      <c r="B697" t="s">
        <v>1285</v>
      </c>
      <c r="C697">
        <v>696</v>
      </c>
      <c r="D697" t="str">
        <f t="shared" si="10"/>
        <v>KIU696</v>
      </c>
      <c r="E697" t="s">
        <v>1285</v>
      </c>
      <c r="F697">
        <v>24</v>
      </c>
      <c r="G697">
        <v>1</v>
      </c>
      <c r="H697">
        <v>1</v>
      </c>
      <c r="I697">
        <v>24</v>
      </c>
    </row>
    <row r="698" spans="2:9">
      <c r="B698" t="s">
        <v>1286</v>
      </c>
      <c r="C698">
        <v>697</v>
      </c>
      <c r="D698" t="str">
        <f t="shared" si="10"/>
        <v>KIU697</v>
      </c>
      <c r="E698" t="s">
        <v>1286</v>
      </c>
      <c r="F698">
        <v>5</v>
      </c>
      <c r="G698">
        <v>40</v>
      </c>
      <c r="H698">
        <v>1</v>
      </c>
      <c r="I698">
        <v>200</v>
      </c>
    </row>
    <row r="699" spans="2:9">
      <c r="B699" t="s">
        <v>1287</v>
      </c>
      <c r="C699">
        <v>698</v>
      </c>
      <c r="D699" t="str">
        <f t="shared" si="10"/>
        <v>KIU698</v>
      </c>
      <c r="E699" t="s">
        <v>1287</v>
      </c>
      <c r="F699">
        <v>50</v>
      </c>
      <c r="G699">
        <v>1</v>
      </c>
      <c r="H699">
        <v>1</v>
      </c>
      <c r="I699">
        <v>50</v>
      </c>
    </row>
    <row r="700" spans="2:9">
      <c r="B700" t="s">
        <v>1288</v>
      </c>
      <c r="C700">
        <v>699</v>
      </c>
      <c r="D700" t="str">
        <f t="shared" si="10"/>
        <v>KIU699</v>
      </c>
      <c r="E700" t="s">
        <v>1288</v>
      </c>
      <c r="F700">
        <v>12</v>
      </c>
      <c r="G700">
        <v>1</v>
      </c>
      <c r="H700">
        <v>1</v>
      </c>
      <c r="I700">
        <v>12</v>
      </c>
    </row>
    <row r="701" spans="2:9">
      <c r="B701" t="s">
        <v>1291</v>
      </c>
      <c r="C701">
        <v>700</v>
      </c>
      <c r="D701" t="str">
        <f t="shared" si="10"/>
        <v>KIU700</v>
      </c>
      <c r="E701" t="s">
        <v>1291</v>
      </c>
      <c r="F701">
        <v>20</v>
      </c>
      <c r="G701">
        <v>1</v>
      </c>
      <c r="H701">
        <v>1</v>
      </c>
      <c r="I701">
        <v>20</v>
      </c>
    </row>
    <row r="702" spans="2:9">
      <c r="B702" t="s">
        <v>1292</v>
      </c>
      <c r="C702">
        <v>701</v>
      </c>
      <c r="D702" t="str">
        <f t="shared" si="10"/>
        <v>KIU701</v>
      </c>
      <c r="E702" t="s">
        <v>1292</v>
      </c>
      <c r="F702">
        <v>100</v>
      </c>
      <c r="G702">
        <v>1</v>
      </c>
      <c r="H702">
        <v>1</v>
      </c>
      <c r="I702">
        <v>100</v>
      </c>
    </row>
    <row r="703" spans="2:9">
      <c r="B703" t="s">
        <v>1296</v>
      </c>
      <c r="C703">
        <v>702</v>
      </c>
      <c r="D703" t="str">
        <f t="shared" si="10"/>
        <v>KIU702</v>
      </c>
      <c r="E703" t="s">
        <v>1296</v>
      </c>
      <c r="F703">
        <v>100</v>
      </c>
      <c r="G703">
        <v>1</v>
      </c>
      <c r="H703">
        <v>1</v>
      </c>
      <c r="I703">
        <v>100</v>
      </c>
    </row>
    <row r="704" spans="2:9">
      <c r="B704" t="s">
        <v>1299</v>
      </c>
      <c r="C704">
        <v>703</v>
      </c>
      <c r="D704" t="str">
        <f t="shared" si="10"/>
        <v>KIU703</v>
      </c>
      <c r="E704" t="s">
        <v>1299</v>
      </c>
      <c r="F704">
        <v>40</v>
      </c>
      <c r="G704">
        <v>1</v>
      </c>
      <c r="H704">
        <v>1</v>
      </c>
      <c r="I704">
        <v>40</v>
      </c>
    </row>
    <row r="705" spans="2:9">
      <c r="B705" t="s">
        <v>1304</v>
      </c>
      <c r="C705">
        <v>704</v>
      </c>
      <c r="D705" t="str">
        <f t="shared" si="10"/>
        <v>KIU704</v>
      </c>
      <c r="E705" t="s">
        <v>1304</v>
      </c>
      <c r="F705">
        <v>50</v>
      </c>
      <c r="G705">
        <v>1</v>
      </c>
      <c r="H705">
        <v>1</v>
      </c>
      <c r="I705">
        <v>50</v>
      </c>
    </row>
    <row r="706" spans="2:9">
      <c r="B706" t="s">
        <v>1307</v>
      </c>
      <c r="C706">
        <v>705</v>
      </c>
      <c r="D706" t="str">
        <f t="shared" si="10"/>
        <v>KIU705</v>
      </c>
      <c r="E706" t="s">
        <v>1307</v>
      </c>
      <c r="F706">
        <v>1</v>
      </c>
      <c r="G706">
        <v>1</v>
      </c>
      <c r="H706">
        <v>1</v>
      </c>
      <c r="I706">
        <v>1</v>
      </c>
    </row>
    <row r="707" spans="2:9">
      <c r="B707" t="s">
        <v>1308</v>
      </c>
      <c r="C707">
        <v>706</v>
      </c>
      <c r="D707" t="str">
        <f t="shared" ref="D707:D770" si="11">"KIU"&amp;C707</f>
        <v>KIU706</v>
      </c>
      <c r="E707" t="s">
        <v>1308</v>
      </c>
      <c r="F707">
        <v>20</v>
      </c>
      <c r="G707">
        <v>1</v>
      </c>
      <c r="H707">
        <v>1</v>
      </c>
      <c r="I707">
        <v>20</v>
      </c>
    </row>
    <row r="708" spans="2:9">
      <c r="B708" t="s">
        <v>1309</v>
      </c>
      <c r="C708">
        <v>707</v>
      </c>
      <c r="D708" t="str">
        <f t="shared" si="11"/>
        <v>KIU707</v>
      </c>
      <c r="E708" t="s">
        <v>1309</v>
      </c>
      <c r="F708">
        <v>4</v>
      </c>
      <c r="G708">
        <v>1</v>
      </c>
      <c r="H708">
        <v>1</v>
      </c>
      <c r="I708">
        <v>4</v>
      </c>
    </row>
    <row r="709" spans="2:9">
      <c r="B709" t="s">
        <v>1310</v>
      </c>
      <c r="C709">
        <v>708</v>
      </c>
      <c r="D709" t="str">
        <f t="shared" si="11"/>
        <v>KIU708</v>
      </c>
      <c r="E709" t="s">
        <v>1310</v>
      </c>
      <c r="F709">
        <v>20</v>
      </c>
      <c r="G709">
        <v>1</v>
      </c>
      <c r="H709">
        <v>1</v>
      </c>
      <c r="I709">
        <v>20</v>
      </c>
    </row>
    <row r="710" spans="2:9">
      <c r="B710" t="s">
        <v>1313</v>
      </c>
      <c r="C710">
        <v>709</v>
      </c>
      <c r="D710" t="str">
        <f t="shared" si="11"/>
        <v>KIU709</v>
      </c>
      <c r="E710" t="s">
        <v>1313</v>
      </c>
      <c r="F710">
        <v>24</v>
      </c>
      <c r="G710">
        <v>1</v>
      </c>
      <c r="H710">
        <v>1</v>
      </c>
      <c r="I710">
        <v>24</v>
      </c>
    </row>
    <row r="711" spans="2:9">
      <c r="B711" t="s">
        <v>1315</v>
      </c>
      <c r="C711">
        <v>710</v>
      </c>
      <c r="D711" t="str">
        <f t="shared" si="11"/>
        <v>KIU710</v>
      </c>
      <c r="E711" t="s">
        <v>1315</v>
      </c>
      <c r="F711">
        <v>100</v>
      </c>
      <c r="G711">
        <v>1</v>
      </c>
      <c r="H711">
        <v>1</v>
      </c>
      <c r="I711">
        <v>100</v>
      </c>
    </row>
    <row r="712" spans="2:9">
      <c r="B712" t="s">
        <v>1316</v>
      </c>
      <c r="C712">
        <v>711</v>
      </c>
      <c r="D712" t="str">
        <f t="shared" si="11"/>
        <v>KIU711</v>
      </c>
      <c r="E712" t="s">
        <v>1316</v>
      </c>
      <c r="F712">
        <v>20</v>
      </c>
      <c r="G712">
        <v>1</v>
      </c>
      <c r="H712">
        <v>1</v>
      </c>
      <c r="I712">
        <v>20</v>
      </c>
    </row>
    <row r="713" spans="2:9">
      <c r="B713" t="s">
        <v>1317</v>
      </c>
      <c r="C713">
        <v>712</v>
      </c>
      <c r="D713" t="str">
        <f t="shared" si="11"/>
        <v>KIU712</v>
      </c>
      <c r="E713" t="s">
        <v>1317</v>
      </c>
      <c r="F713">
        <v>25</v>
      </c>
      <c r="G713">
        <v>1</v>
      </c>
      <c r="H713">
        <v>1</v>
      </c>
      <c r="I713">
        <v>25</v>
      </c>
    </row>
    <row r="714" spans="2:9">
      <c r="B714" t="s">
        <v>1318</v>
      </c>
      <c r="C714">
        <v>713</v>
      </c>
      <c r="D714" t="str">
        <f t="shared" si="11"/>
        <v>KIU713</v>
      </c>
      <c r="E714" t="s">
        <v>1318</v>
      </c>
      <c r="F714">
        <v>1</v>
      </c>
      <c r="G714">
        <v>1</v>
      </c>
      <c r="H714">
        <v>1</v>
      </c>
      <c r="I714">
        <v>1</v>
      </c>
    </row>
    <row r="715" spans="2:9">
      <c r="B715" t="s">
        <v>1319</v>
      </c>
      <c r="C715">
        <v>714</v>
      </c>
      <c r="D715" t="str">
        <f t="shared" si="11"/>
        <v>KIU714</v>
      </c>
      <c r="E715" t="s">
        <v>1319</v>
      </c>
      <c r="F715">
        <v>15</v>
      </c>
      <c r="G715">
        <v>1</v>
      </c>
      <c r="H715">
        <v>1</v>
      </c>
      <c r="I715">
        <v>15</v>
      </c>
    </row>
    <row r="716" spans="2:9">
      <c r="B716" t="s">
        <v>1320</v>
      </c>
      <c r="C716">
        <v>715</v>
      </c>
      <c r="D716" t="str">
        <f t="shared" si="11"/>
        <v>KIU715</v>
      </c>
      <c r="E716" t="s">
        <v>1320</v>
      </c>
      <c r="F716">
        <v>25</v>
      </c>
      <c r="G716">
        <v>1</v>
      </c>
      <c r="H716">
        <v>1</v>
      </c>
      <c r="I716">
        <v>25</v>
      </c>
    </row>
    <row r="717" spans="2:9">
      <c r="B717" t="s">
        <v>1321</v>
      </c>
      <c r="C717">
        <v>716</v>
      </c>
      <c r="D717" t="str">
        <f t="shared" si="11"/>
        <v>KIU716</v>
      </c>
      <c r="E717" t="s">
        <v>1321</v>
      </c>
      <c r="F717">
        <v>10</v>
      </c>
      <c r="G717">
        <v>10</v>
      </c>
      <c r="H717">
        <v>1</v>
      </c>
      <c r="I717">
        <v>100</v>
      </c>
    </row>
    <row r="718" spans="2:9">
      <c r="B718" t="s">
        <v>1322</v>
      </c>
      <c r="C718">
        <v>717</v>
      </c>
      <c r="D718" t="str">
        <f t="shared" si="11"/>
        <v>KIU717</v>
      </c>
      <c r="E718" t="s">
        <v>1322</v>
      </c>
      <c r="F718">
        <v>40</v>
      </c>
      <c r="G718">
        <v>1</v>
      </c>
      <c r="H718">
        <v>1</v>
      </c>
      <c r="I718">
        <v>40</v>
      </c>
    </row>
    <row r="719" spans="2:9">
      <c r="B719" t="s">
        <v>1323</v>
      </c>
      <c r="C719">
        <v>718</v>
      </c>
      <c r="D719" t="str">
        <f t="shared" si="11"/>
        <v>KIU718</v>
      </c>
      <c r="E719" t="s">
        <v>1323</v>
      </c>
      <c r="F719">
        <v>10</v>
      </c>
      <c r="G719">
        <v>10</v>
      </c>
      <c r="H719">
        <v>1</v>
      </c>
      <c r="I719">
        <v>100</v>
      </c>
    </row>
    <row r="720" spans="2:9">
      <c r="B720" t="s">
        <v>1324</v>
      </c>
      <c r="C720">
        <v>719</v>
      </c>
      <c r="D720" t="str">
        <f t="shared" si="11"/>
        <v>KIU719</v>
      </c>
      <c r="E720" t="s">
        <v>1324</v>
      </c>
      <c r="F720">
        <v>40</v>
      </c>
      <c r="G720">
        <v>1</v>
      </c>
      <c r="H720">
        <v>1</v>
      </c>
      <c r="I720">
        <v>40</v>
      </c>
    </row>
    <row r="721" spans="2:9">
      <c r="B721" t="s">
        <v>1325</v>
      </c>
      <c r="C721">
        <v>720</v>
      </c>
      <c r="D721" t="str">
        <f t="shared" si="11"/>
        <v>KIU720</v>
      </c>
      <c r="E721" t="s">
        <v>1325</v>
      </c>
      <c r="F721">
        <v>8</v>
      </c>
      <c r="G721">
        <v>25</v>
      </c>
      <c r="H721">
        <v>1</v>
      </c>
      <c r="I721">
        <v>200</v>
      </c>
    </row>
    <row r="722" spans="2:9">
      <c r="B722" t="s">
        <v>1326</v>
      </c>
      <c r="C722">
        <v>721</v>
      </c>
      <c r="D722" t="str">
        <f t="shared" si="11"/>
        <v>KIU721</v>
      </c>
      <c r="E722" t="s">
        <v>1326</v>
      </c>
      <c r="F722">
        <v>20</v>
      </c>
      <c r="G722">
        <v>1</v>
      </c>
      <c r="H722">
        <v>1</v>
      </c>
      <c r="I722">
        <v>20</v>
      </c>
    </row>
    <row r="723" spans="2:9">
      <c r="B723" t="s">
        <v>1327</v>
      </c>
      <c r="C723">
        <v>722</v>
      </c>
      <c r="D723" t="str">
        <f t="shared" si="11"/>
        <v>KIU722</v>
      </c>
      <c r="E723" t="s">
        <v>1327</v>
      </c>
      <c r="F723">
        <v>20</v>
      </c>
      <c r="G723">
        <v>1</v>
      </c>
      <c r="H723">
        <v>1</v>
      </c>
      <c r="I723">
        <v>20</v>
      </c>
    </row>
    <row r="724" spans="2:9">
      <c r="B724" t="s">
        <v>1328</v>
      </c>
      <c r="C724">
        <v>723</v>
      </c>
      <c r="D724" t="str">
        <f t="shared" si="11"/>
        <v>KIU723</v>
      </c>
      <c r="E724" t="s">
        <v>1328</v>
      </c>
      <c r="F724">
        <v>40</v>
      </c>
      <c r="G724">
        <v>1</v>
      </c>
      <c r="H724">
        <v>1</v>
      </c>
      <c r="I724">
        <v>40</v>
      </c>
    </row>
    <row r="725" spans="2:9">
      <c r="B725" t="s">
        <v>1329</v>
      </c>
      <c r="C725">
        <v>724</v>
      </c>
      <c r="D725" t="str">
        <f t="shared" si="11"/>
        <v>KIU724</v>
      </c>
      <c r="E725" t="s">
        <v>1329</v>
      </c>
      <c r="F725">
        <v>50</v>
      </c>
      <c r="G725">
        <v>1</v>
      </c>
      <c r="H725">
        <v>1</v>
      </c>
      <c r="I725">
        <v>50</v>
      </c>
    </row>
    <row r="726" spans="2:9">
      <c r="B726" t="s">
        <v>1330</v>
      </c>
      <c r="C726">
        <v>725</v>
      </c>
      <c r="D726" t="str">
        <f t="shared" si="11"/>
        <v>KIU725</v>
      </c>
      <c r="E726" t="s">
        <v>1330</v>
      </c>
      <c r="F726">
        <v>100</v>
      </c>
      <c r="G726">
        <v>1</v>
      </c>
      <c r="H726">
        <v>1</v>
      </c>
      <c r="I726">
        <v>100</v>
      </c>
    </row>
    <row r="727" spans="2:9">
      <c r="B727" t="s">
        <v>1332</v>
      </c>
      <c r="C727">
        <v>726</v>
      </c>
      <c r="D727" t="str">
        <f t="shared" si="11"/>
        <v>KIU726</v>
      </c>
      <c r="E727" t="s">
        <v>1332</v>
      </c>
      <c r="F727">
        <v>50</v>
      </c>
      <c r="G727">
        <v>1</v>
      </c>
      <c r="H727">
        <v>1</v>
      </c>
      <c r="I727">
        <v>50</v>
      </c>
    </row>
    <row r="728" spans="2:9">
      <c r="B728" t="s">
        <v>1336</v>
      </c>
      <c r="C728">
        <v>727</v>
      </c>
      <c r="D728" t="str">
        <f t="shared" si="11"/>
        <v>KIU727</v>
      </c>
      <c r="E728" t="s">
        <v>1336</v>
      </c>
      <c r="F728">
        <v>1</v>
      </c>
      <c r="G728">
        <v>1</v>
      </c>
      <c r="H728">
        <v>1</v>
      </c>
      <c r="I728">
        <v>1</v>
      </c>
    </row>
    <row r="729" spans="2:9">
      <c r="B729" t="s">
        <v>1337</v>
      </c>
      <c r="C729">
        <v>728</v>
      </c>
      <c r="D729" t="str">
        <f t="shared" si="11"/>
        <v>KIU728</v>
      </c>
      <c r="E729" t="s">
        <v>1337</v>
      </c>
      <c r="F729">
        <v>1</v>
      </c>
      <c r="G729">
        <v>1</v>
      </c>
      <c r="H729">
        <v>1</v>
      </c>
      <c r="I729">
        <v>1</v>
      </c>
    </row>
    <row r="730" spans="2:9">
      <c r="B730" t="s">
        <v>1338</v>
      </c>
      <c r="C730">
        <v>729</v>
      </c>
      <c r="D730" t="str">
        <f t="shared" si="11"/>
        <v>KIU729</v>
      </c>
      <c r="E730" t="s">
        <v>1338</v>
      </c>
      <c r="F730">
        <v>1</v>
      </c>
      <c r="G730">
        <v>1</v>
      </c>
      <c r="H730">
        <v>1</v>
      </c>
      <c r="I730">
        <v>1</v>
      </c>
    </row>
    <row r="731" spans="2:9">
      <c r="B731" t="s">
        <v>1339</v>
      </c>
      <c r="C731">
        <v>730</v>
      </c>
      <c r="D731" t="str">
        <f t="shared" si="11"/>
        <v>KIU730</v>
      </c>
      <c r="E731" t="s">
        <v>1339</v>
      </c>
      <c r="F731">
        <v>20</v>
      </c>
      <c r="G731">
        <v>5</v>
      </c>
      <c r="H731">
        <v>1</v>
      </c>
      <c r="I731">
        <v>100</v>
      </c>
    </row>
    <row r="732" spans="2:9">
      <c r="B732" t="s">
        <v>1340</v>
      </c>
      <c r="C732">
        <v>731</v>
      </c>
      <c r="D732" t="str">
        <f t="shared" si="11"/>
        <v>KIU731</v>
      </c>
      <c r="E732" t="s">
        <v>1340</v>
      </c>
      <c r="F732">
        <v>20</v>
      </c>
      <c r="G732">
        <v>1</v>
      </c>
      <c r="H732">
        <v>1</v>
      </c>
      <c r="I732">
        <v>20</v>
      </c>
    </row>
    <row r="733" spans="2:9">
      <c r="B733" t="s">
        <v>1341</v>
      </c>
      <c r="C733">
        <v>732</v>
      </c>
      <c r="D733" t="str">
        <f t="shared" si="11"/>
        <v>KIU732</v>
      </c>
      <c r="E733" t="s">
        <v>1341</v>
      </c>
      <c r="F733">
        <v>20</v>
      </c>
      <c r="G733">
        <v>1</v>
      </c>
      <c r="H733">
        <v>1</v>
      </c>
      <c r="I733">
        <v>20</v>
      </c>
    </row>
    <row r="734" spans="2:9">
      <c r="B734" t="s">
        <v>1342</v>
      </c>
      <c r="C734">
        <v>733</v>
      </c>
      <c r="D734" t="str">
        <f t="shared" si="11"/>
        <v>KIU733</v>
      </c>
      <c r="E734" t="s">
        <v>1342</v>
      </c>
      <c r="F734">
        <v>1</v>
      </c>
      <c r="G734">
        <v>1</v>
      </c>
      <c r="H734">
        <v>1</v>
      </c>
      <c r="I734">
        <v>1</v>
      </c>
    </row>
    <row r="735" spans="2:9">
      <c r="B735" t="s">
        <v>1343</v>
      </c>
      <c r="C735">
        <v>734</v>
      </c>
      <c r="D735" t="str">
        <f t="shared" si="11"/>
        <v>KIU734</v>
      </c>
      <c r="E735" t="s">
        <v>1343</v>
      </c>
      <c r="F735">
        <v>20</v>
      </c>
      <c r="G735">
        <v>1</v>
      </c>
      <c r="H735">
        <v>1</v>
      </c>
      <c r="I735">
        <v>20</v>
      </c>
    </row>
    <row r="736" spans="2:9">
      <c r="B736" t="s">
        <v>1344</v>
      </c>
      <c r="C736">
        <v>735</v>
      </c>
      <c r="D736" t="str">
        <f t="shared" si="11"/>
        <v>KIU735</v>
      </c>
      <c r="E736" t="s">
        <v>1344</v>
      </c>
      <c r="F736">
        <v>20</v>
      </c>
      <c r="G736">
        <v>1</v>
      </c>
      <c r="H736">
        <v>1</v>
      </c>
      <c r="I736">
        <v>20</v>
      </c>
    </row>
    <row r="737" spans="2:9">
      <c r="B737" t="s">
        <v>1345</v>
      </c>
      <c r="C737">
        <v>736</v>
      </c>
      <c r="D737" t="str">
        <f t="shared" si="11"/>
        <v>KIU736</v>
      </c>
      <c r="E737" t="s">
        <v>1345</v>
      </c>
      <c r="F737">
        <v>4</v>
      </c>
      <c r="G737">
        <v>1</v>
      </c>
      <c r="H737">
        <v>1</v>
      </c>
      <c r="I737">
        <v>4</v>
      </c>
    </row>
    <row r="738" spans="2:9">
      <c r="B738" t="s">
        <v>1346</v>
      </c>
      <c r="C738">
        <v>737</v>
      </c>
      <c r="D738" t="str">
        <f t="shared" si="11"/>
        <v>KIU737</v>
      </c>
      <c r="E738" t="s">
        <v>1346</v>
      </c>
      <c r="F738">
        <v>40</v>
      </c>
      <c r="G738">
        <v>1</v>
      </c>
      <c r="H738">
        <v>1</v>
      </c>
      <c r="I738">
        <v>40</v>
      </c>
    </row>
    <row r="739" spans="2:9">
      <c r="B739" t="s">
        <v>1347</v>
      </c>
      <c r="C739">
        <v>738</v>
      </c>
      <c r="D739" t="str">
        <f t="shared" si="11"/>
        <v>KIU738</v>
      </c>
      <c r="E739" t="s">
        <v>1347</v>
      </c>
      <c r="F739">
        <v>100</v>
      </c>
      <c r="G739">
        <v>1</v>
      </c>
      <c r="H739">
        <v>1</v>
      </c>
      <c r="I739">
        <v>100</v>
      </c>
    </row>
    <row r="740" spans="2:9">
      <c r="B740" t="s">
        <v>1348</v>
      </c>
      <c r="C740">
        <v>739</v>
      </c>
      <c r="D740" t="str">
        <f t="shared" si="11"/>
        <v>KIU739</v>
      </c>
      <c r="E740" t="s">
        <v>1348</v>
      </c>
      <c r="F740">
        <v>40</v>
      </c>
      <c r="G740">
        <v>1</v>
      </c>
      <c r="H740">
        <v>1</v>
      </c>
      <c r="I740">
        <v>40</v>
      </c>
    </row>
    <row r="741" spans="2:9">
      <c r="B741" t="s">
        <v>1349</v>
      </c>
      <c r="C741">
        <v>740</v>
      </c>
      <c r="D741" t="str">
        <f t="shared" si="11"/>
        <v>KIU740</v>
      </c>
      <c r="E741" t="s">
        <v>1349</v>
      </c>
      <c r="F741">
        <v>50</v>
      </c>
      <c r="G741">
        <v>1</v>
      </c>
      <c r="H741">
        <v>1</v>
      </c>
      <c r="I741">
        <v>50</v>
      </c>
    </row>
    <row r="742" spans="2:9">
      <c r="B742" t="s">
        <v>1350</v>
      </c>
      <c r="C742">
        <v>741</v>
      </c>
      <c r="D742" t="str">
        <f t="shared" si="11"/>
        <v>KIU741</v>
      </c>
      <c r="E742" t="s">
        <v>1350</v>
      </c>
      <c r="F742">
        <v>20</v>
      </c>
      <c r="G742">
        <v>1</v>
      </c>
      <c r="H742">
        <v>1</v>
      </c>
      <c r="I742">
        <v>20</v>
      </c>
    </row>
    <row r="743" spans="2:9">
      <c r="B743" t="s">
        <v>1352</v>
      </c>
      <c r="C743">
        <v>742</v>
      </c>
      <c r="D743" t="str">
        <f t="shared" si="11"/>
        <v>KIU742</v>
      </c>
      <c r="E743" t="s">
        <v>1352</v>
      </c>
      <c r="F743">
        <v>48</v>
      </c>
      <c r="G743">
        <v>1</v>
      </c>
      <c r="H743">
        <v>1</v>
      </c>
      <c r="I743">
        <v>48</v>
      </c>
    </row>
    <row r="744" spans="2:9">
      <c r="B744" t="s">
        <v>1354</v>
      </c>
      <c r="C744">
        <v>743</v>
      </c>
      <c r="D744" t="str">
        <f t="shared" si="11"/>
        <v>KIU743</v>
      </c>
      <c r="E744" t="s">
        <v>1354</v>
      </c>
      <c r="F744">
        <v>50</v>
      </c>
      <c r="G744">
        <v>1</v>
      </c>
      <c r="H744">
        <v>1</v>
      </c>
      <c r="I744">
        <v>50</v>
      </c>
    </row>
    <row r="745" spans="2:9">
      <c r="B745" t="s">
        <v>1356</v>
      </c>
      <c r="C745">
        <v>744</v>
      </c>
      <c r="D745" t="str">
        <f t="shared" si="11"/>
        <v>KIU744</v>
      </c>
      <c r="E745" t="s">
        <v>1356</v>
      </c>
      <c r="F745">
        <v>30</v>
      </c>
      <c r="G745">
        <v>1</v>
      </c>
      <c r="H745">
        <v>1</v>
      </c>
      <c r="I745">
        <v>30</v>
      </c>
    </row>
    <row r="746" spans="2:9">
      <c r="B746" t="s">
        <v>1357</v>
      </c>
      <c r="C746">
        <v>745</v>
      </c>
      <c r="D746" t="str">
        <f t="shared" si="11"/>
        <v>KIU745</v>
      </c>
      <c r="E746" t="s">
        <v>1357</v>
      </c>
      <c r="F746">
        <v>1</v>
      </c>
      <c r="G746">
        <v>1</v>
      </c>
      <c r="H746">
        <v>1</v>
      </c>
      <c r="I746">
        <v>1</v>
      </c>
    </row>
    <row r="747" spans="2:9">
      <c r="B747" t="s">
        <v>1358</v>
      </c>
      <c r="C747">
        <v>746</v>
      </c>
      <c r="D747" t="str">
        <f t="shared" si="11"/>
        <v>KIU746</v>
      </c>
      <c r="E747" t="s">
        <v>1358</v>
      </c>
      <c r="F747">
        <v>1</v>
      </c>
      <c r="G747">
        <v>1</v>
      </c>
      <c r="H747">
        <v>1</v>
      </c>
      <c r="I747">
        <v>1</v>
      </c>
    </row>
    <row r="748" spans="2:9">
      <c r="B748" t="s">
        <v>1360</v>
      </c>
      <c r="C748">
        <v>747</v>
      </c>
      <c r="D748" t="str">
        <f t="shared" si="11"/>
        <v>KIU747</v>
      </c>
      <c r="E748" t="s">
        <v>1360</v>
      </c>
      <c r="F748">
        <v>1</v>
      </c>
      <c r="G748">
        <v>1</v>
      </c>
      <c r="H748">
        <v>1</v>
      </c>
      <c r="I748">
        <v>1</v>
      </c>
    </row>
    <row r="749" spans="2:9">
      <c r="B749" t="s">
        <v>1361</v>
      </c>
      <c r="C749">
        <v>748</v>
      </c>
      <c r="D749" t="str">
        <f t="shared" si="11"/>
        <v>KIU748</v>
      </c>
      <c r="E749" t="s">
        <v>1361</v>
      </c>
      <c r="F749">
        <v>1</v>
      </c>
      <c r="G749">
        <v>1</v>
      </c>
      <c r="H749">
        <v>1</v>
      </c>
      <c r="I749">
        <v>1</v>
      </c>
    </row>
    <row r="750" spans="2:9">
      <c r="B750" t="s">
        <v>1362</v>
      </c>
      <c r="C750">
        <v>749</v>
      </c>
      <c r="D750" t="str">
        <f t="shared" si="11"/>
        <v>KIU749</v>
      </c>
      <c r="E750" t="s">
        <v>1362</v>
      </c>
      <c r="F750">
        <v>1</v>
      </c>
      <c r="G750">
        <v>1</v>
      </c>
      <c r="H750">
        <v>1</v>
      </c>
      <c r="I750">
        <v>1</v>
      </c>
    </row>
    <row r="751" spans="2:9">
      <c r="B751" t="s">
        <v>1363</v>
      </c>
      <c r="C751">
        <v>750</v>
      </c>
      <c r="D751" t="str">
        <f t="shared" si="11"/>
        <v>KIU750</v>
      </c>
      <c r="E751" t="s">
        <v>1363</v>
      </c>
      <c r="F751">
        <v>1</v>
      </c>
      <c r="G751">
        <v>1</v>
      </c>
      <c r="H751">
        <v>1</v>
      </c>
      <c r="I751">
        <v>1</v>
      </c>
    </row>
    <row r="752" spans="2:9">
      <c r="B752" t="s">
        <v>1364</v>
      </c>
      <c r="C752">
        <v>751</v>
      </c>
      <c r="D752" t="str">
        <f t="shared" si="11"/>
        <v>KIU751</v>
      </c>
      <c r="E752" t="s">
        <v>1364</v>
      </c>
      <c r="F752">
        <v>1</v>
      </c>
      <c r="G752">
        <v>1</v>
      </c>
      <c r="H752">
        <v>1</v>
      </c>
      <c r="I752">
        <v>1</v>
      </c>
    </row>
    <row r="753" spans="2:9">
      <c r="B753" t="s">
        <v>1365</v>
      </c>
      <c r="C753">
        <v>752</v>
      </c>
      <c r="D753" t="str">
        <f t="shared" si="11"/>
        <v>KIU752</v>
      </c>
      <c r="E753" t="s">
        <v>1365</v>
      </c>
      <c r="F753">
        <v>1</v>
      </c>
      <c r="G753">
        <v>1</v>
      </c>
      <c r="H753">
        <v>1</v>
      </c>
      <c r="I753">
        <v>1</v>
      </c>
    </row>
    <row r="754" spans="2:9">
      <c r="B754" t="s">
        <v>1366</v>
      </c>
      <c r="C754">
        <v>753</v>
      </c>
      <c r="D754" t="str">
        <f t="shared" si="11"/>
        <v>KIU753</v>
      </c>
      <c r="E754" t="s">
        <v>1366</v>
      </c>
      <c r="F754">
        <v>1</v>
      </c>
      <c r="G754">
        <v>1</v>
      </c>
      <c r="H754">
        <v>1</v>
      </c>
      <c r="I754">
        <v>1</v>
      </c>
    </row>
    <row r="755" spans="2:9">
      <c r="B755" t="s">
        <v>1367</v>
      </c>
      <c r="C755">
        <v>754</v>
      </c>
      <c r="D755" t="str">
        <f t="shared" si="11"/>
        <v>KIU754</v>
      </c>
      <c r="E755" t="s">
        <v>1367</v>
      </c>
      <c r="F755">
        <v>1</v>
      </c>
      <c r="G755">
        <v>1</v>
      </c>
      <c r="H755">
        <v>1</v>
      </c>
      <c r="I755">
        <v>1</v>
      </c>
    </row>
    <row r="756" spans="2:9">
      <c r="B756" t="s">
        <v>1368</v>
      </c>
      <c r="C756">
        <v>755</v>
      </c>
      <c r="D756" t="str">
        <f t="shared" si="11"/>
        <v>KIU755</v>
      </c>
      <c r="E756" t="s">
        <v>1368</v>
      </c>
      <c r="F756">
        <v>1</v>
      </c>
      <c r="G756">
        <v>1</v>
      </c>
      <c r="H756">
        <v>1</v>
      </c>
      <c r="I756">
        <v>1</v>
      </c>
    </row>
    <row r="757" spans="2:9">
      <c r="B757" t="s">
        <v>1369</v>
      </c>
      <c r="C757">
        <v>756</v>
      </c>
      <c r="D757" t="str">
        <f t="shared" si="11"/>
        <v>KIU756</v>
      </c>
      <c r="E757" t="s">
        <v>1369</v>
      </c>
      <c r="F757">
        <v>1</v>
      </c>
      <c r="G757">
        <v>1</v>
      </c>
      <c r="H757">
        <v>1</v>
      </c>
      <c r="I757">
        <v>1</v>
      </c>
    </row>
    <row r="758" spans="2:9">
      <c r="B758" t="s">
        <v>1370</v>
      </c>
      <c r="C758">
        <v>757</v>
      </c>
      <c r="D758" t="str">
        <f t="shared" si="11"/>
        <v>KIU757</v>
      </c>
      <c r="E758" t="s">
        <v>1370</v>
      </c>
      <c r="F758">
        <v>1</v>
      </c>
      <c r="G758">
        <v>1</v>
      </c>
      <c r="H758">
        <v>1</v>
      </c>
      <c r="I758">
        <v>1</v>
      </c>
    </row>
    <row r="759" spans="2:9">
      <c r="B759" t="s">
        <v>1371</v>
      </c>
      <c r="C759">
        <v>758</v>
      </c>
      <c r="D759" t="str">
        <f t="shared" si="11"/>
        <v>KIU758</v>
      </c>
      <c r="E759" t="s">
        <v>1371</v>
      </c>
      <c r="F759">
        <v>1</v>
      </c>
      <c r="G759">
        <v>1</v>
      </c>
      <c r="H759">
        <v>1</v>
      </c>
      <c r="I759">
        <v>1</v>
      </c>
    </row>
    <row r="760" spans="2:9">
      <c r="B760" t="s">
        <v>1372</v>
      </c>
      <c r="C760">
        <v>759</v>
      </c>
      <c r="D760" t="str">
        <f t="shared" si="11"/>
        <v>KIU759</v>
      </c>
      <c r="E760" t="s">
        <v>1372</v>
      </c>
      <c r="F760">
        <v>1</v>
      </c>
      <c r="G760">
        <v>1</v>
      </c>
      <c r="H760">
        <v>1</v>
      </c>
      <c r="I760">
        <v>1</v>
      </c>
    </row>
    <row r="761" spans="2:9">
      <c r="B761" t="s">
        <v>1373</v>
      </c>
      <c r="C761">
        <v>760</v>
      </c>
      <c r="D761" t="str">
        <f t="shared" si="11"/>
        <v>KIU760</v>
      </c>
      <c r="E761" t="s">
        <v>1373</v>
      </c>
      <c r="F761">
        <v>1</v>
      </c>
      <c r="G761">
        <v>1</v>
      </c>
      <c r="H761">
        <v>1</v>
      </c>
      <c r="I761">
        <v>1</v>
      </c>
    </row>
    <row r="762" spans="2:9">
      <c r="B762" t="s">
        <v>1374</v>
      </c>
      <c r="C762">
        <v>761</v>
      </c>
      <c r="D762" t="str">
        <f t="shared" si="11"/>
        <v>KIU761</v>
      </c>
      <c r="E762" t="s">
        <v>1374</v>
      </c>
      <c r="F762">
        <v>1</v>
      </c>
      <c r="G762">
        <v>1</v>
      </c>
      <c r="H762">
        <v>1</v>
      </c>
      <c r="I762">
        <v>1</v>
      </c>
    </row>
    <row r="763" spans="2:9">
      <c r="B763" t="s">
        <v>1375</v>
      </c>
      <c r="C763">
        <v>762</v>
      </c>
      <c r="D763" t="str">
        <f t="shared" si="11"/>
        <v>KIU762</v>
      </c>
      <c r="E763" t="s">
        <v>1375</v>
      </c>
      <c r="F763">
        <v>1</v>
      </c>
      <c r="G763">
        <v>1</v>
      </c>
      <c r="H763">
        <v>1</v>
      </c>
      <c r="I763">
        <v>1</v>
      </c>
    </row>
    <row r="764" spans="2:9">
      <c r="B764" t="s">
        <v>1376</v>
      </c>
      <c r="C764">
        <v>763</v>
      </c>
      <c r="D764" t="str">
        <f t="shared" si="11"/>
        <v>KIU763</v>
      </c>
      <c r="E764" t="s">
        <v>1376</v>
      </c>
      <c r="F764">
        <v>1</v>
      </c>
      <c r="G764">
        <v>1</v>
      </c>
      <c r="H764">
        <v>1</v>
      </c>
      <c r="I764">
        <v>1</v>
      </c>
    </row>
    <row r="765" spans="2:9">
      <c r="B765" t="s">
        <v>1377</v>
      </c>
      <c r="C765">
        <v>764</v>
      </c>
      <c r="D765" t="str">
        <f t="shared" si="11"/>
        <v>KIU764</v>
      </c>
      <c r="E765" t="s">
        <v>1377</v>
      </c>
      <c r="F765">
        <v>1</v>
      </c>
      <c r="G765">
        <v>1</v>
      </c>
      <c r="H765">
        <v>1</v>
      </c>
      <c r="I765">
        <v>1</v>
      </c>
    </row>
    <row r="766" spans="2:9">
      <c r="B766" t="s">
        <v>1378</v>
      </c>
      <c r="C766">
        <v>765</v>
      </c>
      <c r="D766" t="str">
        <f t="shared" si="11"/>
        <v>KIU765</v>
      </c>
      <c r="E766" t="s">
        <v>1378</v>
      </c>
      <c r="F766">
        <v>1</v>
      </c>
      <c r="G766">
        <v>1</v>
      </c>
      <c r="H766">
        <v>1</v>
      </c>
      <c r="I766">
        <v>1</v>
      </c>
    </row>
    <row r="767" spans="2:9">
      <c r="B767" t="s">
        <v>1379</v>
      </c>
      <c r="C767">
        <v>766</v>
      </c>
      <c r="D767" t="str">
        <f t="shared" si="11"/>
        <v>KIU766</v>
      </c>
      <c r="E767" t="s">
        <v>1379</v>
      </c>
      <c r="F767">
        <v>1</v>
      </c>
      <c r="G767">
        <v>1</v>
      </c>
      <c r="H767">
        <v>1</v>
      </c>
      <c r="I767">
        <v>1</v>
      </c>
    </row>
    <row r="768" spans="2:9">
      <c r="B768" t="s">
        <v>1380</v>
      </c>
      <c r="C768">
        <v>767</v>
      </c>
      <c r="D768" t="str">
        <f t="shared" si="11"/>
        <v>KIU767</v>
      </c>
      <c r="E768" t="s">
        <v>1380</v>
      </c>
      <c r="F768">
        <v>1</v>
      </c>
      <c r="G768">
        <v>1</v>
      </c>
      <c r="H768">
        <v>1</v>
      </c>
      <c r="I768">
        <v>1</v>
      </c>
    </row>
    <row r="769" spans="2:9">
      <c r="B769" t="s">
        <v>1382</v>
      </c>
      <c r="C769">
        <v>768</v>
      </c>
      <c r="D769" t="str">
        <f t="shared" si="11"/>
        <v>KIU768</v>
      </c>
      <c r="E769" t="s">
        <v>1382</v>
      </c>
      <c r="F769">
        <v>1</v>
      </c>
      <c r="G769">
        <v>1</v>
      </c>
      <c r="H769">
        <v>1</v>
      </c>
      <c r="I769">
        <v>1</v>
      </c>
    </row>
    <row r="770" spans="2:9">
      <c r="B770" t="s">
        <v>1381</v>
      </c>
      <c r="C770">
        <v>769</v>
      </c>
      <c r="D770" t="str">
        <f t="shared" si="11"/>
        <v>KIU769</v>
      </c>
      <c r="E770" t="s">
        <v>1381</v>
      </c>
      <c r="F770">
        <v>1</v>
      </c>
      <c r="G770">
        <v>1</v>
      </c>
      <c r="H770">
        <v>1</v>
      </c>
      <c r="I770">
        <v>1</v>
      </c>
    </row>
    <row r="771" spans="2:9">
      <c r="B771" t="s">
        <v>1383</v>
      </c>
      <c r="C771">
        <v>770</v>
      </c>
      <c r="D771" t="str">
        <f t="shared" ref="D771:D834" si="12">"KIU"&amp;C771</f>
        <v>KIU770</v>
      </c>
      <c r="E771" t="s">
        <v>1383</v>
      </c>
      <c r="F771">
        <v>1</v>
      </c>
      <c r="G771">
        <v>1</v>
      </c>
      <c r="H771">
        <v>1</v>
      </c>
      <c r="I771">
        <v>1</v>
      </c>
    </row>
    <row r="772" spans="2:9">
      <c r="B772" t="s">
        <v>1384</v>
      </c>
      <c r="C772">
        <v>771</v>
      </c>
      <c r="D772" t="str">
        <f t="shared" si="12"/>
        <v>KIU771</v>
      </c>
      <c r="E772" t="s">
        <v>1384</v>
      </c>
      <c r="F772">
        <v>1</v>
      </c>
      <c r="G772">
        <v>1</v>
      </c>
      <c r="H772">
        <v>1</v>
      </c>
      <c r="I772">
        <v>1</v>
      </c>
    </row>
    <row r="773" spans="2:9">
      <c r="B773" t="s">
        <v>1385</v>
      </c>
      <c r="C773">
        <v>772</v>
      </c>
      <c r="D773" t="str">
        <f t="shared" si="12"/>
        <v>KIU772</v>
      </c>
      <c r="E773" t="s">
        <v>1385</v>
      </c>
      <c r="F773">
        <v>1</v>
      </c>
      <c r="G773">
        <v>1</v>
      </c>
      <c r="H773">
        <v>1</v>
      </c>
      <c r="I773">
        <v>1</v>
      </c>
    </row>
    <row r="774" spans="2:9">
      <c r="B774" t="s">
        <v>1386</v>
      </c>
      <c r="C774">
        <v>773</v>
      </c>
      <c r="D774" t="str">
        <f t="shared" si="12"/>
        <v>KIU773</v>
      </c>
      <c r="E774" t="s">
        <v>1386</v>
      </c>
      <c r="F774">
        <v>1</v>
      </c>
      <c r="G774">
        <v>1</v>
      </c>
      <c r="H774">
        <v>1</v>
      </c>
      <c r="I774">
        <v>1</v>
      </c>
    </row>
    <row r="775" spans="2:9">
      <c r="B775" t="s">
        <v>1387</v>
      </c>
      <c r="C775">
        <v>774</v>
      </c>
      <c r="D775" t="str">
        <f t="shared" si="12"/>
        <v>KIU774</v>
      </c>
      <c r="E775" t="s">
        <v>1387</v>
      </c>
      <c r="F775">
        <v>1</v>
      </c>
      <c r="G775">
        <v>1</v>
      </c>
      <c r="H775">
        <v>1</v>
      </c>
      <c r="I775">
        <v>1</v>
      </c>
    </row>
    <row r="776" spans="2:9">
      <c r="B776" t="s">
        <v>1388</v>
      </c>
      <c r="C776">
        <v>775</v>
      </c>
      <c r="D776" t="str">
        <f t="shared" si="12"/>
        <v>KIU775</v>
      </c>
      <c r="E776" t="s">
        <v>1388</v>
      </c>
      <c r="F776">
        <v>1</v>
      </c>
      <c r="G776">
        <v>1</v>
      </c>
      <c r="H776">
        <v>1</v>
      </c>
      <c r="I776">
        <v>1</v>
      </c>
    </row>
    <row r="777" spans="2:9">
      <c r="B777" t="s">
        <v>1389</v>
      </c>
      <c r="C777">
        <v>776</v>
      </c>
      <c r="D777" t="str">
        <f t="shared" si="12"/>
        <v>KIU776</v>
      </c>
      <c r="E777" t="s">
        <v>1389</v>
      </c>
      <c r="F777">
        <v>1</v>
      </c>
      <c r="G777">
        <v>1</v>
      </c>
      <c r="H777">
        <v>1</v>
      </c>
      <c r="I777">
        <v>1</v>
      </c>
    </row>
    <row r="778" spans="2:9">
      <c r="B778" t="s">
        <v>1390</v>
      </c>
      <c r="C778">
        <v>777</v>
      </c>
      <c r="D778" t="str">
        <f t="shared" si="12"/>
        <v>KIU777</v>
      </c>
      <c r="E778" t="s">
        <v>1390</v>
      </c>
      <c r="F778">
        <v>1</v>
      </c>
      <c r="G778">
        <v>1</v>
      </c>
      <c r="H778">
        <v>1</v>
      </c>
      <c r="I778">
        <v>1</v>
      </c>
    </row>
    <row r="779" spans="2:9">
      <c r="B779" t="s">
        <v>1391</v>
      </c>
      <c r="C779">
        <v>778</v>
      </c>
      <c r="D779" t="str">
        <f t="shared" si="12"/>
        <v>KIU778</v>
      </c>
      <c r="E779" t="s">
        <v>1391</v>
      </c>
      <c r="F779">
        <v>1</v>
      </c>
      <c r="G779">
        <v>1</v>
      </c>
      <c r="H779">
        <v>1</v>
      </c>
      <c r="I779">
        <v>1</v>
      </c>
    </row>
    <row r="780" spans="2:9">
      <c r="B780" t="s">
        <v>1392</v>
      </c>
      <c r="C780">
        <v>779</v>
      </c>
      <c r="D780" t="str">
        <f t="shared" si="12"/>
        <v>KIU779</v>
      </c>
      <c r="E780" t="s">
        <v>1392</v>
      </c>
      <c r="F780">
        <v>1</v>
      </c>
      <c r="G780">
        <v>1</v>
      </c>
      <c r="H780">
        <v>1</v>
      </c>
      <c r="I780">
        <v>1</v>
      </c>
    </row>
    <row r="781" spans="2:9">
      <c r="B781" t="s">
        <v>1393</v>
      </c>
      <c r="C781">
        <v>780</v>
      </c>
      <c r="D781" t="str">
        <f t="shared" si="12"/>
        <v>KIU780</v>
      </c>
      <c r="E781" t="s">
        <v>1393</v>
      </c>
      <c r="F781">
        <v>1</v>
      </c>
      <c r="G781">
        <v>1</v>
      </c>
      <c r="H781">
        <v>1</v>
      </c>
      <c r="I781">
        <v>1</v>
      </c>
    </row>
    <row r="782" spans="2:9">
      <c r="B782" t="s">
        <v>1394</v>
      </c>
      <c r="C782">
        <v>781</v>
      </c>
      <c r="D782" t="str">
        <f t="shared" si="12"/>
        <v>KIU781</v>
      </c>
      <c r="E782" t="s">
        <v>1394</v>
      </c>
      <c r="F782">
        <v>1</v>
      </c>
      <c r="G782">
        <v>1</v>
      </c>
      <c r="H782">
        <v>1</v>
      </c>
      <c r="I782">
        <v>1</v>
      </c>
    </row>
    <row r="783" spans="2:9">
      <c r="B783" t="s">
        <v>1395</v>
      </c>
      <c r="C783">
        <v>782</v>
      </c>
      <c r="D783" t="str">
        <f t="shared" si="12"/>
        <v>KIU782</v>
      </c>
      <c r="E783" t="s">
        <v>1395</v>
      </c>
      <c r="F783">
        <v>1</v>
      </c>
      <c r="G783">
        <v>1</v>
      </c>
      <c r="H783">
        <v>1</v>
      </c>
      <c r="I783">
        <v>1</v>
      </c>
    </row>
    <row r="784" spans="2:9">
      <c r="B784" t="s">
        <v>1396</v>
      </c>
      <c r="C784">
        <v>783</v>
      </c>
      <c r="D784" t="str">
        <f t="shared" si="12"/>
        <v>KIU783</v>
      </c>
      <c r="E784" t="s">
        <v>1396</v>
      </c>
      <c r="F784">
        <v>1</v>
      </c>
      <c r="G784">
        <v>1</v>
      </c>
      <c r="H784">
        <v>1</v>
      </c>
      <c r="I784">
        <v>1</v>
      </c>
    </row>
    <row r="785" spans="2:9">
      <c r="B785" t="s">
        <v>1397</v>
      </c>
      <c r="C785">
        <v>784</v>
      </c>
      <c r="D785" t="str">
        <f t="shared" si="12"/>
        <v>KIU784</v>
      </c>
      <c r="E785" t="s">
        <v>1397</v>
      </c>
      <c r="F785">
        <v>1</v>
      </c>
      <c r="G785">
        <v>1</v>
      </c>
      <c r="H785">
        <v>1</v>
      </c>
      <c r="I785">
        <v>1</v>
      </c>
    </row>
    <row r="786" spans="2:9">
      <c r="B786" t="s">
        <v>1398</v>
      </c>
      <c r="C786">
        <v>785</v>
      </c>
      <c r="D786" t="str">
        <f t="shared" si="12"/>
        <v>KIU785</v>
      </c>
      <c r="E786" t="s">
        <v>1398</v>
      </c>
      <c r="F786">
        <v>1</v>
      </c>
      <c r="G786">
        <v>1</v>
      </c>
      <c r="H786">
        <v>1</v>
      </c>
      <c r="I786">
        <v>1</v>
      </c>
    </row>
    <row r="787" spans="2:9">
      <c r="B787" t="s">
        <v>1399</v>
      </c>
      <c r="C787">
        <v>786</v>
      </c>
      <c r="D787" t="str">
        <f t="shared" si="12"/>
        <v>KIU786</v>
      </c>
      <c r="E787" t="s">
        <v>1399</v>
      </c>
      <c r="F787">
        <v>1</v>
      </c>
      <c r="G787">
        <v>1</v>
      </c>
      <c r="H787">
        <v>1</v>
      </c>
      <c r="I787">
        <v>1</v>
      </c>
    </row>
    <row r="788" spans="2:9">
      <c r="B788" t="s">
        <v>1400</v>
      </c>
      <c r="C788">
        <v>787</v>
      </c>
      <c r="D788" t="str">
        <f t="shared" si="12"/>
        <v>KIU787</v>
      </c>
      <c r="E788" t="s">
        <v>1400</v>
      </c>
      <c r="F788">
        <v>1</v>
      </c>
      <c r="G788">
        <v>1</v>
      </c>
      <c r="H788">
        <v>1</v>
      </c>
      <c r="I788">
        <v>1</v>
      </c>
    </row>
    <row r="789" spans="2:9">
      <c r="B789" t="s">
        <v>1401</v>
      </c>
      <c r="C789">
        <v>788</v>
      </c>
      <c r="D789" t="str">
        <f t="shared" si="12"/>
        <v>KIU788</v>
      </c>
      <c r="E789" t="s">
        <v>1401</v>
      </c>
      <c r="F789">
        <v>1</v>
      </c>
      <c r="G789">
        <v>1</v>
      </c>
      <c r="H789">
        <v>1</v>
      </c>
      <c r="I789">
        <v>1</v>
      </c>
    </row>
    <row r="790" spans="2:9">
      <c r="B790" t="s">
        <v>1402</v>
      </c>
      <c r="C790">
        <v>789</v>
      </c>
      <c r="D790" t="str">
        <f t="shared" si="12"/>
        <v>KIU789</v>
      </c>
      <c r="E790" t="s">
        <v>1402</v>
      </c>
      <c r="F790">
        <v>1</v>
      </c>
      <c r="G790">
        <v>1</v>
      </c>
      <c r="H790">
        <v>1</v>
      </c>
      <c r="I790">
        <v>1</v>
      </c>
    </row>
    <row r="791" spans="2:9">
      <c r="B791" t="s">
        <v>1403</v>
      </c>
      <c r="C791">
        <v>790</v>
      </c>
      <c r="D791" t="str">
        <f t="shared" si="12"/>
        <v>KIU790</v>
      </c>
      <c r="E791" t="s">
        <v>1403</v>
      </c>
      <c r="F791">
        <v>1</v>
      </c>
      <c r="G791">
        <v>1</v>
      </c>
      <c r="H791">
        <v>1</v>
      </c>
      <c r="I791">
        <v>1</v>
      </c>
    </row>
    <row r="792" spans="2:9">
      <c r="B792" t="s">
        <v>1404</v>
      </c>
      <c r="C792">
        <v>791</v>
      </c>
      <c r="D792" t="str">
        <f t="shared" si="12"/>
        <v>KIU791</v>
      </c>
      <c r="E792" t="s">
        <v>1404</v>
      </c>
      <c r="F792">
        <v>1</v>
      </c>
      <c r="G792">
        <v>1</v>
      </c>
      <c r="H792">
        <v>1</v>
      </c>
      <c r="I792">
        <v>1</v>
      </c>
    </row>
    <row r="793" spans="2:9">
      <c r="B793" t="s">
        <v>1406</v>
      </c>
      <c r="C793">
        <v>792</v>
      </c>
      <c r="D793" t="str">
        <f t="shared" si="12"/>
        <v>KIU792</v>
      </c>
      <c r="E793" t="s">
        <v>1406</v>
      </c>
      <c r="F793">
        <v>1</v>
      </c>
      <c r="G793">
        <v>1</v>
      </c>
      <c r="H793">
        <v>1</v>
      </c>
      <c r="I793">
        <v>1</v>
      </c>
    </row>
    <row r="794" spans="2:9">
      <c r="B794" t="s">
        <v>1405</v>
      </c>
      <c r="C794">
        <v>793</v>
      </c>
      <c r="D794" t="str">
        <f t="shared" si="12"/>
        <v>KIU793</v>
      </c>
      <c r="E794" t="s">
        <v>1405</v>
      </c>
      <c r="F794">
        <v>1</v>
      </c>
      <c r="G794">
        <v>1</v>
      </c>
      <c r="H794">
        <v>1</v>
      </c>
      <c r="I794">
        <v>1</v>
      </c>
    </row>
    <row r="795" spans="2:9">
      <c r="B795" t="s">
        <v>1408</v>
      </c>
      <c r="C795">
        <v>794</v>
      </c>
      <c r="D795" t="str">
        <f t="shared" si="12"/>
        <v>KIU794</v>
      </c>
      <c r="E795" t="s">
        <v>1408</v>
      </c>
      <c r="F795">
        <v>1</v>
      </c>
      <c r="G795">
        <v>1</v>
      </c>
      <c r="H795">
        <v>1</v>
      </c>
      <c r="I795">
        <v>1</v>
      </c>
    </row>
    <row r="796" spans="2:9">
      <c r="B796" t="s">
        <v>1407</v>
      </c>
      <c r="C796">
        <v>795</v>
      </c>
      <c r="D796" t="str">
        <f t="shared" si="12"/>
        <v>KIU795</v>
      </c>
      <c r="E796" t="s">
        <v>1407</v>
      </c>
      <c r="F796">
        <v>1</v>
      </c>
      <c r="G796">
        <v>1</v>
      </c>
      <c r="H796">
        <v>1</v>
      </c>
      <c r="I796">
        <v>1</v>
      </c>
    </row>
    <row r="797" spans="2:9">
      <c r="B797" t="s">
        <v>1409</v>
      </c>
      <c r="C797">
        <v>796</v>
      </c>
      <c r="D797" t="str">
        <f t="shared" si="12"/>
        <v>KIU796</v>
      </c>
      <c r="E797" t="s">
        <v>1409</v>
      </c>
      <c r="F797">
        <v>1</v>
      </c>
      <c r="G797">
        <v>1</v>
      </c>
      <c r="H797">
        <v>1</v>
      </c>
      <c r="I797">
        <v>1</v>
      </c>
    </row>
    <row r="798" spans="2:9">
      <c r="B798" t="s">
        <v>1410</v>
      </c>
      <c r="C798">
        <v>797</v>
      </c>
      <c r="D798" t="str">
        <f t="shared" si="12"/>
        <v>KIU797</v>
      </c>
      <c r="E798" t="s">
        <v>1410</v>
      </c>
      <c r="F798">
        <v>1</v>
      </c>
      <c r="G798">
        <v>1</v>
      </c>
      <c r="H798">
        <v>1</v>
      </c>
      <c r="I798">
        <v>1</v>
      </c>
    </row>
    <row r="799" spans="2:9">
      <c r="B799" t="s">
        <v>1411</v>
      </c>
      <c r="C799">
        <v>798</v>
      </c>
      <c r="D799" t="str">
        <f t="shared" si="12"/>
        <v>KIU798</v>
      </c>
      <c r="E799" t="s">
        <v>1411</v>
      </c>
      <c r="F799">
        <v>1</v>
      </c>
      <c r="G799">
        <v>1</v>
      </c>
      <c r="H799">
        <v>1</v>
      </c>
      <c r="I799">
        <v>1</v>
      </c>
    </row>
    <row r="800" spans="2:9">
      <c r="B800" t="s">
        <v>1412</v>
      </c>
      <c r="C800">
        <v>799</v>
      </c>
      <c r="D800" t="str">
        <f t="shared" si="12"/>
        <v>KIU799</v>
      </c>
      <c r="E800" t="s">
        <v>1412</v>
      </c>
      <c r="F800">
        <v>1</v>
      </c>
      <c r="G800">
        <v>1</v>
      </c>
      <c r="H800">
        <v>1</v>
      </c>
      <c r="I800">
        <v>1</v>
      </c>
    </row>
    <row r="801" spans="2:9">
      <c r="B801" t="s">
        <v>1414</v>
      </c>
      <c r="C801">
        <v>800</v>
      </c>
      <c r="D801" t="str">
        <f t="shared" si="12"/>
        <v>KIU800</v>
      </c>
      <c r="E801" t="s">
        <v>1414</v>
      </c>
      <c r="F801">
        <v>1</v>
      </c>
      <c r="G801">
        <v>1</v>
      </c>
      <c r="H801">
        <v>1</v>
      </c>
      <c r="I801">
        <v>1</v>
      </c>
    </row>
    <row r="802" spans="2:9">
      <c r="B802" t="s">
        <v>1413</v>
      </c>
      <c r="C802">
        <v>801</v>
      </c>
      <c r="D802" t="str">
        <f t="shared" si="12"/>
        <v>KIU801</v>
      </c>
      <c r="E802" t="s">
        <v>1413</v>
      </c>
      <c r="F802">
        <v>1</v>
      </c>
      <c r="G802">
        <v>1</v>
      </c>
      <c r="H802">
        <v>1</v>
      </c>
      <c r="I802">
        <v>1</v>
      </c>
    </row>
    <row r="803" spans="2:9">
      <c r="B803" t="s">
        <v>1416</v>
      </c>
      <c r="C803">
        <v>802</v>
      </c>
      <c r="D803" t="str">
        <f t="shared" si="12"/>
        <v>KIU802</v>
      </c>
      <c r="E803" t="s">
        <v>1416</v>
      </c>
      <c r="F803">
        <v>1</v>
      </c>
      <c r="G803">
        <v>1</v>
      </c>
      <c r="H803">
        <v>1</v>
      </c>
      <c r="I803">
        <v>1</v>
      </c>
    </row>
    <row r="804" spans="2:9">
      <c r="B804" t="s">
        <v>1415</v>
      </c>
      <c r="C804">
        <v>803</v>
      </c>
      <c r="D804" t="str">
        <f t="shared" si="12"/>
        <v>KIU803</v>
      </c>
      <c r="E804" t="s">
        <v>1415</v>
      </c>
      <c r="F804">
        <v>1</v>
      </c>
      <c r="G804">
        <v>1</v>
      </c>
      <c r="H804">
        <v>1</v>
      </c>
      <c r="I804">
        <v>1</v>
      </c>
    </row>
    <row r="805" spans="2:9">
      <c r="B805" t="s">
        <v>1417</v>
      </c>
      <c r="C805">
        <v>804</v>
      </c>
      <c r="D805" t="str">
        <f t="shared" si="12"/>
        <v>KIU804</v>
      </c>
      <c r="E805" t="s">
        <v>1417</v>
      </c>
      <c r="F805">
        <v>1</v>
      </c>
      <c r="G805">
        <v>1</v>
      </c>
      <c r="H805">
        <v>1</v>
      </c>
      <c r="I805">
        <v>1</v>
      </c>
    </row>
    <row r="806" spans="2:9">
      <c r="B806" t="s">
        <v>1418</v>
      </c>
      <c r="C806">
        <v>805</v>
      </c>
      <c r="D806" t="str">
        <f t="shared" si="12"/>
        <v>KIU805</v>
      </c>
      <c r="E806" t="s">
        <v>1418</v>
      </c>
      <c r="F806">
        <v>1</v>
      </c>
      <c r="G806">
        <v>1</v>
      </c>
      <c r="H806">
        <v>1</v>
      </c>
      <c r="I806">
        <v>1</v>
      </c>
    </row>
    <row r="807" spans="2:9">
      <c r="B807" t="s">
        <v>1419</v>
      </c>
      <c r="C807">
        <v>806</v>
      </c>
      <c r="D807" t="str">
        <f t="shared" si="12"/>
        <v>KIU806</v>
      </c>
      <c r="E807" t="s">
        <v>1419</v>
      </c>
      <c r="F807">
        <v>1</v>
      </c>
      <c r="G807">
        <v>1</v>
      </c>
      <c r="H807">
        <v>1</v>
      </c>
      <c r="I807">
        <v>1</v>
      </c>
    </row>
    <row r="808" spans="2:9">
      <c r="B808" t="s">
        <v>1420</v>
      </c>
      <c r="C808">
        <v>807</v>
      </c>
      <c r="D808" t="str">
        <f t="shared" si="12"/>
        <v>KIU807</v>
      </c>
      <c r="E808" t="s">
        <v>1420</v>
      </c>
      <c r="F808">
        <v>1</v>
      </c>
      <c r="G808">
        <v>1</v>
      </c>
      <c r="H808">
        <v>1</v>
      </c>
      <c r="I808">
        <v>1</v>
      </c>
    </row>
    <row r="809" spans="2:9">
      <c r="B809" t="s">
        <v>1421</v>
      </c>
      <c r="C809">
        <v>808</v>
      </c>
      <c r="D809" t="str">
        <f t="shared" si="12"/>
        <v>KIU808</v>
      </c>
      <c r="E809" t="s">
        <v>1421</v>
      </c>
      <c r="F809">
        <v>1</v>
      </c>
      <c r="G809">
        <v>1</v>
      </c>
      <c r="H809">
        <v>1</v>
      </c>
      <c r="I809">
        <v>1</v>
      </c>
    </row>
    <row r="810" spans="2:9">
      <c r="B810" t="s">
        <v>1422</v>
      </c>
      <c r="C810">
        <v>809</v>
      </c>
      <c r="D810" t="str">
        <f t="shared" si="12"/>
        <v>KIU809</v>
      </c>
      <c r="E810" t="s">
        <v>1422</v>
      </c>
      <c r="F810">
        <v>1</v>
      </c>
      <c r="G810">
        <v>1</v>
      </c>
      <c r="H810">
        <v>1</v>
      </c>
      <c r="I810">
        <v>1</v>
      </c>
    </row>
    <row r="811" spans="2:9">
      <c r="B811" t="s">
        <v>1423</v>
      </c>
      <c r="C811">
        <v>810</v>
      </c>
      <c r="D811" t="str">
        <f t="shared" si="12"/>
        <v>KIU810</v>
      </c>
      <c r="E811" t="s">
        <v>1423</v>
      </c>
      <c r="F811">
        <v>1</v>
      </c>
      <c r="G811">
        <v>1</v>
      </c>
      <c r="H811">
        <v>1</v>
      </c>
      <c r="I811">
        <v>1</v>
      </c>
    </row>
    <row r="812" spans="2:9">
      <c r="B812" t="s">
        <v>1424</v>
      </c>
      <c r="C812">
        <v>811</v>
      </c>
      <c r="D812" t="str">
        <f t="shared" si="12"/>
        <v>KIU811</v>
      </c>
      <c r="E812" t="s">
        <v>1424</v>
      </c>
      <c r="F812">
        <v>1</v>
      </c>
      <c r="G812">
        <v>1</v>
      </c>
      <c r="H812">
        <v>1</v>
      </c>
      <c r="I812">
        <v>1</v>
      </c>
    </row>
    <row r="813" spans="2:9">
      <c r="B813" t="s">
        <v>1425</v>
      </c>
      <c r="C813">
        <v>812</v>
      </c>
      <c r="D813" t="str">
        <f t="shared" si="12"/>
        <v>KIU812</v>
      </c>
      <c r="E813" t="s">
        <v>1425</v>
      </c>
      <c r="F813">
        <v>1</v>
      </c>
      <c r="G813">
        <v>1</v>
      </c>
      <c r="H813">
        <v>1</v>
      </c>
      <c r="I813">
        <v>1</v>
      </c>
    </row>
    <row r="814" spans="2:9">
      <c r="B814" t="s">
        <v>1426</v>
      </c>
      <c r="C814">
        <v>813</v>
      </c>
      <c r="D814" t="str">
        <f t="shared" si="12"/>
        <v>KIU813</v>
      </c>
      <c r="E814" t="s">
        <v>1426</v>
      </c>
      <c r="F814">
        <v>100</v>
      </c>
      <c r="G814">
        <v>1</v>
      </c>
      <c r="H814">
        <v>1</v>
      </c>
      <c r="I814">
        <v>100</v>
      </c>
    </row>
    <row r="815" spans="2:9">
      <c r="B815" t="s">
        <v>1428</v>
      </c>
      <c r="C815">
        <v>814</v>
      </c>
      <c r="D815" t="str">
        <f t="shared" si="12"/>
        <v>KIU814</v>
      </c>
      <c r="E815" t="s">
        <v>1428</v>
      </c>
      <c r="F815">
        <v>16</v>
      </c>
      <c r="G815">
        <v>20</v>
      </c>
      <c r="H815">
        <v>1</v>
      </c>
      <c r="I815">
        <v>320</v>
      </c>
    </row>
    <row r="816" spans="2:9">
      <c r="B816" t="s">
        <v>1431</v>
      </c>
      <c r="C816">
        <v>815</v>
      </c>
      <c r="D816" t="str">
        <f t="shared" si="12"/>
        <v>KIU815</v>
      </c>
      <c r="E816" t="s">
        <v>1431</v>
      </c>
      <c r="F816">
        <v>50</v>
      </c>
      <c r="G816">
        <v>2</v>
      </c>
      <c r="H816">
        <v>1</v>
      </c>
      <c r="I816">
        <v>100</v>
      </c>
    </row>
    <row r="817" spans="2:9">
      <c r="B817" t="s">
        <v>1433</v>
      </c>
      <c r="C817">
        <v>816</v>
      </c>
      <c r="D817" t="str">
        <f t="shared" si="12"/>
        <v>KIU816</v>
      </c>
      <c r="E817" t="s">
        <v>1433</v>
      </c>
      <c r="F817">
        <v>10</v>
      </c>
      <c r="G817">
        <v>1</v>
      </c>
      <c r="H817">
        <v>1</v>
      </c>
      <c r="I817">
        <v>10</v>
      </c>
    </row>
    <row r="818" spans="2:9">
      <c r="B818" t="s">
        <v>1434</v>
      </c>
      <c r="C818">
        <v>817</v>
      </c>
      <c r="D818" t="str">
        <f t="shared" si="12"/>
        <v>KIU817</v>
      </c>
      <c r="E818" t="s">
        <v>1434</v>
      </c>
      <c r="F818">
        <v>20</v>
      </c>
      <c r="G818">
        <v>1</v>
      </c>
      <c r="H818">
        <v>1</v>
      </c>
      <c r="I818">
        <v>20</v>
      </c>
    </row>
    <row r="819" spans="2:9">
      <c r="B819" t="s">
        <v>1435</v>
      </c>
      <c r="C819">
        <v>818</v>
      </c>
      <c r="D819" t="str">
        <f t="shared" si="12"/>
        <v>KIU818</v>
      </c>
      <c r="E819" t="s">
        <v>1435</v>
      </c>
      <c r="F819">
        <v>12</v>
      </c>
      <c r="G819">
        <v>1</v>
      </c>
      <c r="H819">
        <v>1</v>
      </c>
      <c r="I819">
        <v>12</v>
      </c>
    </row>
    <row r="820" spans="2:9">
      <c r="B820" t="s">
        <v>1436</v>
      </c>
      <c r="C820">
        <v>819</v>
      </c>
      <c r="D820" t="str">
        <f t="shared" si="12"/>
        <v>KIU819</v>
      </c>
      <c r="E820" t="s">
        <v>1436</v>
      </c>
      <c r="F820">
        <v>15</v>
      </c>
      <c r="G820">
        <v>1</v>
      </c>
      <c r="H820">
        <v>1</v>
      </c>
      <c r="I820">
        <v>15</v>
      </c>
    </row>
    <row r="821" spans="2:9">
      <c r="B821" t="s">
        <v>1437</v>
      </c>
      <c r="C821">
        <v>820</v>
      </c>
      <c r="D821" t="str">
        <f t="shared" si="12"/>
        <v>KIU820</v>
      </c>
      <c r="E821" t="s">
        <v>1437</v>
      </c>
      <c r="F821">
        <v>20</v>
      </c>
      <c r="G821">
        <v>1</v>
      </c>
      <c r="H821">
        <v>1</v>
      </c>
      <c r="I821">
        <v>20</v>
      </c>
    </row>
    <row r="822" spans="2:9">
      <c r="B822" t="s">
        <v>1438</v>
      </c>
      <c r="C822">
        <v>821</v>
      </c>
      <c r="D822" t="str">
        <f t="shared" si="12"/>
        <v>KIU821</v>
      </c>
      <c r="E822" t="s">
        <v>1438</v>
      </c>
      <c r="F822">
        <v>20</v>
      </c>
      <c r="G822">
        <v>1</v>
      </c>
      <c r="H822">
        <v>1</v>
      </c>
      <c r="I822">
        <v>20</v>
      </c>
    </row>
    <row r="823" spans="2:9">
      <c r="B823" t="s">
        <v>1439</v>
      </c>
      <c r="C823">
        <v>822</v>
      </c>
      <c r="D823" t="str">
        <f t="shared" si="12"/>
        <v>KIU822</v>
      </c>
      <c r="E823" t="s">
        <v>1439</v>
      </c>
      <c r="F823">
        <v>16</v>
      </c>
      <c r="G823">
        <v>1</v>
      </c>
      <c r="H823">
        <v>1</v>
      </c>
      <c r="I823">
        <v>16</v>
      </c>
    </row>
    <row r="824" spans="2:9">
      <c r="B824" t="s">
        <v>1441</v>
      </c>
      <c r="C824">
        <v>823</v>
      </c>
      <c r="D824" t="str">
        <f t="shared" si="12"/>
        <v>KIU823</v>
      </c>
      <c r="E824" t="s">
        <v>1441</v>
      </c>
      <c r="F824">
        <v>16</v>
      </c>
      <c r="G824">
        <v>1</v>
      </c>
      <c r="H824">
        <v>1</v>
      </c>
      <c r="I824">
        <v>16</v>
      </c>
    </row>
    <row r="825" spans="2:9">
      <c r="B825" t="s">
        <v>1443</v>
      </c>
      <c r="C825">
        <v>824</v>
      </c>
      <c r="D825" t="str">
        <f t="shared" si="12"/>
        <v>KIU824</v>
      </c>
      <c r="E825" t="s">
        <v>1443</v>
      </c>
      <c r="F825">
        <v>4</v>
      </c>
      <c r="G825">
        <v>75</v>
      </c>
      <c r="H825">
        <v>1</v>
      </c>
      <c r="I825">
        <v>300</v>
      </c>
    </row>
    <row r="826" spans="2:9">
      <c r="B826" t="s">
        <v>1444</v>
      </c>
      <c r="C826">
        <v>825</v>
      </c>
      <c r="D826" t="str">
        <f t="shared" si="12"/>
        <v>KIU825</v>
      </c>
      <c r="E826" t="s">
        <v>1444</v>
      </c>
      <c r="F826">
        <v>1</v>
      </c>
      <c r="G826">
        <v>1</v>
      </c>
      <c r="H826">
        <v>1</v>
      </c>
      <c r="I826">
        <v>1</v>
      </c>
    </row>
    <row r="827" spans="2:9">
      <c r="B827" t="s">
        <v>1445</v>
      </c>
      <c r="C827">
        <v>826</v>
      </c>
      <c r="D827" t="str">
        <f t="shared" si="12"/>
        <v>KIU826</v>
      </c>
      <c r="E827" t="s">
        <v>1445</v>
      </c>
      <c r="F827">
        <v>1</v>
      </c>
      <c r="G827">
        <v>1</v>
      </c>
      <c r="H827">
        <v>1</v>
      </c>
      <c r="I827">
        <v>1</v>
      </c>
    </row>
    <row r="828" spans="2:9">
      <c r="B828" t="s">
        <v>1446</v>
      </c>
      <c r="C828">
        <v>827</v>
      </c>
      <c r="D828" t="str">
        <f t="shared" si="12"/>
        <v>KIU827</v>
      </c>
      <c r="E828" t="s">
        <v>1446</v>
      </c>
      <c r="F828">
        <v>1</v>
      </c>
      <c r="G828">
        <v>1</v>
      </c>
      <c r="H828">
        <v>1</v>
      </c>
      <c r="I828">
        <v>1</v>
      </c>
    </row>
    <row r="829" spans="2:9">
      <c r="B829" t="s">
        <v>1447</v>
      </c>
      <c r="C829">
        <v>828</v>
      </c>
      <c r="D829" t="str">
        <f t="shared" si="12"/>
        <v>KIU828</v>
      </c>
      <c r="E829" t="s">
        <v>1447</v>
      </c>
      <c r="F829">
        <v>1</v>
      </c>
      <c r="G829">
        <v>1</v>
      </c>
      <c r="H829">
        <v>1</v>
      </c>
      <c r="I829">
        <v>1</v>
      </c>
    </row>
    <row r="830" spans="2:9">
      <c r="B830" t="s">
        <v>1448</v>
      </c>
      <c r="C830">
        <v>829</v>
      </c>
      <c r="D830" t="str">
        <f t="shared" si="12"/>
        <v>KIU829</v>
      </c>
      <c r="E830" t="s">
        <v>1448</v>
      </c>
      <c r="F830">
        <v>1</v>
      </c>
      <c r="G830">
        <v>1</v>
      </c>
      <c r="H830">
        <v>1</v>
      </c>
      <c r="I830">
        <v>1</v>
      </c>
    </row>
    <row r="831" spans="2:9">
      <c r="B831" t="s">
        <v>1449</v>
      </c>
      <c r="C831">
        <v>830</v>
      </c>
      <c r="D831" t="str">
        <f t="shared" si="12"/>
        <v>KIU830</v>
      </c>
      <c r="E831" t="s">
        <v>1449</v>
      </c>
      <c r="F831">
        <v>1</v>
      </c>
      <c r="G831">
        <v>1</v>
      </c>
      <c r="H831">
        <v>1</v>
      </c>
      <c r="I831">
        <v>1</v>
      </c>
    </row>
    <row r="832" spans="2:9">
      <c r="B832" t="s">
        <v>1450</v>
      </c>
      <c r="C832">
        <v>831</v>
      </c>
      <c r="D832" t="str">
        <f t="shared" si="12"/>
        <v>KIU831</v>
      </c>
      <c r="E832" t="s">
        <v>1450</v>
      </c>
      <c r="F832">
        <v>1</v>
      </c>
      <c r="G832">
        <v>1</v>
      </c>
      <c r="H832">
        <v>1</v>
      </c>
      <c r="I832">
        <v>1</v>
      </c>
    </row>
    <row r="833" spans="2:9">
      <c r="B833" t="s">
        <v>1451</v>
      </c>
      <c r="C833">
        <v>832</v>
      </c>
      <c r="D833" t="str">
        <f t="shared" si="12"/>
        <v>KIU832</v>
      </c>
      <c r="E833" t="s">
        <v>1451</v>
      </c>
      <c r="F833">
        <v>1</v>
      </c>
      <c r="G833">
        <v>1</v>
      </c>
      <c r="H833">
        <v>1</v>
      </c>
      <c r="I833">
        <v>1</v>
      </c>
    </row>
    <row r="834" spans="2:9">
      <c r="B834" t="s">
        <v>1452</v>
      </c>
      <c r="C834">
        <v>833</v>
      </c>
      <c r="D834" t="str">
        <f t="shared" si="12"/>
        <v>KIU833</v>
      </c>
      <c r="E834" t="s">
        <v>1452</v>
      </c>
      <c r="F834">
        <v>1</v>
      </c>
      <c r="G834">
        <v>1</v>
      </c>
      <c r="H834">
        <v>1</v>
      </c>
      <c r="I834">
        <v>1</v>
      </c>
    </row>
    <row r="835" spans="2:9">
      <c r="B835" t="s">
        <v>1453</v>
      </c>
      <c r="C835">
        <v>834</v>
      </c>
      <c r="D835" t="str">
        <f t="shared" ref="D835:D898" si="13">"KIU"&amp;C835</f>
        <v>KIU834</v>
      </c>
      <c r="E835" t="s">
        <v>1453</v>
      </c>
      <c r="F835">
        <v>20</v>
      </c>
      <c r="G835">
        <v>1</v>
      </c>
      <c r="H835">
        <v>1</v>
      </c>
      <c r="I835">
        <v>20</v>
      </c>
    </row>
    <row r="836" spans="2:9">
      <c r="B836" t="s">
        <v>1455</v>
      </c>
      <c r="C836">
        <v>835</v>
      </c>
      <c r="D836" t="str">
        <f t="shared" si="13"/>
        <v>KIU835</v>
      </c>
      <c r="E836" t="s">
        <v>1455</v>
      </c>
      <c r="F836">
        <v>20</v>
      </c>
      <c r="G836">
        <v>1</v>
      </c>
      <c r="H836">
        <v>1</v>
      </c>
      <c r="I836">
        <v>20</v>
      </c>
    </row>
    <row r="837" spans="2:9">
      <c r="B837" t="s">
        <v>1457</v>
      </c>
      <c r="C837">
        <v>836</v>
      </c>
      <c r="D837" t="str">
        <f t="shared" si="13"/>
        <v>KIU836</v>
      </c>
      <c r="E837" t="s">
        <v>1457</v>
      </c>
      <c r="F837">
        <v>40</v>
      </c>
      <c r="G837">
        <v>1</v>
      </c>
      <c r="H837">
        <v>1</v>
      </c>
      <c r="I837">
        <v>40</v>
      </c>
    </row>
    <row r="838" spans="2:9">
      <c r="B838" t="s">
        <v>1458</v>
      </c>
      <c r="C838">
        <v>837</v>
      </c>
      <c r="D838" t="str">
        <f t="shared" si="13"/>
        <v>KIU837</v>
      </c>
      <c r="E838" t="s">
        <v>1458</v>
      </c>
      <c r="F838">
        <v>40</v>
      </c>
      <c r="G838">
        <v>1</v>
      </c>
      <c r="H838">
        <v>1</v>
      </c>
      <c r="I838">
        <v>40</v>
      </c>
    </row>
    <row r="839" spans="2:9">
      <c r="B839" t="s">
        <v>1459</v>
      </c>
      <c r="C839">
        <v>838</v>
      </c>
      <c r="D839" t="str">
        <f t="shared" si="13"/>
        <v>KIU838</v>
      </c>
      <c r="E839" t="s">
        <v>1459</v>
      </c>
      <c r="F839">
        <v>1</v>
      </c>
      <c r="G839">
        <v>1</v>
      </c>
      <c r="H839">
        <v>1</v>
      </c>
      <c r="I839">
        <v>1</v>
      </c>
    </row>
    <row r="840" spans="2:9">
      <c r="B840" t="s">
        <v>1460</v>
      </c>
      <c r="C840">
        <v>839</v>
      </c>
      <c r="D840" t="str">
        <f t="shared" si="13"/>
        <v>KIU839</v>
      </c>
      <c r="E840" t="s">
        <v>1460</v>
      </c>
      <c r="F840">
        <v>1</v>
      </c>
      <c r="G840">
        <v>1</v>
      </c>
      <c r="H840">
        <v>1</v>
      </c>
      <c r="I840">
        <v>1</v>
      </c>
    </row>
    <row r="841" spans="2:9">
      <c r="B841" t="s">
        <v>1461</v>
      </c>
      <c r="C841">
        <v>840</v>
      </c>
      <c r="D841" t="str">
        <f t="shared" si="13"/>
        <v>KIU840</v>
      </c>
      <c r="E841" t="s">
        <v>1461</v>
      </c>
      <c r="F841">
        <v>1</v>
      </c>
      <c r="G841">
        <v>1</v>
      </c>
      <c r="H841">
        <v>1</v>
      </c>
      <c r="I841">
        <v>1</v>
      </c>
    </row>
    <row r="842" spans="2:9">
      <c r="B842" t="s">
        <v>1463</v>
      </c>
      <c r="C842">
        <v>841</v>
      </c>
      <c r="D842" t="str">
        <f t="shared" si="13"/>
        <v>KIU841</v>
      </c>
      <c r="E842" t="s">
        <v>1463</v>
      </c>
      <c r="F842">
        <v>1</v>
      </c>
      <c r="G842">
        <v>1</v>
      </c>
      <c r="H842">
        <v>1</v>
      </c>
      <c r="I842">
        <v>1</v>
      </c>
    </row>
    <row r="843" spans="2:9">
      <c r="B843" t="s">
        <v>1464</v>
      </c>
      <c r="C843">
        <v>842</v>
      </c>
      <c r="D843" t="str">
        <f t="shared" si="13"/>
        <v>KIU842</v>
      </c>
      <c r="E843" t="s">
        <v>1464</v>
      </c>
      <c r="F843">
        <v>1</v>
      </c>
      <c r="G843">
        <v>1</v>
      </c>
      <c r="H843">
        <v>1</v>
      </c>
      <c r="I843">
        <v>1</v>
      </c>
    </row>
    <row r="844" spans="2:9">
      <c r="B844" t="s">
        <v>1465</v>
      </c>
      <c r="C844">
        <v>843</v>
      </c>
      <c r="D844" t="str">
        <f t="shared" si="13"/>
        <v>KIU843</v>
      </c>
      <c r="E844" t="s">
        <v>1465</v>
      </c>
      <c r="F844">
        <v>1</v>
      </c>
      <c r="G844">
        <v>1</v>
      </c>
      <c r="H844">
        <v>1</v>
      </c>
      <c r="I844">
        <v>1</v>
      </c>
    </row>
    <row r="845" spans="2:9">
      <c r="B845" t="s">
        <v>1466</v>
      </c>
      <c r="C845">
        <v>844</v>
      </c>
      <c r="D845" t="str">
        <f t="shared" si="13"/>
        <v>KIU844</v>
      </c>
      <c r="E845" t="s">
        <v>1466</v>
      </c>
      <c r="F845">
        <v>1</v>
      </c>
      <c r="G845">
        <v>1</v>
      </c>
      <c r="H845">
        <v>1</v>
      </c>
      <c r="I845">
        <v>1</v>
      </c>
    </row>
    <row r="846" spans="2:9">
      <c r="B846" t="s">
        <v>1467</v>
      </c>
      <c r="C846">
        <v>845</v>
      </c>
      <c r="D846" t="str">
        <f t="shared" si="13"/>
        <v>KIU845</v>
      </c>
      <c r="E846" t="s">
        <v>1467</v>
      </c>
      <c r="F846">
        <v>1</v>
      </c>
      <c r="G846">
        <v>1</v>
      </c>
      <c r="H846">
        <v>1</v>
      </c>
      <c r="I846">
        <v>1</v>
      </c>
    </row>
    <row r="847" spans="2:9">
      <c r="B847" t="s">
        <v>1468</v>
      </c>
      <c r="C847">
        <v>846</v>
      </c>
      <c r="D847" t="str">
        <f t="shared" si="13"/>
        <v>KIU846</v>
      </c>
      <c r="E847" t="s">
        <v>1468</v>
      </c>
      <c r="F847">
        <v>1</v>
      </c>
      <c r="G847">
        <v>1</v>
      </c>
      <c r="H847">
        <v>1</v>
      </c>
      <c r="I847">
        <v>1</v>
      </c>
    </row>
    <row r="848" spans="2:9">
      <c r="B848" t="s">
        <v>1471</v>
      </c>
      <c r="C848">
        <v>847</v>
      </c>
      <c r="D848" t="str">
        <f t="shared" si="13"/>
        <v>KIU847</v>
      </c>
      <c r="E848" t="s">
        <v>1471</v>
      </c>
      <c r="F848">
        <v>1</v>
      </c>
      <c r="G848">
        <v>1</v>
      </c>
      <c r="H848">
        <v>1</v>
      </c>
      <c r="I848">
        <v>1</v>
      </c>
    </row>
    <row r="849" spans="2:9">
      <c r="B849" t="s">
        <v>1472</v>
      </c>
      <c r="C849">
        <v>848</v>
      </c>
      <c r="D849" t="str">
        <f t="shared" si="13"/>
        <v>KIU848</v>
      </c>
      <c r="E849" t="s">
        <v>1472</v>
      </c>
      <c r="F849">
        <v>1</v>
      </c>
      <c r="G849">
        <v>1</v>
      </c>
      <c r="H849">
        <v>1</v>
      </c>
      <c r="I849">
        <v>1</v>
      </c>
    </row>
    <row r="850" spans="2:9">
      <c r="B850" t="s">
        <v>1473</v>
      </c>
      <c r="C850">
        <v>849</v>
      </c>
      <c r="D850" t="str">
        <f t="shared" si="13"/>
        <v>KIU849</v>
      </c>
      <c r="E850" t="s">
        <v>1473</v>
      </c>
      <c r="F850">
        <v>1</v>
      </c>
      <c r="G850">
        <v>1</v>
      </c>
      <c r="H850">
        <v>1</v>
      </c>
      <c r="I850">
        <v>1</v>
      </c>
    </row>
    <row r="851" spans="2:9">
      <c r="B851" t="s">
        <v>1474</v>
      </c>
      <c r="C851">
        <v>850</v>
      </c>
      <c r="D851" t="str">
        <f t="shared" si="13"/>
        <v>KIU850</v>
      </c>
      <c r="E851" t="s">
        <v>1474</v>
      </c>
      <c r="F851">
        <v>8</v>
      </c>
      <c r="G851">
        <v>1</v>
      </c>
      <c r="H851">
        <v>1</v>
      </c>
      <c r="I851">
        <v>8</v>
      </c>
    </row>
    <row r="852" spans="2:9">
      <c r="B852" t="s">
        <v>1475</v>
      </c>
      <c r="C852">
        <v>851</v>
      </c>
      <c r="D852" t="str">
        <f t="shared" si="13"/>
        <v>KIU851</v>
      </c>
      <c r="E852" t="s">
        <v>1475</v>
      </c>
      <c r="F852">
        <v>1</v>
      </c>
      <c r="G852">
        <v>1</v>
      </c>
      <c r="H852">
        <v>1</v>
      </c>
      <c r="I852">
        <v>1</v>
      </c>
    </row>
    <row r="853" spans="2:9">
      <c r="B853" t="s">
        <v>1476</v>
      </c>
      <c r="C853">
        <v>852</v>
      </c>
      <c r="D853" t="str">
        <f t="shared" si="13"/>
        <v>KIU852</v>
      </c>
      <c r="E853" t="s">
        <v>1476</v>
      </c>
      <c r="F853">
        <v>1</v>
      </c>
      <c r="G853">
        <v>1</v>
      </c>
      <c r="H853">
        <v>1</v>
      </c>
      <c r="I853">
        <v>1</v>
      </c>
    </row>
    <row r="854" spans="2:9">
      <c r="B854" t="s">
        <v>1477</v>
      </c>
      <c r="C854">
        <v>853</v>
      </c>
      <c r="D854" t="str">
        <f t="shared" si="13"/>
        <v>KIU853</v>
      </c>
      <c r="E854" t="s">
        <v>1477</v>
      </c>
      <c r="F854">
        <v>1</v>
      </c>
      <c r="G854">
        <v>1</v>
      </c>
      <c r="H854">
        <v>1</v>
      </c>
      <c r="I854">
        <v>1</v>
      </c>
    </row>
    <row r="855" spans="2:9">
      <c r="B855" t="s">
        <v>1478</v>
      </c>
      <c r="C855">
        <v>854</v>
      </c>
      <c r="D855" t="str">
        <f t="shared" si="13"/>
        <v>KIU854</v>
      </c>
      <c r="E855" t="s">
        <v>1478</v>
      </c>
      <c r="F855">
        <v>8</v>
      </c>
      <c r="G855">
        <v>1</v>
      </c>
      <c r="H855">
        <v>1</v>
      </c>
      <c r="I855">
        <v>8</v>
      </c>
    </row>
    <row r="856" spans="2:9">
      <c r="B856" t="s">
        <v>1479</v>
      </c>
      <c r="C856">
        <v>855</v>
      </c>
      <c r="D856" t="str">
        <f t="shared" si="13"/>
        <v>KIU855</v>
      </c>
      <c r="E856" t="s">
        <v>1479</v>
      </c>
      <c r="F856">
        <v>16</v>
      </c>
      <c r="G856">
        <v>1</v>
      </c>
      <c r="H856">
        <v>1</v>
      </c>
      <c r="I856">
        <v>16</v>
      </c>
    </row>
    <row r="857" spans="2:9">
      <c r="B857" t="s">
        <v>1481</v>
      </c>
      <c r="C857">
        <v>856</v>
      </c>
      <c r="D857" t="str">
        <f t="shared" si="13"/>
        <v>KIU856</v>
      </c>
      <c r="E857" t="s">
        <v>1481</v>
      </c>
      <c r="F857">
        <v>10</v>
      </c>
      <c r="G857">
        <v>1</v>
      </c>
      <c r="H857">
        <v>1</v>
      </c>
      <c r="I857">
        <v>10</v>
      </c>
    </row>
    <row r="858" spans="2:9">
      <c r="B858" t="s">
        <v>1482</v>
      </c>
      <c r="C858">
        <v>857</v>
      </c>
      <c r="D858" t="str">
        <f t="shared" si="13"/>
        <v>KIU857</v>
      </c>
      <c r="E858" t="s">
        <v>1482</v>
      </c>
      <c r="F858">
        <v>20</v>
      </c>
      <c r="G858">
        <v>1</v>
      </c>
      <c r="H858">
        <v>1</v>
      </c>
      <c r="I858">
        <v>20</v>
      </c>
    </row>
    <row r="859" spans="2:9">
      <c r="B859" t="s">
        <v>1483</v>
      </c>
      <c r="C859">
        <v>858</v>
      </c>
      <c r="D859" t="str">
        <f t="shared" si="13"/>
        <v>KIU858</v>
      </c>
      <c r="E859" t="s">
        <v>1483</v>
      </c>
      <c r="F859">
        <v>40</v>
      </c>
      <c r="G859">
        <v>1</v>
      </c>
      <c r="H859">
        <v>1</v>
      </c>
      <c r="I859">
        <v>40</v>
      </c>
    </row>
    <row r="860" spans="2:9">
      <c r="B860" t="s">
        <v>1484</v>
      </c>
      <c r="C860">
        <v>859</v>
      </c>
      <c r="D860" t="str">
        <f t="shared" si="13"/>
        <v>KIU859</v>
      </c>
      <c r="E860" t="s">
        <v>1484</v>
      </c>
      <c r="F860">
        <v>50</v>
      </c>
      <c r="G860">
        <v>1</v>
      </c>
      <c r="H860">
        <v>1</v>
      </c>
      <c r="I860">
        <v>50</v>
      </c>
    </row>
    <row r="861" spans="2:9">
      <c r="B861" t="s">
        <v>1485</v>
      </c>
      <c r="C861">
        <v>860</v>
      </c>
      <c r="D861" t="str">
        <f t="shared" si="13"/>
        <v>KIU860</v>
      </c>
      <c r="E861" t="s">
        <v>1485</v>
      </c>
      <c r="F861">
        <v>1</v>
      </c>
      <c r="G861">
        <v>1</v>
      </c>
      <c r="H861">
        <v>1</v>
      </c>
      <c r="I861">
        <v>1</v>
      </c>
    </row>
    <row r="862" spans="2:9">
      <c r="B862" t="s">
        <v>1486</v>
      </c>
      <c r="C862">
        <v>861</v>
      </c>
      <c r="D862" t="str">
        <f t="shared" si="13"/>
        <v>KIU861</v>
      </c>
      <c r="E862" t="s">
        <v>1486</v>
      </c>
      <c r="F862">
        <v>20</v>
      </c>
      <c r="G862">
        <v>1</v>
      </c>
      <c r="H862">
        <v>1</v>
      </c>
      <c r="I862">
        <v>20</v>
      </c>
    </row>
    <row r="863" spans="2:9">
      <c r="B863" t="s">
        <v>1487</v>
      </c>
      <c r="C863">
        <v>862</v>
      </c>
      <c r="D863" t="str">
        <f t="shared" si="13"/>
        <v>KIU862</v>
      </c>
      <c r="E863" t="s">
        <v>1487</v>
      </c>
      <c r="F863">
        <v>20</v>
      </c>
      <c r="G863">
        <v>1</v>
      </c>
      <c r="H863">
        <v>1</v>
      </c>
      <c r="I863">
        <v>20</v>
      </c>
    </row>
    <row r="864" spans="2:9">
      <c r="B864" t="s">
        <v>1490</v>
      </c>
      <c r="C864">
        <v>863</v>
      </c>
      <c r="D864" t="str">
        <f t="shared" si="13"/>
        <v>KIU863</v>
      </c>
      <c r="E864" t="s">
        <v>1490</v>
      </c>
      <c r="F864">
        <v>24</v>
      </c>
      <c r="G864">
        <v>1</v>
      </c>
      <c r="H864">
        <v>1</v>
      </c>
      <c r="I864">
        <v>24</v>
      </c>
    </row>
    <row r="865" spans="2:9">
      <c r="B865" t="s">
        <v>1496</v>
      </c>
      <c r="C865">
        <v>864</v>
      </c>
      <c r="D865" t="str">
        <f t="shared" si="13"/>
        <v>KIU864</v>
      </c>
      <c r="E865" t="s">
        <v>1496</v>
      </c>
      <c r="F865">
        <v>40</v>
      </c>
      <c r="G865">
        <v>1</v>
      </c>
      <c r="H865">
        <v>1</v>
      </c>
      <c r="I865">
        <v>40</v>
      </c>
    </row>
    <row r="866" spans="2:9">
      <c r="B866" t="s">
        <v>1499</v>
      </c>
      <c r="C866">
        <v>865</v>
      </c>
      <c r="D866" t="str">
        <f t="shared" si="13"/>
        <v>KIU865</v>
      </c>
      <c r="E866" t="s">
        <v>1499</v>
      </c>
      <c r="F866">
        <v>24</v>
      </c>
      <c r="G866">
        <v>1</v>
      </c>
      <c r="H866">
        <v>1</v>
      </c>
      <c r="I866">
        <v>24</v>
      </c>
    </row>
    <row r="867" spans="2:9">
      <c r="B867" t="s">
        <v>1500</v>
      </c>
      <c r="C867">
        <v>866</v>
      </c>
      <c r="D867" t="str">
        <f t="shared" si="13"/>
        <v>KIU866</v>
      </c>
      <c r="E867" t="s">
        <v>1500</v>
      </c>
      <c r="F867">
        <v>40</v>
      </c>
      <c r="G867">
        <v>1</v>
      </c>
      <c r="H867">
        <v>1</v>
      </c>
      <c r="I867">
        <v>40</v>
      </c>
    </row>
    <row r="868" spans="2:9">
      <c r="B868" t="s">
        <v>1503</v>
      </c>
      <c r="C868">
        <v>867</v>
      </c>
      <c r="D868" t="str">
        <f t="shared" si="13"/>
        <v>KIU867</v>
      </c>
      <c r="E868" t="s">
        <v>1503</v>
      </c>
      <c r="F868">
        <v>16</v>
      </c>
      <c r="G868">
        <v>5</v>
      </c>
      <c r="H868">
        <v>1</v>
      </c>
      <c r="I868">
        <v>80</v>
      </c>
    </row>
    <row r="869" spans="2:9">
      <c r="B869" t="s">
        <v>1507</v>
      </c>
      <c r="C869">
        <v>868</v>
      </c>
      <c r="D869" t="str">
        <f t="shared" si="13"/>
        <v>KIU868</v>
      </c>
      <c r="E869" t="s">
        <v>1507</v>
      </c>
      <c r="F869">
        <v>10</v>
      </c>
      <c r="G869">
        <v>1</v>
      </c>
      <c r="H869">
        <v>1</v>
      </c>
      <c r="I869">
        <v>10</v>
      </c>
    </row>
    <row r="870" spans="2:9">
      <c r="B870" t="s">
        <v>1508</v>
      </c>
      <c r="C870">
        <v>869</v>
      </c>
      <c r="D870" t="str">
        <f t="shared" si="13"/>
        <v>KIU869</v>
      </c>
      <c r="E870" t="s">
        <v>1508</v>
      </c>
      <c r="F870">
        <v>20</v>
      </c>
      <c r="G870">
        <v>1</v>
      </c>
      <c r="H870">
        <v>1</v>
      </c>
      <c r="I870">
        <v>20</v>
      </c>
    </row>
    <row r="871" spans="2:9">
      <c r="B871" t="s">
        <v>1509</v>
      </c>
      <c r="C871">
        <v>870</v>
      </c>
      <c r="D871" t="str">
        <f t="shared" si="13"/>
        <v>KIU870</v>
      </c>
      <c r="E871" t="s">
        <v>1509</v>
      </c>
      <c r="F871">
        <v>24</v>
      </c>
      <c r="G871">
        <v>1</v>
      </c>
      <c r="H871">
        <v>1</v>
      </c>
      <c r="I871">
        <v>24</v>
      </c>
    </row>
    <row r="872" spans="2:9">
      <c r="B872" t="s">
        <v>1510</v>
      </c>
      <c r="C872">
        <v>871</v>
      </c>
      <c r="D872" t="str">
        <f t="shared" si="13"/>
        <v>KIU871</v>
      </c>
      <c r="E872" t="s">
        <v>1510</v>
      </c>
      <c r="F872">
        <v>10</v>
      </c>
      <c r="G872">
        <v>1</v>
      </c>
      <c r="H872">
        <v>1</v>
      </c>
      <c r="I872">
        <v>10</v>
      </c>
    </row>
    <row r="873" spans="2:9">
      <c r="B873" t="s">
        <v>1520</v>
      </c>
      <c r="C873">
        <v>872</v>
      </c>
      <c r="D873" t="str">
        <f t="shared" si="13"/>
        <v>KIU872</v>
      </c>
      <c r="E873" t="s">
        <v>1520</v>
      </c>
      <c r="F873">
        <v>20</v>
      </c>
      <c r="G873">
        <v>1</v>
      </c>
      <c r="H873">
        <v>1</v>
      </c>
      <c r="I873">
        <v>20</v>
      </c>
    </row>
    <row r="874" spans="2:9">
      <c r="B874" t="s">
        <v>1522</v>
      </c>
      <c r="C874">
        <v>873</v>
      </c>
      <c r="D874" t="str">
        <f t="shared" si="13"/>
        <v>KIU873</v>
      </c>
      <c r="E874" t="s">
        <v>1522</v>
      </c>
      <c r="F874">
        <v>20</v>
      </c>
      <c r="G874">
        <v>1</v>
      </c>
      <c r="H874">
        <v>1</v>
      </c>
      <c r="I874">
        <v>20</v>
      </c>
    </row>
    <row r="875" spans="2:9">
      <c r="B875" t="s">
        <v>1523</v>
      </c>
      <c r="C875">
        <v>874</v>
      </c>
      <c r="D875" t="str">
        <f t="shared" si="13"/>
        <v>KIU874</v>
      </c>
      <c r="E875" t="s">
        <v>1523</v>
      </c>
      <c r="F875">
        <v>1</v>
      </c>
      <c r="G875">
        <v>1</v>
      </c>
      <c r="H875">
        <v>1</v>
      </c>
      <c r="I875">
        <v>1</v>
      </c>
    </row>
    <row r="876" spans="2:9">
      <c r="B876" t="s">
        <v>1524</v>
      </c>
      <c r="C876">
        <v>875</v>
      </c>
      <c r="D876" t="str">
        <f t="shared" si="13"/>
        <v>KIU875</v>
      </c>
      <c r="E876" t="s">
        <v>1524</v>
      </c>
      <c r="F876">
        <v>1</v>
      </c>
      <c r="G876">
        <v>1</v>
      </c>
      <c r="H876">
        <v>1</v>
      </c>
      <c r="I876">
        <v>1</v>
      </c>
    </row>
    <row r="877" spans="2:9">
      <c r="B877" t="s">
        <v>1525</v>
      </c>
      <c r="C877">
        <v>876</v>
      </c>
      <c r="D877" t="str">
        <f t="shared" si="13"/>
        <v>KIU876</v>
      </c>
      <c r="E877" t="s">
        <v>1525</v>
      </c>
      <c r="F877">
        <v>6</v>
      </c>
      <c r="G877">
        <v>25</v>
      </c>
      <c r="H877">
        <v>1</v>
      </c>
      <c r="I877">
        <v>150</v>
      </c>
    </row>
    <row r="878" spans="2:9">
      <c r="B878" t="s">
        <v>1526</v>
      </c>
      <c r="C878">
        <v>877</v>
      </c>
      <c r="D878" t="str">
        <f t="shared" si="13"/>
        <v>KIU877</v>
      </c>
      <c r="E878" t="s">
        <v>1526</v>
      </c>
      <c r="F878">
        <v>50</v>
      </c>
      <c r="G878">
        <v>1</v>
      </c>
      <c r="H878">
        <v>1</v>
      </c>
      <c r="I878">
        <v>50</v>
      </c>
    </row>
    <row r="879" spans="2:9">
      <c r="B879" t="s">
        <v>1528</v>
      </c>
      <c r="C879">
        <v>878</v>
      </c>
      <c r="D879" t="str">
        <f t="shared" si="13"/>
        <v>KIU878</v>
      </c>
      <c r="E879" t="s">
        <v>1528</v>
      </c>
      <c r="F879">
        <v>100</v>
      </c>
      <c r="G879">
        <v>1</v>
      </c>
      <c r="H879">
        <v>1</v>
      </c>
      <c r="I879">
        <v>100</v>
      </c>
    </row>
    <row r="880" spans="2:9">
      <c r="B880" t="s">
        <v>1529</v>
      </c>
      <c r="C880">
        <v>879</v>
      </c>
      <c r="D880" t="str">
        <f t="shared" si="13"/>
        <v>KIU879</v>
      </c>
      <c r="E880" t="s">
        <v>1529</v>
      </c>
      <c r="F880">
        <v>1</v>
      </c>
      <c r="G880">
        <v>1</v>
      </c>
      <c r="H880">
        <v>1</v>
      </c>
      <c r="I880">
        <v>1</v>
      </c>
    </row>
    <row r="881" spans="2:9">
      <c r="B881" t="s">
        <v>1530</v>
      </c>
      <c r="C881">
        <v>880</v>
      </c>
      <c r="D881" t="str">
        <f t="shared" si="13"/>
        <v>KIU880</v>
      </c>
      <c r="E881" t="s">
        <v>1530</v>
      </c>
      <c r="F881">
        <v>20</v>
      </c>
      <c r="G881">
        <v>1</v>
      </c>
      <c r="H881">
        <v>1</v>
      </c>
      <c r="I881">
        <v>20</v>
      </c>
    </row>
    <row r="882" spans="2:9">
      <c r="B882" t="s">
        <v>1531</v>
      </c>
      <c r="C882">
        <v>881</v>
      </c>
      <c r="D882" t="str">
        <f t="shared" si="13"/>
        <v>KIU881</v>
      </c>
      <c r="E882" t="s">
        <v>1531</v>
      </c>
      <c r="F882">
        <v>4</v>
      </c>
      <c r="G882">
        <v>1</v>
      </c>
      <c r="H882">
        <v>1</v>
      </c>
      <c r="I882">
        <v>4</v>
      </c>
    </row>
    <row r="883" spans="2:9">
      <c r="B883" t="s">
        <v>1532</v>
      </c>
      <c r="C883">
        <v>882</v>
      </c>
      <c r="D883" t="str">
        <f t="shared" si="13"/>
        <v>KIU882</v>
      </c>
      <c r="E883" t="s">
        <v>1532</v>
      </c>
      <c r="F883">
        <v>20</v>
      </c>
      <c r="G883">
        <v>1</v>
      </c>
      <c r="H883">
        <v>1</v>
      </c>
      <c r="I883">
        <v>20</v>
      </c>
    </row>
    <row r="884" spans="2:9">
      <c r="B884" t="s">
        <v>1533</v>
      </c>
      <c r="C884">
        <v>883</v>
      </c>
      <c r="D884" t="str">
        <f t="shared" si="13"/>
        <v>KIU883</v>
      </c>
      <c r="E884" t="s">
        <v>1533</v>
      </c>
      <c r="F884">
        <v>20</v>
      </c>
      <c r="G884">
        <v>1</v>
      </c>
      <c r="H884">
        <v>1</v>
      </c>
      <c r="I884">
        <v>20</v>
      </c>
    </row>
    <row r="885" spans="2:9">
      <c r="B885" t="s">
        <v>1534</v>
      </c>
      <c r="C885">
        <v>884</v>
      </c>
      <c r="D885" t="str">
        <f t="shared" si="13"/>
        <v>KIU884</v>
      </c>
      <c r="E885" t="s">
        <v>1534</v>
      </c>
      <c r="F885">
        <v>1</v>
      </c>
      <c r="G885">
        <v>1</v>
      </c>
      <c r="H885">
        <v>1</v>
      </c>
      <c r="I885">
        <v>1</v>
      </c>
    </row>
    <row r="886" spans="2:9">
      <c r="B886" t="s">
        <v>1535</v>
      </c>
      <c r="C886">
        <v>885</v>
      </c>
      <c r="D886" t="str">
        <f t="shared" si="13"/>
        <v>KIU885</v>
      </c>
      <c r="E886" t="s">
        <v>1535</v>
      </c>
      <c r="F886">
        <v>1</v>
      </c>
      <c r="G886">
        <v>1</v>
      </c>
      <c r="H886">
        <v>1</v>
      </c>
      <c r="I886">
        <v>1</v>
      </c>
    </row>
    <row r="887" spans="2:9">
      <c r="B887" t="s">
        <v>1536</v>
      </c>
      <c r="C887">
        <v>886</v>
      </c>
      <c r="D887" t="str">
        <f t="shared" si="13"/>
        <v>KIU886</v>
      </c>
      <c r="E887" t="s">
        <v>1536</v>
      </c>
      <c r="F887">
        <v>1</v>
      </c>
      <c r="G887">
        <v>1</v>
      </c>
      <c r="H887">
        <v>1</v>
      </c>
      <c r="I887">
        <v>1</v>
      </c>
    </row>
    <row r="888" spans="2:9">
      <c r="B888" t="s">
        <v>1537</v>
      </c>
      <c r="C888">
        <v>887</v>
      </c>
      <c r="D888" t="str">
        <f t="shared" si="13"/>
        <v>KIU887</v>
      </c>
      <c r="E888" t="s">
        <v>1537</v>
      </c>
      <c r="F888">
        <v>1</v>
      </c>
      <c r="G888">
        <v>1</v>
      </c>
      <c r="H888">
        <v>1</v>
      </c>
      <c r="I888">
        <v>1</v>
      </c>
    </row>
    <row r="889" spans="2:9">
      <c r="B889" t="s">
        <v>1538</v>
      </c>
      <c r="C889">
        <v>888</v>
      </c>
      <c r="D889" t="str">
        <f t="shared" si="13"/>
        <v>KIU888</v>
      </c>
      <c r="E889" t="s">
        <v>1538</v>
      </c>
      <c r="F889">
        <v>1</v>
      </c>
      <c r="G889">
        <v>1</v>
      </c>
      <c r="H889">
        <v>1</v>
      </c>
      <c r="I889">
        <v>1</v>
      </c>
    </row>
    <row r="890" spans="2:9">
      <c r="B890" t="s">
        <v>1539</v>
      </c>
      <c r="C890">
        <v>889</v>
      </c>
      <c r="D890" t="str">
        <f t="shared" si="13"/>
        <v>KIU889</v>
      </c>
      <c r="E890" t="s">
        <v>1539</v>
      </c>
      <c r="F890">
        <v>1</v>
      </c>
      <c r="G890">
        <v>1</v>
      </c>
      <c r="H890">
        <v>1</v>
      </c>
      <c r="I890">
        <v>1</v>
      </c>
    </row>
    <row r="891" spans="2:9">
      <c r="B891" t="s">
        <v>1542</v>
      </c>
      <c r="C891">
        <v>890</v>
      </c>
      <c r="D891" t="str">
        <f t="shared" si="13"/>
        <v>KIU890</v>
      </c>
      <c r="E891" t="s">
        <v>1542</v>
      </c>
      <c r="F891">
        <v>20</v>
      </c>
      <c r="G891">
        <v>1</v>
      </c>
      <c r="H891">
        <v>1</v>
      </c>
      <c r="I891">
        <v>20</v>
      </c>
    </row>
    <row r="892" spans="2:9">
      <c r="B892" t="s">
        <v>1546</v>
      </c>
      <c r="C892">
        <v>891</v>
      </c>
      <c r="D892" t="str">
        <f t="shared" si="13"/>
        <v>KIU891</v>
      </c>
      <c r="E892" t="s">
        <v>1546</v>
      </c>
      <c r="F892">
        <v>24</v>
      </c>
      <c r="G892">
        <v>1</v>
      </c>
      <c r="H892">
        <v>1</v>
      </c>
      <c r="I892">
        <v>24</v>
      </c>
    </row>
    <row r="893" spans="2:9">
      <c r="B893" t="s">
        <v>1548</v>
      </c>
      <c r="C893">
        <v>892</v>
      </c>
      <c r="D893" t="str">
        <f t="shared" si="13"/>
        <v>KIU892</v>
      </c>
      <c r="E893" t="s">
        <v>1548</v>
      </c>
      <c r="F893">
        <v>32</v>
      </c>
      <c r="G893">
        <v>1</v>
      </c>
      <c r="H893">
        <v>1</v>
      </c>
      <c r="I893">
        <v>32</v>
      </c>
    </row>
    <row r="894" spans="2:9">
      <c r="B894" t="s">
        <v>1550</v>
      </c>
      <c r="C894">
        <v>893</v>
      </c>
      <c r="D894" t="str">
        <f t="shared" si="13"/>
        <v>KIU893</v>
      </c>
      <c r="E894" t="s">
        <v>1550</v>
      </c>
      <c r="F894">
        <v>60</v>
      </c>
      <c r="G894">
        <v>1</v>
      </c>
      <c r="H894">
        <v>1</v>
      </c>
      <c r="I894">
        <v>60</v>
      </c>
    </row>
    <row r="895" spans="2:9">
      <c r="B895" t="s">
        <v>1554</v>
      </c>
      <c r="C895">
        <v>894</v>
      </c>
      <c r="D895" t="str">
        <f t="shared" si="13"/>
        <v>KIU894</v>
      </c>
      <c r="E895" t="s">
        <v>1554</v>
      </c>
      <c r="F895">
        <v>1</v>
      </c>
      <c r="G895">
        <v>1</v>
      </c>
      <c r="H895">
        <v>1</v>
      </c>
      <c r="I895">
        <v>1</v>
      </c>
    </row>
    <row r="896" spans="2:9">
      <c r="B896" t="s">
        <v>1555</v>
      </c>
      <c r="C896">
        <v>895</v>
      </c>
      <c r="D896" t="str">
        <f t="shared" si="13"/>
        <v>KIU895</v>
      </c>
      <c r="E896" t="s">
        <v>1555</v>
      </c>
      <c r="F896">
        <v>20</v>
      </c>
      <c r="G896">
        <v>1</v>
      </c>
      <c r="H896">
        <v>1</v>
      </c>
      <c r="I896">
        <v>20</v>
      </c>
    </row>
    <row r="897" spans="2:9">
      <c r="B897" t="s">
        <v>1556</v>
      </c>
      <c r="C897">
        <v>896</v>
      </c>
      <c r="D897" t="str">
        <f t="shared" si="13"/>
        <v>KIU896</v>
      </c>
      <c r="E897" t="s">
        <v>1556</v>
      </c>
      <c r="F897">
        <v>4</v>
      </c>
      <c r="G897">
        <v>1</v>
      </c>
      <c r="H897">
        <v>1</v>
      </c>
      <c r="I897">
        <v>4</v>
      </c>
    </row>
    <row r="898" spans="2:9">
      <c r="B898" t="s">
        <v>1557</v>
      </c>
      <c r="C898">
        <v>897</v>
      </c>
      <c r="D898" t="str">
        <f t="shared" si="13"/>
        <v>KIU897</v>
      </c>
      <c r="E898" t="s">
        <v>1557</v>
      </c>
      <c r="F898">
        <v>1</v>
      </c>
      <c r="G898">
        <v>1</v>
      </c>
      <c r="H898">
        <v>1</v>
      </c>
      <c r="I898">
        <v>1</v>
      </c>
    </row>
    <row r="899" spans="2:9">
      <c r="B899" t="s">
        <v>1558</v>
      </c>
      <c r="C899">
        <v>898</v>
      </c>
      <c r="D899" t="str">
        <f t="shared" ref="D899:D962" si="14">"KIU"&amp;C899</f>
        <v>KIU898</v>
      </c>
      <c r="E899" t="s">
        <v>1558</v>
      </c>
      <c r="F899">
        <v>1</v>
      </c>
      <c r="G899">
        <v>1</v>
      </c>
      <c r="H899">
        <v>1</v>
      </c>
      <c r="I899">
        <v>1</v>
      </c>
    </row>
    <row r="900" spans="2:9">
      <c r="B900" t="s">
        <v>1559</v>
      </c>
      <c r="C900">
        <v>899</v>
      </c>
      <c r="D900" t="str">
        <f t="shared" si="14"/>
        <v>KIU899</v>
      </c>
      <c r="E900" t="s">
        <v>1559</v>
      </c>
      <c r="F900">
        <v>50</v>
      </c>
      <c r="G900">
        <v>1</v>
      </c>
      <c r="H900">
        <v>1</v>
      </c>
      <c r="I900">
        <v>50</v>
      </c>
    </row>
    <row r="901" spans="2:9">
      <c r="B901" t="s">
        <v>1566</v>
      </c>
      <c r="C901">
        <v>900</v>
      </c>
      <c r="D901" t="str">
        <f t="shared" si="14"/>
        <v>KIU900</v>
      </c>
      <c r="E901" t="s">
        <v>1566</v>
      </c>
      <c r="F901">
        <v>1</v>
      </c>
      <c r="G901">
        <v>1</v>
      </c>
      <c r="H901">
        <v>1</v>
      </c>
      <c r="I901">
        <v>1</v>
      </c>
    </row>
    <row r="902" spans="2:9">
      <c r="B902" t="s">
        <v>1567</v>
      </c>
      <c r="C902">
        <v>901</v>
      </c>
      <c r="D902" t="str">
        <f t="shared" si="14"/>
        <v>KIU901</v>
      </c>
      <c r="E902" t="s">
        <v>1567</v>
      </c>
      <c r="F902">
        <v>1</v>
      </c>
      <c r="G902">
        <v>1</v>
      </c>
      <c r="H902">
        <v>1</v>
      </c>
      <c r="I902">
        <v>1</v>
      </c>
    </row>
    <row r="903" spans="2:9">
      <c r="B903" t="s">
        <v>1568</v>
      </c>
      <c r="C903">
        <v>902</v>
      </c>
      <c r="D903" t="str">
        <f t="shared" si="14"/>
        <v>KIU902</v>
      </c>
      <c r="E903" t="s">
        <v>1568</v>
      </c>
      <c r="F903">
        <v>15</v>
      </c>
      <c r="G903">
        <v>1</v>
      </c>
      <c r="H903">
        <v>1</v>
      </c>
      <c r="I903">
        <v>15</v>
      </c>
    </row>
    <row r="904" spans="2:9">
      <c r="B904" t="s">
        <v>1570</v>
      </c>
      <c r="C904">
        <v>903</v>
      </c>
      <c r="D904" t="str">
        <f t="shared" si="14"/>
        <v>KIU903</v>
      </c>
      <c r="E904" t="s">
        <v>1570</v>
      </c>
      <c r="F904">
        <v>20</v>
      </c>
      <c r="G904">
        <v>1</v>
      </c>
      <c r="H904">
        <v>1</v>
      </c>
      <c r="I904">
        <v>20</v>
      </c>
    </row>
    <row r="905" spans="2:9">
      <c r="B905" t="s">
        <v>1572</v>
      </c>
      <c r="C905">
        <v>904</v>
      </c>
      <c r="D905" t="str">
        <f t="shared" si="14"/>
        <v>KIU904</v>
      </c>
      <c r="E905" t="s">
        <v>1572</v>
      </c>
      <c r="F905">
        <v>20</v>
      </c>
      <c r="G905">
        <v>1</v>
      </c>
      <c r="H905">
        <v>1</v>
      </c>
      <c r="I905">
        <v>20</v>
      </c>
    </row>
    <row r="906" spans="2:9">
      <c r="B906" t="s">
        <v>1573</v>
      </c>
      <c r="C906">
        <v>905</v>
      </c>
      <c r="D906" t="str">
        <f t="shared" si="14"/>
        <v>KIU905</v>
      </c>
      <c r="E906" t="s">
        <v>1573</v>
      </c>
      <c r="F906">
        <v>1</v>
      </c>
      <c r="G906">
        <v>1</v>
      </c>
      <c r="H906">
        <v>1</v>
      </c>
      <c r="I906">
        <v>1</v>
      </c>
    </row>
    <row r="907" spans="2:9">
      <c r="B907" t="s">
        <v>1574</v>
      </c>
      <c r="C907">
        <v>906</v>
      </c>
      <c r="D907" t="str">
        <f t="shared" si="14"/>
        <v>KIU906</v>
      </c>
      <c r="E907" t="s">
        <v>1574</v>
      </c>
      <c r="F907">
        <v>1</v>
      </c>
      <c r="G907">
        <v>1</v>
      </c>
      <c r="H907">
        <v>1</v>
      </c>
      <c r="I907">
        <v>1</v>
      </c>
    </row>
    <row r="908" spans="2:9">
      <c r="B908" t="s">
        <v>1575</v>
      </c>
      <c r="C908">
        <v>907</v>
      </c>
      <c r="D908" t="str">
        <f t="shared" si="14"/>
        <v>KIU907</v>
      </c>
      <c r="E908" t="s">
        <v>1575</v>
      </c>
      <c r="F908">
        <v>80</v>
      </c>
      <c r="G908">
        <v>1</v>
      </c>
      <c r="H908">
        <v>1</v>
      </c>
      <c r="I908">
        <v>80</v>
      </c>
    </row>
    <row r="909" spans="2:9">
      <c r="B909" t="s">
        <v>1576</v>
      </c>
      <c r="C909">
        <v>908</v>
      </c>
      <c r="D909" t="str">
        <f t="shared" si="14"/>
        <v>KIU908</v>
      </c>
      <c r="E909" t="s">
        <v>1576</v>
      </c>
      <c r="F909">
        <v>14</v>
      </c>
      <c r="G909">
        <v>1</v>
      </c>
      <c r="H909">
        <v>1</v>
      </c>
      <c r="I909">
        <v>14</v>
      </c>
    </row>
    <row r="910" spans="2:9">
      <c r="B910" t="s">
        <v>1577</v>
      </c>
      <c r="C910">
        <v>909</v>
      </c>
      <c r="D910" t="str">
        <f t="shared" si="14"/>
        <v>KIU909</v>
      </c>
      <c r="E910" t="s">
        <v>1577</v>
      </c>
      <c r="F910">
        <v>15</v>
      </c>
      <c r="G910">
        <v>1</v>
      </c>
      <c r="H910">
        <v>1</v>
      </c>
      <c r="I910">
        <v>15</v>
      </c>
    </row>
    <row r="911" spans="2:9">
      <c r="B911" t="s">
        <v>1578</v>
      </c>
      <c r="C911">
        <v>910</v>
      </c>
      <c r="D911" t="str">
        <f t="shared" si="14"/>
        <v>KIU910</v>
      </c>
      <c r="E911" t="s">
        <v>1578</v>
      </c>
      <c r="F911">
        <v>60</v>
      </c>
      <c r="G911">
        <v>1</v>
      </c>
      <c r="H911">
        <v>1</v>
      </c>
      <c r="I911">
        <v>60</v>
      </c>
    </row>
    <row r="912" spans="2:9">
      <c r="B912" t="s">
        <v>1579</v>
      </c>
      <c r="C912">
        <v>911</v>
      </c>
      <c r="D912" t="str">
        <f t="shared" si="14"/>
        <v>KIU911</v>
      </c>
      <c r="E912" t="s">
        <v>1579</v>
      </c>
      <c r="F912">
        <v>20</v>
      </c>
      <c r="G912">
        <v>20</v>
      </c>
      <c r="H912">
        <v>1</v>
      </c>
      <c r="I912">
        <v>400</v>
      </c>
    </row>
    <row r="913" spans="2:9">
      <c r="B913" t="s">
        <v>1580</v>
      </c>
      <c r="C913">
        <v>912</v>
      </c>
      <c r="D913" t="str">
        <f t="shared" si="14"/>
        <v>KIU912</v>
      </c>
      <c r="E913" t="s">
        <v>1580</v>
      </c>
      <c r="F913">
        <v>20</v>
      </c>
      <c r="G913">
        <v>10</v>
      </c>
      <c r="H913">
        <v>1</v>
      </c>
      <c r="I913">
        <v>200</v>
      </c>
    </row>
    <row r="914" spans="2:9">
      <c r="B914" t="s">
        <v>1581</v>
      </c>
      <c r="C914">
        <v>913</v>
      </c>
      <c r="D914" t="str">
        <f t="shared" si="14"/>
        <v>KIU913</v>
      </c>
      <c r="E914" t="s">
        <v>1581</v>
      </c>
      <c r="F914">
        <v>24</v>
      </c>
      <c r="G914">
        <v>1</v>
      </c>
      <c r="H914">
        <v>1</v>
      </c>
      <c r="I914">
        <v>24</v>
      </c>
    </row>
    <row r="915" spans="2:9">
      <c r="B915" t="s">
        <v>1583</v>
      </c>
      <c r="C915">
        <v>914</v>
      </c>
      <c r="D915" t="str">
        <f t="shared" si="14"/>
        <v>KIU914</v>
      </c>
      <c r="E915" t="s">
        <v>1583</v>
      </c>
      <c r="F915">
        <v>50</v>
      </c>
      <c r="G915">
        <v>1</v>
      </c>
      <c r="H915">
        <v>1</v>
      </c>
      <c r="I915">
        <v>50</v>
      </c>
    </row>
    <row r="916" spans="2:9">
      <c r="B916" t="s">
        <v>1585</v>
      </c>
      <c r="C916">
        <v>915</v>
      </c>
      <c r="D916" t="str">
        <f t="shared" si="14"/>
        <v>KIU915</v>
      </c>
      <c r="E916" t="s">
        <v>1585</v>
      </c>
      <c r="F916">
        <v>1</v>
      </c>
      <c r="G916">
        <v>1</v>
      </c>
      <c r="H916">
        <v>1</v>
      </c>
      <c r="I916">
        <v>1</v>
      </c>
    </row>
    <row r="917" spans="2:9">
      <c r="B917" t="s">
        <v>1586</v>
      </c>
      <c r="C917">
        <v>916</v>
      </c>
      <c r="D917" t="str">
        <f t="shared" si="14"/>
        <v>KIU916</v>
      </c>
      <c r="E917" t="s">
        <v>1586</v>
      </c>
      <c r="F917">
        <v>1</v>
      </c>
      <c r="G917">
        <v>1</v>
      </c>
      <c r="H917">
        <v>1</v>
      </c>
      <c r="I917">
        <v>1</v>
      </c>
    </row>
    <row r="918" spans="2:9">
      <c r="B918" t="s">
        <v>1587</v>
      </c>
      <c r="C918">
        <v>917</v>
      </c>
      <c r="D918" t="str">
        <f t="shared" si="14"/>
        <v>KIU917</v>
      </c>
      <c r="E918" t="s">
        <v>1587</v>
      </c>
      <c r="F918">
        <v>100</v>
      </c>
      <c r="G918">
        <v>1</v>
      </c>
      <c r="H918">
        <v>1</v>
      </c>
      <c r="I918">
        <v>100</v>
      </c>
    </row>
    <row r="919" spans="2:9">
      <c r="B919" t="s">
        <v>1589</v>
      </c>
      <c r="C919">
        <v>918</v>
      </c>
      <c r="D919" t="str">
        <f t="shared" si="14"/>
        <v>KIU918</v>
      </c>
      <c r="E919" t="s">
        <v>1589</v>
      </c>
      <c r="F919">
        <v>1</v>
      </c>
      <c r="G919">
        <v>1</v>
      </c>
      <c r="H919">
        <v>1</v>
      </c>
      <c r="I919">
        <v>1</v>
      </c>
    </row>
    <row r="920" spans="2:9">
      <c r="B920" t="s">
        <v>1590</v>
      </c>
      <c r="C920">
        <v>919</v>
      </c>
      <c r="D920" t="str">
        <f t="shared" si="14"/>
        <v>KIU919</v>
      </c>
      <c r="E920" t="s">
        <v>1590</v>
      </c>
      <c r="F920">
        <v>15</v>
      </c>
      <c r="G920">
        <v>1</v>
      </c>
      <c r="H920">
        <v>1</v>
      </c>
      <c r="I920">
        <v>15</v>
      </c>
    </row>
    <row r="921" spans="2:9">
      <c r="B921" t="s">
        <v>1594</v>
      </c>
      <c r="C921">
        <v>920</v>
      </c>
      <c r="D921" t="str">
        <f t="shared" si="14"/>
        <v>KIU920</v>
      </c>
      <c r="E921" t="s">
        <v>1594</v>
      </c>
      <c r="F921">
        <v>20</v>
      </c>
      <c r="G921">
        <v>1</v>
      </c>
      <c r="H921">
        <v>1</v>
      </c>
      <c r="I921">
        <v>20</v>
      </c>
    </row>
    <row r="922" spans="2:9">
      <c r="B922" t="s">
        <v>1597</v>
      </c>
      <c r="C922">
        <v>921</v>
      </c>
      <c r="D922" t="str">
        <f t="shared" si="14"/>
        <v>KIU921</v>
      </c>
      <c r="E922" t="s">
        <v>1597</v>
      </c>
      <c r="F922">
        <v>20</v>
      </c>
      <c r="G922">
        <v>1</v>
      </c>
      <c r="H922">
        <v>1</v>
      </c>
      <c r="I922">
        <v>20</v>
      </c>
    </row>
    <row r="923" spans="2:9">
      <c r="B923" t="s">
        <v>1600</v>
      </c>
      <c r="C923">
        <v>922</v>
      </c>
      <c r="D923" t="str">
        <f t="shared" si="14"/>
        <v>KIU922</v>
      </c>
      <c r="E923" t="s">
        <v>1600</v>
      </c>
      <c r="F923">
        <v>40</v>
      </c>
      <c r="G923">
        <v>1</v>
      </c>
      <c r="H923">
        <v>1</v>
      </c>
      <c r="I923">
        <v>40</v>
      </c>
    </row>
    <row r="924" spans="2:9">
      <c r="B924" t="s">
        <v>1599</v>
      </c>
      <c r="C924">
        <v>923</v>
      </c>
      <c r="D924" t="str">
        <f t="shared" si="14"/>
        <v>KIU923</v>
      </c>
      <c r="E924" t="s">
        <v>1599</v>
      </c>
      <c r="F924">
        <v>40</v>
      </c>
      <c r="G924">
        <v>1</v>
      </c>
      <c r="H924">
        <v>1</v>
      </c>
      <c r="I924">
        <v>40</v>
      </c>
    </row>
    <row r="925" spans="2:9">
      <c r="B925" t="s">
        <v>1602</v>
      </c>
      <c r="C925">
        <v>924</v>
      </c>
      <c r="D925" t="str">
        <f t="shared" si="14"/>
        <v>KIU924</v>
      </c>
      <c r="E925" t="s">
        <v>1602</v>
      </c>
      <c r="F925">
        <v>50</v>
      </c>
      <c r="G925">
        <v>1</v>
      </c>
      <c r="H925">
        <v>1</v>
      </c>
      <c r="I925">
        <v>50</v>
      </c>
    </row>
    <row r="926" spans="2:9">
      <c r="B926" t="s">
        <v>1603</v>
      </c>
      <c r="C926">
        <v>925</v>
      </c>
      <c r="D926" t="str">
        <f t="shared" si="14"/>
        <v>KIU925</v>
      </c>
      <c r="E926" t="s">
        <v>1603</v>
      </c>
      <c r="F926">
        <v>1</v>
      </c>
      <c r="G926">
        <v>1</v>
      </c>
      <c r="H926">
        <v>1</v>
      </c>
      <c r="I926">
        <v>1</v>
      </c>
    </row>
    <row r="927" spans="2:9">
      <c r="B927" t="s">
        <v>1604</v>
      </c>
      <c r="C927">
        <v>926</v>
      </c>
      <c r="D927" t="str">
        <f t="shared" si="14"/>
        <v>KIU926</v>
      </c>
      <c r="E927" t="s">
        <v>1604</v>
      </c>
      <c r="F927">
        <v>1</v>
      </c>
      <c r="G927">
        <v>1</v>
      </c>
      <c r="H927">
        <v>1</v>
      </c>
      <c r="I927">
        <v>1</v>
      </c>
    </row>
    <row r="928" spans="2:9">
      <c r="B928" t="s">
        <v>1605</v>
      </c>
      <c r="C928">
        <v>927</v>
      </c>
      <c r="D928" t="str">
        <f t="shared" si="14"/>
        <v>KIU927</v>
      </c>
      <c r="E928" t="s">
        <v>1605</v>
      </c>
      <c r="F928">
        <v>1</v>
      </c>
      <c r="G928">
        <v>1</v>
      </c>
      <c r="H928">
        <v>1</v>
      </c>
      <c r="I928">
        <v>1</v>
      </c>
    </row>
    <row r="929" spans="2:9">
      <c r="B929" t="s">
        <v>1606</v>
      </c>
      <c r="C929">
        <v>928</v>
      </c>
      <c r="D929" t="str">
        <f t="shared" si="14"/>
        <v>KIU928</v>
      </c>
      <c r="E929" t="s">
        <v>1606</v>
      </c>
      <c r="F929">
        <v>1</v>
      </c>
      <c r="G929">
        <v>1</v>
      </c>
      <c r="H929">
        <v>1</v>
      </c>
      <c r="I929">
        <v>1</v>
      </c>
    </row>
    <row r="930" spans="2:9">
      <c r="B930" t="s">
        <v>1607</v>
      </c>
      <c r="C930">
        <v>929</v>
      </c>
      <c r="D930" t="str">
        <f t="shared" si="14"/>
        <v>KIU929</v>
      </c>
      <c r="E930" t="s">
        <v>1607</v>
      </c>
      <c r="F930">
        <v>100</v>
      </c>
      <c r="G930">
        <v>1</v>
      </c>
      <c r="H930">
        <v>1</v>
      </c>
      <c r="I930">
        <v>100</v>
      </c>
    </row>
    <row r="931" spans="2:9">
      <c r="B931" t="s">
        <v>1608</v>
      </c>
      <c r="C931">
        <v>930</v>
      </c>
      <c r="D931" t="str">
        <f t="shared" si="14"/>
        <v>KIU930</v>
      </c>
      <c r="E931" t="s">
        <v>1608</v>
      </c>
      <c r="F931">
        <v>40</v>
      </c>
      <c r="G931">
        <v>1</v>
      </c>
      <c r="H931">
        <v>1</v>
      </c>
      <c r="I931">
        <v>40</v>
      </c>
    </row>
    <row r="932" spans="2:9">
      <c r="B932" t="s">
        <v>1609</v>
      </c>
      <c r="C932">
        <v>931</v>
      </c>
      <c r="D932" t="str">
        <f t="shared" si="14"/>
        <v>KIU931</v>
      </c>
      <c r="E932" t="s">
        <v>1609</v>
      </c>
      <c r="F932">
        <v>50</v>
      </c>
      <c r="G932">
        <v>1</v>
      </c>
      <c r="H932">
        <v>1</v>
      </c>
      <c r="I932">
        <v>50</v>
      </c>
    </row>
    <row r="933" spans="2:9">
      <c r="B933" t="s">
        <v>1610</v>
      </c>
      <c r="C933">
        <v>932</v>
      </c>
      <c r="D933" t="str">
        <f t="shared" si="14"/>
        <v>KIU932</v>
      </c>
      <c r="E933" t="s">
        <v>1610</v>
      </c>
      <c r="F933">
        <v>1</v>
      </c>
      <c r="G933">
        <v>1</v>
      </c>
      <c r="H933">
        <v>1</v>
      </c>
      <c r="I933">
        <v>1</v>
      </c>
    </row>
    <row r="934" spans="2:9">
      <c r="B934" t="s">
        <v>1611</v>
      </c>
      <c r="C934">
        <v>933</v>
      </c>
      <c r="D934" t="str">
        <f t="shared" si="14"/>
        <v>KIU933</v>
      </c>
      <c r="E934" t="s">
        <v>1611</v>
      </c>
      <c r="F934">
        <v>25</v>
      </c>
      <c r="G934">
        <v>20</v>
      </c>
      <c r="H934">
        <v>1</v>
      </c>
      <c r="I934">
        <v>500</v>
      </c>
    </row>
    <row r="935" spans="2:9">
      <c r="B935" t="s">
        <v>1612</v>
      </c>
      <c r="C935">
        <v>934</v>
      </c>
      <c r="D935" t="str">
        <f t="shared" si="14"/>
        <v>KIU934</v>
      </c>
      <c r="E935" t="s">
        <v>1612</v>
      </c>
      <c r="F935">
        <v>150</v>
      </c>
      <c r="G935">
        <v>1</v>
      </c>
      <c r="H935">
        <v>1</v>
      </c>
      <c r="I935">
        <v>150</v>
      </c>
    </row>
    <row r="936" spans="2:9">
      <c r="B936" t="s">
        <v>1613</v>
      </c>
      <c r="C936">
        <v>935</v>
      </c>
      <c r="D936" t="str">
        <f t="shared" si="14"/>
        <v>KIU935</v>
      </c>
      <c r="E936" t="s">
        <v>1613</v>
      </c>
      <c r="F936">
        <v>150</v>
      </c>
      <c r="G936">
        <v>1</v>
      </c>
      <c r="H936">
        <v>1</v>
      </c>
      <c r="I936">
        <v>150</v>
      </c>
    </row>
    <row r="937" spans="2:9">
      <c r="B937" t="s">
        <v>1614</v>
      </c>
      <c r="C937">
        <v>936</v>
      </c>
      <c r="D937" t="str">
        <f t="shared" si="14"/>
        <v>KIU936</v>
      </c>
      <c r="E937" t="s">
        <v>1614</v>
      </c>
      <c r="F937">
        <v>150</v>
      </c>
      <c r="G937">
        <v>1</v>
      </c>
      <c r="H937">
        <v>1</v>
      </c>
      <c r="I937">
        <v>150</v>
      </c>
    </row>
    <row r="938" spans="2:9">
      <c r="B938" t="s">
        <v>1615</v>
      </c>
      <c r="C938">
        <v>937</v>
      </c>
      <c r="D938" t="str">
        <f t="shared" si="14"/>
        <v>KIU937</v>
      </c>
      <c r="E938" t="s">
        <v>1615</v>
      </c>
      <c r="F938">
        <v>150</v>
      </c>
      <c r="G938">
        <v>1</v>
      </c>
      <c r="H938">
        <v>1</v>
      </c>
      <c r="I938">
        <v>150</v>
      </c>
    </row>
    <row r="939" spans="2:9">
      <c r="B939" t="s">
        <v>1616</v>
      </c>
      <c r="C939">
        <v>938</v>
      </c>
      <c r="D939" t="str">
        <f t="shared" si="14"/>
        <v>KIU938</v>
      </c>
      <c r="E939" t="s">
        <v>1616</v>
      </c>
      <c r="F939">
        <v>200</v>
      </c>
      <c r="G939">
        <v>1</v>
      </c>
      <c r="H939">
        <v>1</v>
      </c>
      <c r="I939">
        <v>200</v>
      </c>
    </row>
    <row r="940" spans="2:9">
      <c r="B940" t="s">
        <v>1617</v>
      </c>
      <c r="C940">
        <v>939</v>
      </c>
      <c r="D940" t="str">
        <f t="shared" si="14"/>
        <v>KIU939</v>
      </c>
      <c r="E940" t="s">
        <v>1617</v>
      </c>
      <c r="F940">
        <v>200</v>
      </c>
      <c r="G940">
        <v>1</v>
      </c>
      <c r="H940">
        <v>1</v>
      </c>
      <c r="I940">
        <v>200</v>
      </c>
    </row>
    <row r="941" spans="2:9">
      <c r="B941" t="s">
        <v>1618</v>
      </c>
      <c r="C941">
        <v>940</v>
      </c>
      <c r="D941" t="str">
        <f t="shared" si="14"/>
        <v>KIU940</v>
      </c>
      <c r="E941" t="s">
        <v>1618</v>
      </c>
      <c r="F941">
        <v>12</v>
      </c>
      <c r="G941">
        <v>10</v>
      </c>
      <c r="H941">
        <v>1</v>
      </c>
      <c r="I941">
        <v>120</v>
      </c>
    </row>
    <row r="942" spans="2:9">
      <c r="B942" t="s">
        <v>1620</v>
      </c>
      <c r="C942">
        <v>941</v>
      </c>
      <c r="D942" t="str">
        <f t="shared" si="14"/>
        <v>KIU941</v>
      </c>
      <c r="E942" t="s">
        <v>1620</v>
      </c>
      <c r="F942">
        <v>50</v>
      </c>
      <c r="G942">
        <v>1</v>
      </c>
      <c r="H942">
        <v>1</v>
      </c>
      <c r="I942">
        <v>50</v>
      </c>
    </row>
    <row r="943" spans="2:9">
      <c r="B943" t="s">
        <v>1627</v>
      </c>
      <c r="C943">
        <v>942</v>
      </c>
      <c r="D943" t="str">
        <f t="shared" si="14"/>
        <v>KIU942</v>
      </c>
      <c r="E943" t="s">
        <v>1627</v>
      </c>
      <c r="F943">
        <v>20</v>
      </c>
      <c r="G943">
        <v>1</v>
      </c>
      <c r="H943">
        <v>1</v>
      </c>
      <c r="I943">
        <v>20</v>
      </c>
    </row>
    <row r="944" spans="2:9">
      <c r="B944" t="s">
        <v>1628</v>
      </c>
      <c r="C944">
        <v>943</v>
      </c>
      <c r="D944" t="str">
        <f t="shared" si="14"/>
        <v>KIU943</v>
      </c>
      <c r="E944" t="s">
        <v>1628</v>
      </c>
      <c r="F944">
        <v>1</v>
      </c>
      <c r="G944">
        <v>1</v>
      </c>
      <c r="H944">
        <v>1</v>
      </c>
      <c r="I944">
        <v>1</v>
      </c>
    </row>
    <row r="945" spans="2:9">
      <c r="B945" t="s">
        <v>1629</v>
      </c>
      <c r="C945">
        <v>944</v>
      </c>
      <c r="D945" t="str">
        <f t="shared" si="14"/>
        <v>KIU944</v>
      </c>
      <c r="E945" t="s">
        <v>1629</v>
      </c>
      <c r="F945">
        <v>25</v>
      </c>
      <c r="G945">
        <v>1</v>
      </c>
      <c r="H945">
        <v>1</v>
      </c>
      <c r="I945">
        <v>25</v>
      </c>
    </row>
    <row r="946" spans="2:9">
      <c r="B946" t="s">
        <v>1630</v>
      </c>
      <c r="C946">
        <v>945</v>
      </c>
      <c r="D946" t="str">
        <f t="shared" si="14"/>
        <v>KIU945</v>
      </c>
      <c r="E946" t="s">
        <v>1630</v>
      </c>
      <c r="F946">
        <v>25</v>
      </c>
      <c r="G946">
        <v>1</v>
      </c>
      <c r="H946">
        <v>1</v>
      </c>
      <c r="I946">
        <v>25</v>
      </c>
    </row>
    <row r="947" spans="2:9">
      <c r="B947" t="s">
        <v>1631</v>
      </c>
      <c r="C947">
        <v>946</v>
      </c>
      <c r="D947" t="str">
        <f t="shared" si="14"/>
        <v>KIU946</v>
      </c>
      <c r="E947" t="s">
        <v>1631</v>
      </c>
      <c r="F947">
        <v>25</v>
      </c>
      <c r="G947">
        <v>1</v>
      </c>
      <c r="H947">
        <v>1</v>
      </c>
      <c r="I947">
        <v>25</v>
      </c>
    </row>
    <row r="948" spans="2:9">
      <c r="B948" t="s">
        <v>1632</v>
      </c>
      <c r="C948">
        <v>947</v>
      </c>
      <c r="D948" t="str">
        <f t="shared" si="14"/>
        <v>KIU947</v>
      </c>
      <c r="E948" t="s">
        <v>1632</v>
      </c>
      <c r="F948">
        <v>25</v>
      </c>
      <c r="G948">
        <v>1</v>
      </c>
      <c r="H948">
        <v>1</v>
      </c>
      <c r="I948">
        <v>25</v>
      </c>
    </row>
    <row r="949" spans="2:9">
      <c r="B949" t="s">
        <v>1633</v>
      </c>
      <c r="C949">
        <v>948</v>
      </c>
      <c r="D949" t="str">
        <f t="shared" si="14"/>
        <v>KIU948</v>
      </c>
      <c r="E949" t="s">
        <v>1633</v>
      </c>
      <c r="F949">
        <v>25</v>
      </c>
      <c r="G949">
        <v>1</v>
      </c>
      <c r="H949">
        <v>1</v>
      </c>
      <c r="I949">
        <v>25</v>
      </c>
    </row>
    <row r="950" spans="2:9">
      <c r="B950" t="s">
        <v>1634</v>
      </c>
      <c r="C950">
        <v>949</v>
      </c>
      <c r="D950" t="str">
        <f t="shared" si="14"/>
        <v>KIU949</v>
      </c>
      <c r="E950" t="s">
        <v>1634</v>
      </c>
      <c r="F950">
        <v>25</v>
      </c>
      <c r="G950">
        <v>1</v>
      </c>
      <c r="H950">
        <v>1</v>
      </c>
      <c r="I950">
        <v>25</v>
      </c>
    </row>
    <row r="951" spans="2:9">
      <c r="B951" t="s">
        <v>1635</v>
      </c>
      <c r="C951">
        <v>950</v>
      </c>
      <c r="D951" t="str">
        <f t="shared" si="14"/>
        <v>KIU950</v>
      </c>
      <c r="E951" t="s">
        <v>1635</v>
      </c>
      <c r="F951">
        <v>50</v>
      </c>
      <c r="G951">
        <v>1</v>
      </c>
      <c r="H951">
        <v>1</v>
      </c>
      <c r="I951">
        <v>50</v>
      </c>
    </row>
    <row r="952" spans="2:9">
      <c r="B952" t="s">
        <v>1636</v>
      </c>
      <c r="C952">
        <v>951</v>
      </c>
      <c r="D952" t="str">
        <f t="shared" si="14"/>
        <v>KIU951</v>
      </c>
      <c r="E952" t="s">
        <v>1636</v>
      </c>
      <c r="F952">
        <v>25</v>
      </c>
      <c r="G952">
        <v>1</v>
      </c>
      <c r="H952">
        <v>1</v>
      </c>
      <c r="I952">
        <v>25</v>
      </c>
    </row>
    <row r="953" spans="2:9">
      <c r="B953" t="s">
        <v>1637</v>
      </c>
      <c r="C953">
        <v>952</v>
      </c>
      <c r="D953" t="str">
        <f t="shared" si="14"/>
        <v>KIU952</v>
      </c>
      <c r="E953" t="s">
        <v>1637</v>
      </c>
      <c r="F953">
        <v>25</v>
      </c>
      <c r="G953">
        <v>1</v>
      </c>
      <c r="H953">
        <v>1</v>
      </c>
      <c r="I953">
        <v>25</v>
      </c>
    </row>
    <row r="954" spans="2:9">
      <c r="B954" t="s">
        <v>1638</v>
      </c>
      <c r="C954">
        <v>953</v>
      </c>
      <c r="D954" t="str">
        <f t="shared" si="14"/>
        <v>KIU953</v>
      </c>
      <c r="E954" t="s">
        <v>1638</v>
      </c>
      <c r="F954">
        <v>50</v>
      </c>
      <c r="G954">
        <v>1</v>
      </c>
      <c r="H954">
        <v>1</v>
      </c>
      <c r="I954">
        <v>50</v>
      </c>
    </row>
    <row r="955" spans="2:9">
      <c r="B955" t="s">
        <v>1639</v>
      </c>
      <c r="C955">
        <v>954</v>
      </c>
      <c r="D955" t="str">
        <f t="shared" si="14"/>
        <v>KIU954</v>
      </c>
      <c r="E955" t="s">
        <v>1639</v>
      </c>
      <c r="F955">
        <v>1</v>
      </c>
      <c r="G955">
        <v>1</v>
      </c>
      <c r="H955">
        <v>1</v>
      </c>
      <c r="I955">
        <v>1</v>
      </c>
    </row>
    <row r="956" spans="2:9">
      <c r="B956" t="s">
        <v>1641</v>
      </c>
      <c r="C956">
        <v>955</v>
      </c>
      <c r="D956" t="str">
        <f t="shared" si="14"/>
        <v>KIU955</v>
      </c>
      <c r="E956" t="s">
        <v>1641</v>
      </c>
      <c r="F956">
        <v>1</v>
      </c>
      <c r="G956">
        <v>1</v>
      </c>
      <c r="H956">
        <v>1</v>
      </c>
      <c r="I956">
        <v>1</v>
      </c>
    </row>
    <row r="957" spans="2:9">
      <c r="B957" t="s">
        <v>1642</v>
      </c>
      <c r="C957">
        <v>956</v>
      </c>
      <c r="D957" t="str">
        <f t="shared" si="14"/>
        <v>KIU956</v>
      </c>
      <c r="E957" t="s">
        <v>1642</v>
      </c>
      <c r="F957">
        <v>1</v>
      </c>
      <c r="G957">
        <v>1</v>
      </c>
      <c r="H957">
        <v>1</v>
      </c>
      <c r="I957">
        <v>1</v>
      </c>
    </row>
    <row r="958" spans="2:9">
      <c r="B958" t="s">
        <v>1643</v>
      </c>
      <c r="C958">
        <v>957</v>
      </c>
      <c r="D958" t="str">
        <f t="shared" si="14"/>
        <v>KIU957</v>
      </c>
      <c r="E958" t="s">
        <v>1643</v>
      </c>
      <c r="F958">
        <v>1</v>
      </c>
      <c r="G958">
        <v>1</v>
      </c>
      <c r="H958">
        <v>1</v>
      </c>
      <c r="I958">
        <v>1</v>
      </c>
    </row>
    <row r="959" spans="2:9">
      <c r="B959" t="s">
        <v>1644</v>
      </c>
      <c r="C959">
        <v>958</v>
      </c>
      <c r="D959" t="str">
        <f t="shared" si="14"/>
        <v>KIU958</v>
      </c>
      <c r="E959" t="s">
        <v>1644</v>
      </c>
      <c r="F959">
        <v>1</v>
      </c>
      <c r="G959">
        <v>1</v>
      </c>
      <c r="H959">
        <v>1</v>
      </c>
      <c r="I959">
        <v>1</v>
      </c>
    </row>
    <row r="960" spans="2:9">
      <c r="B960" t="s">
        <v>1645</v>
      </c>
      <c r="C960">
        <v>959</v>
      </c>
      <c r="D960" t="str">
        <f t="shared" si="14"/>
        <v>KIU959</v>
      </c>
      <c r="E960" t="s">
        <v>1645</v>
      </c>
      <c r="F960">
        <v>1</v>
      </c>
      <c r="G960">
        <v>1</v>
      </c>
      <c r="H960">
        <v>1</v>
      </c>
      <c r="I960">
        <v>1</v>
      </c>
    </row>
    <row r="961" spans="2:9">
      <c r="B961" t="s">
        <v>1646</v>
      </c>
      <c r="C961">
        <v>960</v>
      </c>
      <c r="D961" t="str">
        <f t="shared" si="14"/>
        <v>KIU960</v>
      </c>
      <c r="E961" t="s">
        <v>1646</v>
      </c>
      <c r="F961">
        <v>1</v>
      </c>
      <c r="G961">
        <v>1</v>
      </c>
      <c r="H961">
        <v>1</v>
      </c>
      <c r="I961">
        <v>1</v>
      </c>
    </row>
    <row r="962" spans="2:9">
      <c r="B962" t="s">
        <v>1647</v>
      </c>
      <c r="C962">
        <v>961</v>
      </c>
      <c r="D962" t="str">
        <f t="shared" si="14"/>
        <v>KIU961</v>
      </c>
      <c r="E962" t="s">
        <v>1647</v>
      </c>
      <c r="F962">
        <v>1</v>
      </c>
      <c r="G962">
        <v>1</v>
      </c>
      <c r="H962">
        <v>1</v>
      </c>
      <c r="I962">
        <v>1</v>
      </c>
    </row>
    <row r="963" spans="2:9">
      <c r="B963" t="s">
        <v>1648</v>
      </c>
      <c r="C963">
        <v>962</v>
      </c>
      <c r="D963" t="str">
        <f t="shared" ref="D963:D1026" si="15">"KIU"&amp;C963</f>
        <v>KIU962</v>
      </c>
      <c r="E963" t="s">
        <v>1648</v>
      </c>
      <c r="F963">
        <v>1</v>
      </c>
      <c r="G963">
        <v>1</v>
      </c>
      <c r="H963">
        <v>1</v>
      </c>
      <c r="I963">
        <v>1</v>
      </c>
    </row>
    <row r="964" spans="2:9">
      <c r="B964" t="s">
        <v>1649</v>
      </c>
      <c r="C964">
        <v>963</v>
      </c>
      <c r="D964" t="str">
        <f t="shared" si="15"/>
        <v>KIU963</v>
      </c>
      <c r="E964" t="s">
        <v>1649</v>
      </c>
      <c r="F964">
        <v>1</v>
      </c>
      <c r="G964">
        <v>1</v>
      </c>
      <c r="H964">
        <v>1</v>
      </c>
      <c r="I964">
        <v>1</v>
      </c>
    </row>
    <row r="965" spans="2:9">
      <c r="B965" t="s">
        <v>1650</v>
      </c>
      <c r="C965">
        <v>964</v>
      </c>
      <c r="D965" t="str">
        <f t="shared" si="15"/>
        <v>KIU964</v>
      </c>
      <c r="E965" t="s">
        <v>1650</v>
      </c>
      <c r="F965">
        <v>48</v>
      </c>
      <c r="G965">
        <v>1</v>
      </c>
      <c r="H965">
        <v>1</v>
      </c>
      <c r="I965">
        <v>48</v>
      </c>
    </row>
    <row r="966" spans="2:9">
      <c r="B966" t="s">
        <v>1653</v>
      </c>
      <c r="C966">
        <v>965</v>
      </c>
      <c r="D966" t="str">
        <f t="shared" si="15"/>
        <v>KIU965</v>
      </c>
      <c r="E966" t="s">
        <v>1653</v>
      </c>
      <c r="F966">
        <v>64</v>
      </c>
      <c r="G966">
        <v>1</v>
      </c>
      <c r="H966">
        <v>1</v>
      </c>
      <c r="I966">
        <v>64</v>
      </c>
    </row>
    <row r="967" spans="2:9">
      <c r="B967" t="s">
        <v>1656</v>
      </c>
      <c r="C967">
        <v>966</v>
      </c>
      <c r="D967" t="str">
        <f t="shared" si="15"/>
        <v>KIU966</v>
      </c>
      <c r="E967" t="s">
        <v>1656</v>
      </c>
      <c r="F967">
        <v>1</v>
      </c>
      <c r="G967">
        <v>1</v>
      </c>
      <c r="H967">
        <v>1</v>
      </c>
      <c r="I967">
        <v>1</v>
      </c>
    </row>
    <row r="968" spans="2:9">
      <c r="B968" t="s">
        <v>1657</v>
      </c>
      <c r="C968">
        <v>967</v>
      </c>
      <c r="D968" t="str">
        <f t="shared" si="15"/>
        <v>KIU967</v>
      </c>
      <c r="E968" t="s">
        <v>1657</v>
      </c>
      <c r="F968">
        <v>1</v>
      </c>
      <c r="G968">
        <v>1</v>
      </c>
      <c r="H968">
        <v>1</v>
      </c>
      <c r="I968">
        <v>1</v>
      </c>
    </row>
    <row r="969" spans="2:9">
      <c r="B969" t="s">
        <v>1658</v>
      </c>
      <c r="C969">
        <v>968</v>
      </c>
      <c r="D969" t="str">
        <f t="shared" si="15"/>
        <v>KIU968</v>
      </c>
      <c r="E969" t="s">
        <v>1658</v>
      </c>
      <c r="F969">
        <v>1</v>
      </c>
      <c r="G969">
        <v>1</v>
      </c>
      <c r="H969">
        <v>1</v>
      </c>
      <c r="I969">
        <v>1</v>
      </c>
    </row>
    <row r="970" spans="2:9">
      <c r="B970" t="s">
        <v>1659</v>
      </c>
      <c r="C970">
        <v>969</v>
      </c>
      <c r="D970" t="str">
        <f t="shared" si="15"/>
        <v>KIU969</v>
      </c>
      <c r="E970" t="s">
        <v>1659</v>
      </c>
      <c r="F970">
        <v>1</v>
      </c>
      <c r="G970">
        <v>1</v>
      </c>
      <c r="H970">
        <v>1</v>
      </c>
      <c r="I970">
        <v>1</v>
      </c>
    </row>
    <row r="971" spans="2:9">
      <c r="B971" t="s">
        <v>1660</v>
      </c>
      <c r="C971">
        <v>970</v>
      </c>
      <c r="D971" t="str">
        <f t="shared" si="15"/>
        <v>KIU970</v>
      </c>
      <c r="E971" t="s">
        <v>1660</v>
      </c>
      <c r="F971">
        <v>1</v>
      </c>
      <c r="G971">
        <v>1</v>
      </c>
      <c r="H971">
        <v>1</v>
      </c>
      <c r="I971">
        <v>1</v>
      </c>
    </row>
    <row r="972" spans="2:9">
      <c r="B972" t="s">
        <v>1661</v>
      </c>
      <c r="C972">
        <v>971</v>
      </c>
      <c r="D972" t="str">
        <f t="shared" si="15"/>
        <v>KIU971</v>
      </c>
      <c r="E972" t="s">
        <v>1661</v>
      </c>
      <c r="F972">
        <v>1</v>
      </c>
      <c r="G972">
        <v>1</v>
      </c>
      <c r="H972">
        <v>1</v>
      </c>
      <c r="I972">
        <v>1</v>
      </c>
    </row>
    <row r="973" spans="2:9">
      <c r="B973" t="s">
        <v>1662</v>
      </c>
      <c r="C973">
        <v>972</v>
      </c>
      <c r="D973" t="str">
        <f t="shared" si="15"/>
        <v>KIU972</v>
      </c>
      <c r="E973" t="s">
        <v>1662</v>
      </c>
      <c r="F973">
        <v>1</v>
      </c>
      <c r="G973">
        <v>1</v>
      </c>
      <c r="H973">
        <v>1</v>
      </c>
      <c r="I973">
        <v>1</v>
      </c>
    </row>
    <row r="974" spans="2:9">
      <c r="B974" t="s">
        <v>1663</v>
      </c>
      <c r="C974">
        <v>973</v>
      </c>
      <c r="D974" t="str">
        <f t="shared" si="15"/>
        <v>KIU973</v>
      </c>
      <c r="E974" t="s">
        <v>1663</v>
      </c>
      <c r="F974">
        <v>1</v>
      </c>
      <c r="G974">
        <v>1</v>
      </c>
      <c r="H974">
        <v>1</v>
      </c>
      <c r="I974">
        <v>1</v>
      </c>
    </row>
    <row r="975" spans="2:9">
      <c r="B975" t="s">
        <v>1664</v>
      </c>
      <c r="C975">
        <v>974</v>
      </c>
      <c r="D975" t="str">
        <f t="shared" si="15"/>
        <v>KIU974</v>
      </c>
      <c r="E975" t="s">
        <v>1664</v>
      </c>
      <c r="F975">
        <v>100</v>
      </c>
      <c r="G975">
        <v>1</v>
      </c>
      <c r="H975">
        <v>1</v>
      </c>
      <c r="I975">
        <v>100</v>
      </c>
    </row>
    <row r="976" spans="2:9">
      <c r="B976" t="s">
        <v>1665</v>
      </c>
      <c r="C976">
        <v>975</v>
      </c>
      <c r="D976" t="str">
        <f t="shared" si="15"/>
        <v>KIU975</v>
      </c>
      <c r="E976" t="s">
        <v>1665</v>
      </c>
      <c r="F976">
        <v>100</v>
      </c>
      <c r="G976">
        <v>1</v>
      </c>
      <c r="H976">
        <v>1</v>
      </c>
      <c r="I976">
        <v>100</v>
      </c>
    </row>
    <row r="977" spans="2:9">
      <c r="B977" t="s">
        <v>1666</v>
      </c>
      <c r="C977">
        <v>976</v>
      </c>
      <c r="D977" t="str">
        <f t="shared" si="15"/>
        <v>KIU976</v>
      </c>
      <c r="E977" t="s">
        <v>1666</v>
      </c>
      <c r="F977">
        <v>100</v>
      </c>
      <c r="G977">
        <v>1</v>
      </c>
      <c r="H977">
        <v>1</v>
      </c>
      <c r="I977">
        <v>100</v>
      </c>
    </row>
    <row r="978" spans="2:9">
      <c r="B978" t="s">
        <v>1667</v>
      </c>
      <c r="C978">
        <v>977</v>
      </c>
      <c r="D978" t="str">
        <f t="shared" si="15"/>
        <v>KIU977</v>
      </c>
      <c r="E978" t="s">
        <v>1667</v>
      </c>
      <c r="F978">
        <v>100</v>
      </c>
      <c r="G978">
        <v>1</v>
      </c>
      <c r="H978">
        <v>1</v>
      </c>
      <c r="I978">
        <v>100</v>
      </c>
    </row>
    <row r="979" spans="2:9">
      <c r="B979" t="s">
        <v>1668</v>
      </c>
      <c r="C979">
        <v>978</v>
      </c>
      <c r="D979" t="str">
        <f t="shared" si="15"/>
        <v>KIU978</v>
      </c>
      <c r="E979" t="s">
        <v>1668</v>
      </c>
      <c r="F979">
        <v>24</v>
      </c>
      <c r="G979">
        <v>1</v>
      </c>
      <c r="H979">
        <v>1</v>
      </c>
      <c r="I979">
        <v>24</v>
      </c>
    </row>
    <row r="980" spans="2:9">
      <c r="B980" t="s">
        <v>1669</v>
      </c>
      <c r="C980">
        <v>979</v>
      </c>
      <c r="D980" t="str">
        <f t="shared" si="15"/>
        <v>KIU979</v>
      </c>
      <c r="E980" t="s">
        <v>1669</v>
      </c>
      <c r="F980">
        <v>20</v>
      </c>
      <c r="G980">
        <v>1</v>
      </c>
      <c r="H980">
        <v>1</v>
      </c>
      <c r="I980">
        <v>20</v>
      </c>
    </row>
    <row r="981" spans="2:9">
      <c r="B981" t="s">
        <v>1670</v>
      </c>
      <c r="C981">
        <v>980</v>
      </c>
      <c r="D981" t="str">
        <f t="shared" si="15"/>
        <v>KIU980</v>
      </c>
      <c r="E981" t="s">
        <v>1670</v>
      </c>
      <c r="F981">
        <v>1</v>
      </c>
      <c r="G981">
        <v>1</v>
      </c>
      <c r="H981">
        <v>1</v>
      </c>
      <c r="I981">
        <v>1</v>
      </c>
    </row>
    <row r="982" spans="2:9">
      <c r="B982" t="s">
        <v>1671</v>
      </c>
      <c r="C982">
        <v>981</v>
      </c>
      <c r="D982" t="str">
        <f t="shared" si="15"/>
        <v>KIU981</v>
      </c>
      <c r="E982" t="s">
        <v>1671</v>
      </c>
      <c r="F982">
        <v>20</v>
      </c>
      <c r="G982">
        <v>1</v>
      </c>
      <c r="H982">
        <v>1</v>
      </c>
      <c r="I982">
        <v>20</v>
      </c>
    </row>
    <row r="983" spans="2:9">
      <c r="B983" t="s">
        <v>1672</v>
      </c>
      <c r="C983">
        <v>982</v>
      </c>
      <c r="D983" t="str">
        <f t="shared" si="15"/>
        <v>KIU982</v>
      </c>
      <c r="E983" t="s">
        <v>1672</v>
      </c>
      <c r="F983">
        <v>100</v>
      </c>
      <c r="G983">
        <v>1</v>
      </c>
      <c r="H983">
        <v>1</v>
      </c>
      <c r="I983">
        <v>100</v>
      </c>
    </row>
    <row r="984" spans="2:9">
      <c r="B984" t="s">
        <v>1674</v>
      </c>
      <c r="C984">
        <v>983</v>
      </c>
      <c r="D984" t="str">
        <f t="shared" si="15"/>
        <v>KIU983</v>
      </c>
      <c r="E984" t="s">
        <v>1674</v>
      </c>
      <c r="F984">
        <v>20</v>
      </c>
      <c r="G984">
        <v>1</v>
      </c>
      <c r="H984">
        <v>1</v>
      </c>
      <c r="I984">
        <v>20</v>
      </c>
    </row>
    <row r="985" spans="2:9">
      <c r="B985" t="s">
        <v>1676</v>
      </c>
      <c r="C985">
        <v>984</v>
      </c>
      <c r="D985" t="str">
        <f t="shared" si="15"/>
        <v>KIU984</v>
      </c>
      <c r="E985" t="s">
        <v>1676</v>
      </c>
      <c r="F985">
        <v>20</v>
      </c>
      <c r="G985">
        <v>1</v>
      </c>
      <c r="H985">
        <v>1</v>
      </c>
      <c r="I985">
        <v>20</v>
      </c>
    </row>
    <row r="986" spans="2:9">
      <c r="B986" t="s">
        <v>1677</v>
      </c>
      <c r="C986">
        <v>985</v>
      </c>
      <c r="D986" t="str">
        <f t="shared" si="15"/>
        <v>KIU985</v>
      </c>
      <c r="E986" t="s">
        <v>1677</v>
      </c>
      <c r="F986">
        <v>50</v>
      </c>
      <c r="G986">
        <v>1</v>
      </c>
      <c r="H986">
        <v>1</v>
      </c>
      <c r="I986">
        <v>50</v>
      </c>
    </row>
    <row r="987" spans="2:9">
      <c r="B987" t="s">
        <v>1678</v>
      </c>
      <c r="C987">
        <v>986</v>
      </c>
      <c r="D987" t="str">
        <f t="shared" si="15"/>
        <v>KIU986</v>
      </c>
      <c r="E987" t="s">
        <v>1678</v>
      </c>
      <c r="F987">
        <v>4</v>
      </c>
      <c r="G987">
        <v>20</v>
      </c>
      <c r="H987">
        <v>1</v>
      </c>
      <c r="I987">
        <v>80</v>
      </c>
    </row>
    <row r="988" spans="2:9">
      <c r="B988" t="s">
        <v>1681</v>
      </c>
      <c r="C988">
        <v>987</v>
      </c>
      <c r="D988" t="str">
        <f t="shared" si="15"/>
        <v>KIU987</v>
      </c>
      <c r="E988" t="s">
        <v>1681</v>
      </c>
      <c r="F988">
        <v>20</v>
      </c>
      <c r="G988">
        <v>1</v>
      </c>
      <c r="H988">
        <v>1</v>
      </c>
      <c r="I988">
        <v>20</v>
      </c>
    </row>
    <row r="989" spans="2:9">
      <c r="B989" t="s">
        <v>1682</v>
      </c>
      <c r="C989">
        <v>988</v>
      </c>
      <c r="D989" t="str">
        <f t="shared" si="15"/>
        <v>KIU988</v>
      </c>
      <c r="E989" t="s">
        <v>1682</v>
      </c>
      <c r="F989">
        <v>40</v>
      </c>
      <c r="G989">
        <v>1</v>
      </c>
      <c r="H989">
        <v>1</v>
      </c>
      <c r="I989">
        <v>40</v>
      </c>
    </row>
    <row r="990" spans="2:9">
      <c r="B990" t="s">
        <v>1683</v>
      </c>
      <c r="C990">
        <v>989</v>
      </c>
      <c r="D990" t="str">
        <f t="shared" si="15"/>
        <v>KIU989</v>
      </c>
      <c r="E990" t="s">
        <v>1683</v>
      </c>
      <c r="F990">
        <v>50</v>
      </c>
      <c r="G990">
        <v>1</v>
      </c>
      <c r="H990">
        <v>1</v>
      </c>
      <c r="I990">
        <v>50</v>
      </c>
    </row>
    <row r="991" spans="2:9">
      <c r="B991" t="s">
        <v>1684</v>
      </c>
      <c r="C991">
        <v>990</v>
      </c>
      <c r="D991" t="str">
        <f t="shared" si="15"/>
        <v>KIU990</v>
      </c>
      <c r="E991" t="s">
        <v>1684</v>
      </c>
      <c r="F991">
        <v>20</v>
      </c>
      <c r="G991">
        <v>1</v>
      </c>
      <c r="H991">
        <v>1</v>
      </c>
      <c r="I991">
        <v>20</v>
      </c>
    </row>
    <row r="992" spans="2:9">
      <c r="B992" t="s">
        <v>1685</v>
      </c>
      <c r="C992">
        <v>991</v>
      </c>
      <c r="D992" t="str">
        <f t="shared" si="15"/>
        <v>KIU991</v>
      </c>
      <c r="E992" t="s">
        <v>1685</v>
      </c>
      <c r="F992">
        <v>50</v>
      </c>
      <c r="G992">
        <v>1</v>
      </c>
      <c r="H992">
        <v>1</v>
      </c>
      <c r="I992">
        <v>50</v>
      </c>
    </row>
    <row r="993" spans="2:9">
      <c r="B993" t="s">
        <v>1686</v>
      </c>
      <c r="C993">
        <v>992</v>
      </c>
      <c r="D993" t="str">
        <f t="shared" si="15"/>
        <v>KIU992</v>
      </c>
      <c r="E993" t="s">
        <v>1686</v>
      </c>
      <c r="F993">
        <v>1</v>
      </c>
      <c r="G993">
        <v>1</v>
      </c>
      <c r="H993">
        <v>1</v>
      </c>
      <c r="I993">
        <v>1</v>
      </c>
    </row>
    <row r="994" spans="2:9">
      <c r="B994" t="s">
        <v>1687</v>
      </c>
      <c r="C994">
        <v>993</v>
      </c>
      <c r="D994" t="str">
        <f t="shared" si="15"/>
        <v>KIU993</v>
      </c>
      <c r="E994" t="s">
        <v>1687</v>
      </c>
      <c r="F994">
        <v>1</v>
      </c>
      <c r="G994">
        <v>1</v>
      </c>
      <c r="H994">
        <v>1</v>
      </c>
      <c r="I994">
        <v>1</v>
      </c>
    </row>
    <row r="995" spans="2:9">
      <c r="B995" t="s">
        <v>1688</v>
      </c>
      <c r="C995">
        <v>994</v>
      </c>
      <c r="D995" t="str">
        <f t="shared" si="15"/>
        <v>KIU994</v>
      </c>
      <c r="E995" t="s">
        <v>1688</v>
      </c>
      <c r="F995">
        <v>12</v>
      </c>
      <c r="G995">
        <v>1</v>
      </c>
      <c r="H995">
        <v>1</v>
      </c>
      <c r="I995">
        <v>12</v>
      </c>
    </row>
    <row r="996" spans="2:9">
      <c r="B996" t="s">
        <v>1690</v>
      </c>
      <c r="C996">
        <v>995</v>
      </c>
      <c r="D996" t="str">
        <f t="shared" si="15"/>
        <v>KIU995</v>
      </c>
      <c r="E996" t="s">
        <v>1690</v>
      </c>
      <c r="F996">
        <v>10</v>
      </c>
      <c r="G996">
        <v>1</v>
      </c>
      <c r="H996">
        <v>1</v>
      </c>
      <c r="I996">
        <v>10</v>
      </c>
    </row>
    <row r="997" spans="2:9">
      <c r="B997" t="s">
        <v>1691</v>
      </c>
      <c r="C997">
        <v>996</v>
      </c>
      <c r="D997" t="str">
        <f t="shared" si="15"/>
        <v>KIU996</v>
      </c>
      <c r="E997" t="s">
        <v>1691</v>
      </c>
      <c r="F997">
        <v>1</v>
      </c>
      <c r="G997">
        <v>1</v>
      </c>
      <c r="H997">
        <v>1</v>
      </c>
      <c r="I997">
        <v>1</v>
      </c>
    </row>
    <row r="998" spans="2:9">
      <c r="B998" t="s">
        <v>1692</v>
      </c>
      <c r="C998">
        <v>997</v>
      </c>
      <c r="D998" t="str">
        <f t="shared" si="15"/>
        <v>KIU997</v>
      </c>
      <c r="E998" t="s">
        <v>1692</v>
      </c>
      <c r="F998">
        <v>5</v>
      </c>
      <c r="G998">
        <v>1</v>
      </c>
      <c r="H998">
        <v>1</v>
      </c>
      <c r="I998">
        <v>5</v>
      </c>
    </row>
    <row r="999" spans="2:9">
      <c r="B999" t="s">
        <v>1693</v>
      </c>
      <c r="C999">
        <v>998</v>
      </c>
      <c r="D999" t="str">
        <f t="shared" si="15"/>
        <v>KIU998</v>
      </c>
      <c r="E999" t="s">
        <v>1693</v>
      </c>
      <c r="F999">
        <v>50</v>
      </c>
      <c r="G999">
        <v>1</v>
      </c>
      <c r="H999">
        <v>1</v>
      </c>
      <c r="I999">
        <v>50</v>
      </c>
    </row>
    <row r="1000" spans="2:9">
      <c r="B1000" t="s">
        <v>1695</v>
      </c>
      <c r="C1000">
        <v>999</v>
      </c>
      <c r="D1000" t="str">
        <f t="shared" si="15"/>
        <v>KIU999</v>
      </c>
      <c r="E1000" t="s">
        <v>1695</v>
      </c>
      <c r="F1000">
        <v>24</v>
      </c>
      <c r="G1000">
        <v>1</v>
      </c>
      <c r="H1000">
        <v>1</v>
      </c>
      <c r="I1000">
        <v>24</v>
      </c>
    </row>
    <row r="1001" spans="2:9">
      <c r="B1001" t="s">
        <v>1696</v>
      </c>
      <c r="C1001">
        <v>1000</v>
      </c>
      <c r="D1001" t="str">
        <f t="shared" si="15"/>
        <v>KIU1000</v>
      </c>
      <c r="E1001" t="s">
        <v>1696</v>
      </c>
      <c r="F1001">
        <v>100</v>
      </c>
      <c r="G1001">
        <v>1</v>
      </c>
      <c r="H1001">
        <v>1</v>
      </c>
      <c r="I1001">
        <v>100</v>
      </c>
    </row>
    <row r="1002" spans="2:9">
      <c r="B1002" t="s">
        <v>1698</v>
      </c>
      <c r="C1002">
        <v>1001</v>
      </c>
      <c r="D1002" t="str">
        <f t="shared" si="15"/>
        <v>KIU1001</v>
      </c>
      <c r="E1002" t="s">
        <v>1698</v>
      </c>
      <c r="F1002">
        <v>20</v>
      </c>
      <c r="G1002">
        <v>50</v>
      </c>
      <c r="H1002">
        <v>1</v>
      </c>
      <c r="I1002">
        <v>1000</v>
      </c>
    </row>
    <row r="1003" spans="2:9">
      <c r="B1003" t="s">
        <v>1699</v>
      </c>
      <c r="C1003">
        <v>1002</v>
      </c>
      <c r="D1003" t="str">
        <f t="shared" si="15"/>
        <v>KIU1002</v>
      </c>
      <c r="E1003" t="s">
        <v>1699</v>
      </c>
      <c r="F1003">
        <v>20</v>
      </c>
      <c r="G1003">
        <v>1</v>
      </c>
      <c r="H1003">
        <v>1</v>
      </c>
      <c r="I1003">
        <v>20</v>
      </c>
    </row>
    <row r="1004" spans="2:9">
      <c r="B1004" t="s">
        <v>1700</v>
      </c>
      <c r="C1004">
        <v>1003</v>
      </c>
      <c r="D1004" t="str">
        <f t="shared" si="15"/>
        <v>KIU1003</v>
      </c>
      <c r="E1004" t="s">
        <v>1700</v>
      </c>
      <c r="F1004">
        <v>1</v>
      </c>
      <c r="G1004">
        <v>1</v>
      </c>
      <c r="H1004">
        <v>1</v>
      </c>
      <c r="I1004">
        <v>1</v>
      </c>
    </row>
    <row r="1005" spans="2:9">
      <c r="B1005" t="s">
        <v>1701</v>
      </c>
      <c r="C1005">
        <v>1004</v>
      </c>
      <c r="D1005" t="str">
        <f t="shared" si="15"/>
        <v>KIU1004</v>
      </c>
      <c r="E1005" t="s">
        <v>1701</v>
      </c>
      <c r="F1005">
        <v>1</v>
      </c>
      <c r="G1005">
        <v>1</v>
      </c>
      <c r="H1005">
        <v>1</v>
      </c>
      <c r="I1005">
        <v>1</v>
      </c>
    </row>
    <row r="1006" spans="2:9">
      <c r="B1006" t="s">
        <v>1702</v>
      </c>
      <c r="C1006">
        <v>1005</v>
      </c>
      <c r="D1006" t="str">
        <f t="shared" si="15"/>
        <v>KIU1005</v>
      </c>
      <c r="E1006" t="s">
        <v>1702</v>
      </c>
      <c r="F1006">
        <v>1</v>
      </c>
      <c r="G1006">
        <v>1</v>
      </c>
      <c r="H1006">
        <v>1</v>
      </c>
      <c r="I1006">
        <v>1</v>
      </c>
    </row>
    <row r="1007" spans="2:9">
      <c r="B1007" t="s">
        <v>1703</v>
      </c>
      <c r="C1007">
        <v>1006</v>
      </c>
      <c r="D1007" t="str">
        <f t="shared" si="15"/>
        <v>KIU1006</v>
      </c>
      <c r="E1007" t="s">
        <v>1703</v>
      </c>
      <c r="F1007">
        <v>20</v>
      </c>
      <c r="G1007">
        <v>1</v>
      </c>
      <c r="H1007">
        <v>1</v>
      </c>
      <c r="I1007">
        <v>20</v>
      </c>
    </row>
    <row r="1008" spans="2:9">
      <c r="B1008" t="s">
        <v>1704</v>
      </c>
      <c r="C1008">
        <v>1007</v>
      </c>
      <c r="D1008" t="str">
        <f t="shared" si="15"/>
        <v>KIU1007</v>
      </c>
      <c r="E1008" t="s">
        <v>1704</v>
      </c>
      <c r="F1008">
        <v>20</v>
      </c>
      <c r="G1008">
        <v>1</v>
      </c>
      <c r="H1008">
        <v>1</v>
      </c>
      <c r="I1008">
        <v>20</v>
      </c>
    </row>
    <row r="1009" spans="2:9">
      <c r="B1009" t="s">
        <v>1705</v>
      </c>
      <c r="C1009">
        <v>1008</v>
      </c>
      <c r="D1009" t="str">
        <f t="shared" si="15"/>
        <v>KIU1008</v>
      </c>
      <c r="E1009" t="s">
        <v>1705</v>
      </c>
      <c r="F1009">
        <v>20</v>
      </c>
      <c r="G1009">
        <v>1</v>
      </c>
      <c r="H1009">
        <v>1</v>
      </c>
      <c r="I1009">
        <v>20</v>
      </c>
    </row>
    <row r="1010" spans="2:9">
      <c r="B1010" t="s">
        <v>1706</v>
      </c>
      <c r="C1010">
        <v>1009</v>
      </c>
      <c r="D1010" t="str">
        <f t="shared" si="15"/>
        <v>KIU1009</v>
      </c>
      <c r="E1010" t="s">
        <v>1706</v>
      </c>
      <c r="F1010">
        <v>1</v>
      </c>
      <c r="G1010">
        <v>1</v>
      </c>
      <c r="H1010">
        <v>1</v>
      </c>
      <c r="I1010">
        <v>1</v>
      </c>
    </row>
    <row r="1011" spans="2:9">
      <c r="B1011" t="s">
        <v>1707</v>
      </c>
      <c r="C1011">
        <v>1010</v>
      </c>
      <c r="D1011" t="str">
        <f t="shared" si="15"/>
        <v>KIU1010</v>
      </c>
      <c r="E1011" t="s">
        <v>1707</v>
      </c>
      <c r="F1011">
        <v>100</v>
      </c>
      <c r="G1011">
        <v>1</v>
      </c>
      <c r="H1011">
        <v>1</v>
      </c>
      <c r="I1011">
        <v>100</v>
      </c>
    </row>
    <row r="1012" spans="2:9">
      <c r="B1012" t="s">
        <v>1708</v>
      </c>
      <c r="C1012">
        <v>1011</v>
      </c>
      <c r="D1012" t="str">
        <f t="shared" si="15"/>
        <v>KIU1011</v>
      </c>
      <c r="E1012" t="s">
        <v>1708</v>
      </c>
      <c r="F1012">
        <v>40</v>
      </c>
      <c r="G1012">
        <v>1</v>
      </c>
      <c r="H1012">
        <v>1</v>
      </c>
      <c r="I1012">
        <v>40</v>
      </c>
    </row>
    <row r="1013" spans="2:9">
      <c r="B1013" t="s">
        <v>1709</v>
      </c>
      <c r="C1013">
        <v>1012</v>
      </c>
      <c r="D1013" t="str">
        <f t="shared" si="15"/>
        <v>KIU1012</v>
      </c>
      <c r="E1013" t="s">
        <v>1709</v>
      </c>
      <c r="F1013">
        <v>10</v>
      </c>
      <c r="G1013">
        <v>1</v>
      </c>
      <c r="H1013">
        <v>1</v>
      </c>
      <c r="I1013">
        <v>10</v>
      </c>
    </row>
    <row r="1014" spans="2:9">
      <c r="B1014" t="s">
        <v>1710</v>
      </c>
      <c r="C1014">
        <v>1013</v>
      </c>
      <c r="D1014" t="str">
        <f t="shared" si="15"/>
        <v>KIU1013</v>
      </c>
      <c r="E1014" t="s">
        <v>1710</v>
      </c>
      <c r="F1014">
        <v>100</v>
      </c>
      <c r="G1014">
        <v>1</v>
      </c>
      <c r="H1014">
        <v>1</v>
      </c>
      <c r="I1014">
        <v>100</v>
      </c>
    </row>
    <row r="1015" spans="2:9">
      <c r="B1015" t="s">
        <v>1711</v>
      </c>
      <c r="C1015">
        <v>1014</v>
      </c>
      <c r="D1015" t="str">
        <f t="shared" si="15"/>
        <v>KIU1014</v>
      </c>
      <c r="E1015" t="s">
        <v>1711</v>
      </c>
      <c r="F1015">
        <v>20</v>
      </c>
      <c r="G1015">
        <v>1</v>
      </c>
      <c r="H1015">
        <v>1</v>
      </c>
      <c r="I1015">
        <v>20</v>
      </c>
    </row>
    <row r="1016" spans="2:9">
      <c r="B1016" t="s">
        <v>1712</v>
      </c>
      <c r="C1016">
        <v>1015</v>
      </c>
      <c r="D1016" t="str">
        <f t="shared" si="15"/>
        <v>KIU1015</v>
      </c>
      <c r="E1016" t="s">
        <v>1712</v>
      </c>
      <c r="F1016">
        <v>40</v>
      </c>
      <c r="G1016">
        <v>1</v>
      </c>
      <c r="H1016">
        <v>1</v>
      </c>
      <c r="I1016">
        <v>40</v>
      </c>
    </row>
    <row r="1017" spans="2:9">
      <c r="B1017" t="s">
        <v>1713</v>
      </c>
      <c r="C1017">
        <v>1016</v>
      </c>
      <c r="D1017" t="str">
        <f t="shared" si="15"/>
        <v>KIU1016</v>
      </c>
      <c r="E1017" t="s">
        <v>1713</v>
      </c>
      <c r="F1017">
        <v>20</v>
      </c>
      <c r="G1017">
        <v>1</v>
      </c>
      <c r="H1017">
        <v>1</v>
      </c>
      <c r="I1017">
        <v>20</v>
      </c>
    </row>
    <row r="1018" spans="2:9">
      <c r="B1018" t="s">
        <v>1714</v>
      </c>
      <c r="C1018">
        <v>1017</v>
      </c>
      <c r="D1018" t="str">
        <f t="shared" si="15"/>
        <v>KIU1017</v>
      </c>
      <c r="E1018" t="s">
        <v>1714</v>
      </c>
      <c r="F1018">
        <v>20</v>
      </c>
      <c r="G1018">
        <v>1</v>
      </c>
      <c r="H1018">
        <v>1</v>
      </c>
      <c r="I1018">
        <v>20</v>
      </c>
    </row>
    <row r="1019" spans="2:9">
      <c r="B1019" t="s">
        <v>1715</v>
      </c>
      <c r="C1019">
        <v>1018</v>
      </c>
      <c r="D1019" t="str">
        <f t="shared" si="15"/>
        <v>KIU1018</v>
      </c>
      <c r="E1019" t="s">
        <v>1715</v>
      </c>
      <c r="F1019">
        <v>40</v>
      </c>
      <c r="G1019">
        <v>1</v>
      </c>
      <c r="H1019">
        <v>1</v>
      </c>
      <c r="I1019">
        <v>40</v>
      </c>
    </row>
    <row r="1020" spans="2:9">
      <c r="B1020" t="s">
        <v>1716</v>
      </c>
      <c r="C1020">
        <v>1019</v>
      </c>
      <c r="D1020" t="str">
        <f t="shared" si="15"/>
        <v>KIU1019</v>
      </c>
      <c r="E1020" t="s">
        <v>1716</v>
      </c>
      <c r="F1020">
        <v>30</v>
      </c>
      <c r="G1020">
        <v>1</v>
      </c>
      <c r="H1020">
        <v>1</v>
      </c>
      <c r="I1020">
        <v>30</v>
      </c>
    </row>
    <row r="1021" spans="2:9">
      <c r="B1021" t="s">
        <v>1717</v>
      </c>
      <c r="C1021">
        <v>1020</v>
      </c>
      <c r="D1021" t="str">
        <f t="shared" si="15"/>
        <v>KIU1020</v>
      </c>
      <c r="E1021" t="s">
        <v>1717</v>
      </c>
      <c r="F1021">
        <v>42</v>
      </c>
      <c r="G1021">
        <v>1</v>
      </c>
      <c r="H1021">
        <v>1</v>
      </c>
      <c r="I1021">
        <v>42</v>
      </c>
    </row>
    <row r="1022" spans="2:9">
      <c r="B1022" t="s">
        <v>1718</v>
      </c>
      <c r="C1022">
        <v>1021</v>
      </c>
      <c r="D1022" t="str">
        <f t="shared" si="15"/>
        <v>KIU1021</v>
      </c>
      <c r="E1022" t="s">
        <v>1718</v>
      </c>
      <c r="F1022">
        <v>40</v>
      </c>
      <c r="G1022">
        <v>1</v>
      </c>
      <c r="H1022">
        <v>1</v>
      </c>
      <c r="I1022">
        <v>40</v>
      </c>
    </row>
    <row r="1023" spans="2:9">
      <c r="B1023" t="s">
        <v>1719</v>
      </c>
      <c r="C1023">
        <v>1022</v>
      </c>
      <c r="D1023" t="str">
        <f t="shared" si="15"/>
        <v>KIU1022</v>
      </c>
      <c r="E1023" t="s">
        <v>1719</v>
      </c>
      <c r="F1023">
        <v>50</v>
      </c>
      <c r="G1023">
        <v>1</v>
      </c>
      <c r="H1023">
        <v>1</v>
      </c>
      <c r="I1023">
        <v>50</v>
      </c>
    </row>
    <row r="1024" spans="2:9">
      <c r="B1024" t="s">
        <v>1720</v>
      </c>
      <c r="C1024">
        <v>1023</v>
      </c>
      <c r="D1024" t="str">
        <f t="shared" si="15"/>
        <v>KIU1023</v>
      </c>
      <c r="E1024" t="s">
        <v>1720</v>
      </c>
      <c r="F1024">
        <v>25</v>
      </c>
      <c r="G1024">
        <v>1</v>
      </c>
      <c r="H1024">
        <v>1</v>
      </c>
      <c r="I1024">
        <v>25</v>
      </c>
    </row>
    <row r="1025" spans="2:9">
      <c r="B1025" t="s">
        <v>1722</v>
      </c>
      <c r="C1025">
        <v>1024</v>
      </c>
      <c r="D1025" t="str">
        <f t="shared" si="15"/>
        <v>KIU1024</v>
      </c>
      <c r="E1025" t="s">
        <v>1722</v>
      </c>
      <c r="F1025">
        <v>100</v>
      </c>
      <c r="G1025">
        <v>1</v>
      </c>
      <c r="H1025">
        <v>1</v>
      </c>
      <c r="I1025">
        <v>100</v>
      </c>
    </row>
    <row r="1026" spans="2:9">
      <c r="B1026" t="s">
        <v>1721</v>
      </c>
      <c r="C1026">
        <v>1025</v>
      </c>
      <c r="D1026" t="str">
        <f t="shared" si="15"/>
        <v>KIU1025</v>
      </c>
      <c r="E1026" t="s">
        <v>1721</v>
      </c>
      <c r="F1026">
        <v>100</v>
      </c>
      <c r="G1026">
        <v>1</v>
      </c>
      <c r="H1026">
        <v>1</v>
      </c>
      <c r="I1026">
        <v>100</v>
      </c>
    </row>
    <row r="1027" spans="2:9">
      <c r="B1027" t="s">
        <v>1723</v>
      </c>
      <c r="C1027">
        <v>1026</v>
      </c>
      <c r="D1027" t="str">
        <f t="shared" ref="D1027:D1090" si="16">"KIU"&amp;C1027</f>
        <v>KIU1026</v>
      </c>
      <c r="E1027" t="s">
        <v>1723</v>
      </c>
      <c r="F1027">
        <v>20</v>
      </c>
      <c r="G1027">
        <v>1</v>
      </c>
      <c r="H1027">
        <v>1</v>
      </c>
      <c r="I1027">
        <v>20</v>
      </c>
    </row>
    <row r="1028" spans="2:9">
      <c r="B1028" t="s">
        <v>1724</v>
      </c>
      <c r="C1028">
        <v>1027</v>
      </c>
      <c r="D1028" t="str">
        <f t="shared" si="16"/>
        <v>KIU1027</v>
      </c>
      <c r="E1028" t="s">
        <v>1724</v>
      </c>
      <c r="F1028">
        <v>20</v>
      </c>
      <c r="G1028">
        <v>1</v>
      </c>
      <c r="H1028">
        <v>1</v>
      </c>
      <c r="I1028">
        <v>20</v>
      </c>
    </row>
    <row r="1029" spans="2:9">
      <c r="B1029" t="s">
        <v>1725</v>
      </c>
      <c r="C1029">
        <v>1028</v>
      </c>
      <c r="D1029" t="str">
        <f t="shared" si="16"/>
        <v>KIU1028</v>
      </c>
      <c r="E1029" t="s">
        <v>1725</v>
      </c>
      <c r="F1029">
        <v>25</v>
      </c>
      <c r="G1029">
        <v>1</v>
      </c>
      <c r="H1029">
        <v>1</v>
      </c>
      <c r="I1029">
        <v>25</v>
      </c>
    </row>
    <row r="1030" spans="2:9">
      <c r="B1030" t="s">
        <v>1726</v>
      </c>
      <c r="C1030">
        <v>1029</v>
      </c>
      <c r="D1030" t="str">
        <f t="shared" si="16"/>
        <v>KIU1029</v>
      </c>
      <c r="E1030" t="s">
        <v>1726</v>
      </c>
      <c r="F1030">
        <v>30</v>
      </c>
      <c r="G1030">
        <v>1</v>
      </c>
      <c r="H1030">
        <v>1</v>
      </c>
      <c r="I1030">
        <v>30</v>
      </c>
    </row>
    <row r="1031" spans="2:9">
      <c r="B1031" t="s">
        <v>1727</v>
      </c>
      <c r="C1031">
        <v>1030</v>
      </c>
      <c r="D1031" t="str">
        <f t="shared" si="16"/>
        <v>KIU1030</v>
      </c>
      <c r="E1031" t="s">
        <v>1727</v>
      </c>
      <c r="F1031">
        <v>30</v>
      </c>
      <c r="G1031">
        <v>1</v>
      </c>
      <c r="H1031">
        <v>1</v>
      </c>
      <c r="I1031">
        <v>30</v>
      </c>
    </row>
    <row r="1032" spans="2:9">
      <c r="B1032" t="s">
        <v>1728</v>
      </c>
      <c r="C1032">
        <v>1031</v>
      </c>
      <c r="D1032" t="str">
        <f t="shared" si="16"/>
        <v>KIU1031</v>
      </c>
      <c r="E1032" t="s">
        <v>1728</v>
      </c>
      <c r="F1032">
        <v>100</v>
      </c>
      <c r="G1032">
        <v>1</v>
      </c>
      <c r="H1032">
        <v>1</v>
      </c>
      <c r="I1032">
        <v>100</v>
      </c>
    </row>
    <row r="1033" spans="2:9">
      <c r="B1033" t="s">
        <v>1729</v>
      </c>
      <c r="C1033">
        <v>1032</v>
      </c>
      <c r="D1033" t="str">
        <f t="shared" si="16"/>
        <v>KIU1032</v>
      </c>
      <c r="E1033" t="s">
        <v>1729</v>
      </c>
      <c r="F1033">
        <v>20</v>
      </c>
      <c r="G1033">
        <v>1</v>
      </c>
      <c r="H1033">
        <v>1</v>
      </c>
      <c r="I1033">
        <v>20</v>
      </c>
    </row>
    <row r="1034" spans="2:9">
      <c r="B1034" t="s">
        <v>1730</v>
      </c>
      <c r="C1034">
        <v>1033</v>
      </c>
      <c r="D1034" t="str">
        <f t="shared" si="16"/>
        <v>KIU1033</v>
      </c>
      <c r="E1034" t="s">
        <v>1730</v>
      </c>
      <c r="F1034">
        <v>100</v>
      </c>
      <c r="G1034">
        <v>1</v>
      </c>
      <c r="H1034">
        <v>1</v>
      </c>
      <c r="I1034">
        <v>100</v>
      </c>
    </row>
    <row r="1035" spans="2:9">
      <c r="B1035" t="s">
        <v>1731</v>
      </c>
      <c r="C1035">
        <v>1034</v>
      </c>
      <c r="D1035" t="str">
        <f t="shared" si="16"/>
        <v>KIU1034</v>
      </c>
      <c r="E1035" t="s">
        <v>1731</v>
      </c>
      <c r="F1035">
        <v>20</v>
      </c>
      <c r="G1035">
        <v>1</v>
      </c>
      <c r="H1035">
        <v>1</v>
      </c>
      <c r="I1035">
        <v>20</v>
      </c>
    </row>
    <row r="1036" spans="2:9">
      <c r="B1036" t="s">
        <v>1732</v>
      </c>
      <c r="C1036">
        <v>1035</v>
      </c>
      <c r="D1036" t="str">
        <f t="shared" si="16"/>
        <v>KIU1035</v>
      </c>
      <c r="E1036" t="s">
        <v>1732</v>
      </c>
      <c r="F1036">
        <v>40</v>
      </c>
      <c r="G1036">
        <v>1</v>
      </c>
      <c r="H1036">
        <v>1</v>
      </c>
      <c r="I1036">
        <v>40</v>
      </c>
    </row>
    <row r="1037" spans="2:9">
      <c r="B1037" t="s">
        <v>1735</v>
      </c>
      <c r="C1037">
        <v>1036</v>
      </c>
      <c r="D1037" t="str">
        <f t="shared" si="16"/>
        <v>KIU1036</v>
      </c>
      <c r="E1037" t="s">
        <v>1735</v>
      </c>
      <c r="F1037">
        <v>1</v>
      </c>
      <c r="G1037">
        <v>1</v>
      </c>
      <c r="H1037">
        <v>1</v>
      </c>
      <c r="I1037">
        <v>1</v>
      </c>
    </row>
    <row r="1038" spans="2:9">
      <c r="B1038" t="s">
        <v>1736</v>
      </c>
      <c r="C1038">
        <v>1037</v>
      </c>
      <c r="D1038" t="str">
        <f t="shared" si="16"/>
        <v>KIU1037</v>
      </c>
      <c r="E1038" t="s">
        <v>1736</v>
      </c>
      <c r="F1038">
        <v>1</v>
      </c>
      <c r="G1038">
        <v>1</v>
      </c>
      <c r="H1038">
        <v>1</v>
      </c>
      <c r="I1038">
        <v>1</v>
      </c>
    </row>
    <row r="1039" spans="2:9">
      <c r="B1039" t="s">
        <v>1737</v>
      </c>
      <c r="C1039">
        <v>1038</v>
      </c>
      <c r="D1039" t="str">
        <f t="shared" si="16"/>
        <v>KIU1038</v>
      </c>
      <c r="E1039" t="s">
        <v>1737</v>
      </c>
      <c r="F1039">
        <v>1</v>
      </c>
      <c r="G1039">
        <v>1</v>
      </c>
      <c r="H1039">
        <v>1</v>
      </c>
      <c r="I1039">
        <v>1</v>
      </c>
    </row>
    <row r="1040" spans="2:9">
      <c r="B1040" t="s">
        <v>1738</v>
      </c>
      <c r="C1040">
        <v>1039</v>
      </c>
      <c r="D1040" t="str">
        <f t="shared" si="16"/>
        <v>KIU1039</v>
      </c>
      <c r="E1040" t="s">
        <v>1738</v>
      </c>
      <c r="F1040">
        <v>10</v>
      </c>
      <c r="G1040">
        <v>1</v>
      </c>
      <c r="H1040">
        <v>1</v>
      </c>
      <c r="I1040">
        <v>10</v>
      </c>
    </row>
    <row r="1041" spans="2:9">
      <c r="B1041" t="s">
        <v>1741</v>
      </c>
      <c r="C1041">
        <v>1040</v>
      </c>
      <c r="D1041" t="str">
        <f t="shared" si="16"/>
        <v>KIU1040</v>
      </c>
      <c r="E1041" t="s">
        <v>1741</v>
      </c>
      <c r="F1041">
        <v>10</v>
      </c>
      <c r="G1041">
        <v>100</v>
      </c>
      <c r="H1041">
        <v>1</v>
      </c>
      <c r="I1041">
        <v>1000</v>
      </c>
    </row>
    <row r="1042" spans="2:9">
      <c r="B1042" t="s">
        <v>1744</v>
      </c>
      <c r="C1042">
        <v>1041</v>
      </c>
      <c r="D1042" t="str">
        <f t="shared" si="16"/>
        <v>KIU1041</v>
      </c>
      <c r="E1042" t="s">
        <v>1744</v>
      </c>
      <c r="F1042">
        <v>1</v>
      </c>
      <c r="G1042">
        <v>1</v>
      </c>
      <c r="H1042">
        <v>1</v>
      </c>
      <c r="I1042">
        <v>1</v>
      </c>
    </row>
    <row r="1043" spans="2:9">
      <c r="B1043" t="s">
        <v>1745</v>
      </c>
      <c r="C1043">
        <v>1042</v>
      </c>
      <c r="D1043" t="str">
        <f t="shared" si="16"/>
        <v>KIU1042</v>
      </c>
      <c r="E1043" t="s">
        <v>1745</v>
      </c>
      <c r="F1043">
        <v>20</v>
      </c>
      <c r="G1043">
        <v>1</v>
      </c>
      <c r="H1043">
        <v>1</v>
      </c>
      <c r="I1043">
        <v>20</v>
      </c>
    </row>
    <row r="1044" spans="2:9">
      <c r="B1044" t="s">
        <v>1746</v>
      </c>
      <c r="C1044">
        <v>1043</v>
      </c>
      <c r="D1044" t="str">
        <f t="shared" si="16"/>
        <v>KIU1043</v>
      </c>
      <c r="E1044" t="s">
        <v>1746</v>
      </c>
      <c r="F1044">
        <v>24</v>
      </c>
      <c r="G1044">
        <v>1</v>
      </c>
      <c r="H1044">
        <v>1</v>
      </c>
      <c r="I1044">
        <v>24</v>
      </c>
    </row>
    <row r="1045" spans="2:9">
      <c r="B1045" t="s">
        <v>1748</v>
      </c>
      <c r="C1045">
        <v>1044</v>
      </c>
      <c r="D1045" t="str">
        <f t="shared" si="16"/>
        <v>KIU1044</v>
      </c>
      <c r="E1045" t="s">
        <v>1748</v>
      </c>
      <c r="F1045">
        <v>48</v>
      </c>
      <c r="G1045">
        <v>1</v>
      </c>
      <c r="H1045">
        <v>1</v>
      </c>
      <c r="I1045">
        <v>48</v>
      </c>
    </row>
    <row r="1046" spans="2:9">
      <c r="B1046" t="s">
        <v>1750</v>
      </c>
      <c r="C1046">
        <v>1045</v>
      </c>
      <c r="D1046" t="str">
        <f t="shared" si="16"/>
        <v>KIU1045</v>
      </c>
      <c r="E1046" t="s">
        <v>1750</v>
      </c>
      <c r="F1046">
        <v>80</v>
      </c>
      <c r="G1046">
        <v>1</v>
      </c>
      <c r="H1046">
        <v>1</v>
      </c>
      <c r="I1046">
        <v>80</v>
      </c>
    </row>
    <row r="1047" spans="2:9">
      <c r="B1047" t="s">
        <v>1752</v>
      </c>
      <c r="C1047">
        <v>1046</v>
      </c>
      <c r="D1047" t="str">
        <f t="shared" si="16"/>
        <v>KIU1046</v>
      </c>
      <c r="E1047" t="s">
        <v>1752</v>
      </c>
      <c r="F1047">
        <v>100</v>
      </c>
      <c r="G1047">
        <v>1</v>
      </c>
      <c r="H1047">
        <v>1</v>
      </c>
      <c r="I1047">
        <v>100</v>
      </c>
    </row>
    <row r="1048" spans="2:9">
      <c r="B1048" t="s">
        <v>1753</v>
      </c>
      <c r="C1048">
        <v>1047</v>
      </c>
      <c r="D1048" t="str">
        <f t="shared" si="16"/>
        <v>KIU1047</v>
      </c>
      <c r="E1048" t="s">
        <v>1753</v>
      </c>
      <c r="F1048">
        <v>20</v>
      </c>
      <c r="G1048">
        <v>1</v>
      </c>
      <c r="H1048">
        <v>1</v>
      </c>
      <c r="I1048">
        <v>20</v>
      </c>
    </row>
    <row r="1049" spans="2:9">
      <c r="B1049" t="s">
        <v>1754</v>
      </c>
      <c r="C1049">
        <v>1048</v>
      </c>
      <c r="D1049" t="str">
        <f t="shared" si="16"/>
        <v>KIU1048</v>
      </c>
      <c r="E1049" t="s">
        <v>1754</v>
      </c>
      <c r="F1049">
        <v>40</v>
      </c>
      <c r="G1049">
        <v>1</v>
      </c>
      <c r="H1049">
        <v>1</v>
      </c>
      <c r="I1049">
        <v>40</v>
      </c>
    </row>
    <row r="1050" spans="2:9">
      <c r="B1050" t="s">
        <v>1755</v>
      </c>
      <c r="C1050">
        <v>1049</v>
      </c>
      <c r="D1050" t="str">
        <f t="shared" si="16"/>
        <v>KIU1049</v>
      </c>
      <c r="E1050" t="s">
        <v>1755</v>
      </c>
      <c r="F1050">
        <v>40</v>
      </c>
      <c r="G1050">
        <v>1</v>
      </c>
      <c r="H1050">
        <v>1</v>
      </c>
      <c r="I1050">
        <v>40</v>
      </c>
    </row>
    <row r="1051" spans="2:9">
      <c r="B1051" t="s">
        <v>1757</v>
      </c>
      <c r="C1051">
        <v>1050</v>
      </c>
      <c r="D1051" t="str">
        <f t="shared" si="16"/>
        <v>KIU1050</v>
      </c>
      <c r="E1051" t="s">
        <v>1757</v>
      </c>
      <c r="F1051">
        <v>20</v>
      </c>
      <c r="G1051">
        <v>1</v>
      </c>
      <c r="H1051">
        <v>1</v>
      </c>
      <c r="I1051">
        <v>20</v>
      </c>
    </row>
    <row r="1052" spans="2:9">
      <c r="B1052" t="s">
        <v>1761</v>
      </c>
      <c r="C1052">
        <v>1051</v>
      </c>
      <c r="D1052" t="str">
        <f t="shared" si="16"/>
        <v>KIU1051</v>
      </c>
      <c r="E1052" t="s">
        <v>1761</v>
      </c>
      <c r="F1052">
        <v>100</v>
      </c>
      <c r="G1052">
        <v>1</v>
      </c>
      <c r="H1052">
        <v>1</v>
      </c>
      <c r="I1052">
        <v>100</v>
      </c>
    </row>
    <row r="1053" spans="2:9">
      <c r="B1053" t="s">
        <v>1767</v>
      </c>
      <c r="C1053">
        <v>1052</v>
      </c>
      <c r="D1053" t="str">
        <f t="shared" si="16"/>
        <v>KIU1052</v>
      </c>
      <c r="E1053" t="s">
        <v>1767</v>
      </c>
      <c r="F1053">
        <v>20</v>
      </c>
      <c r="G1053">
        <v>1</v>
      </c>
      <c r="H1053">
        <v>1</v>
      </c>
      <c r="I1053">
        <v>20</v>
      </c>
    </row>
    <row r="1054" spans="2:9">
      <c r="B1054" t="s">
        <v>1771</v>
      </c>
      <c r="C1054">
        <v>1053</v>
      </c>
      <c r="D1054" t="str">
        <f t="shared" si="16"/>
        <v>KIU1053</v>
      </c>
      <c r="E1054" t="s">
        <v>1771</v>
      </c>
      <c r="F1054">
        <v>40</v>
      </c>
      <c r="G1054">
        <v>1</v>
      </c>
      <c r="H1054">
        <v>1</v>
      </c>
      <c r="I1054">
        <v>40</v>
      </c>
    </row>
    <row r="1055" spans="2:9">
      <c r="B1055" t="s">
        <v>1775</v>
      </c>
      <c r="C1055">
        <v>1054</v>
      </c>
      <c r="D1055" t="str">
        <f t="shared" si="16"/>
        <v>KIU1054</v>
      </c>
      <c r="E1055" t="s">
        <v>1775</v>
      </c>
      <c r="F1055">
        <v>1</v>
      </c>
      <c r="G1055">
        <v>1</v>
      </c>
      <c r="H1055">
        <v>1</v>
      </c>
      <c r="I1055">
        <v>1</v>
      </c>
    </row>
    <row r="1056" spans="2:9">
      <c r="B1056" t="s">
        <v>1776</v>
      </c>
      <c r="C1056">
        <v>1055</v>
      </c>
      <c r="D1056" t="str">
        <f t="shared" si="16"/>
        <v>KIU1055</v>
      </c>
      <c r="E1056" t="s">
        <v>1776</v>
      </c>
      <c r="F1056">
        <v>1</v>
      </c>
      <c r="G1056">
        <v>1</v>
      </c>
      <c r="H1056">
        <v>1</v>
      </c>
      <c r="I1056">
        <v>1</v>
      </c>
    </row>
    <row r="1057" spans="2:9">
      <c r="B1057" t="s">
        <v>1777</v>
      </c>
      <c r="C1057">
        <v>1056</v>
      </c>
      <c r="D1057" t="str">
        <f t="shared" si="16"/>
        <v>KIU1056</v>
      </c>
      <c r="E1057" t="s">
        <v>1777</v>
      </c>
      <c r="F1057">
        <v>1</v>
      </c>
      <c r="G1057">
        <v>1</v>
      </c>
      <c r="H1057">
        <v>1</v>
      </c>
      <c r="I1057">
        <v>1</v>
      </c>
    </row>
    <row r="1058" spans="2:9">
      <c r="B1058" t="s">
        <v>1778</v>
      </c>
      <c r="C1058">
        <v>1057</v>
      </c>
      <c r="D1058" t="str">
        <f t="shared" si="16"/>
        <v>KIU1057</v>
      </c>
      <c r="E1058" t="s">
        <v>1778</v>
      </c>
      <c r="F1058">
        <v>1</v>
      </c>
      <c r="G1058">
        <v>1</v>
      </c>
      <c r="H1058">
        <v>1</v>
      </c>
      <c r="I1058">
        <v>1</v>
      </c>
    </row>
    <row r="1059" spans="2:9">
      <c r="B1059" t="s">
        <v>1779</v>
      </c>
      <c r="C1059">
        <v>1058</v>
      </c>
      <c r="D1059" t="str">
        <f t="shared" si="16"/>
        <v>KIU1058</v>
      </c>
      <c r="E1059" t="s">
        <v>1779</v>
      </c>
      <c r="F1059">
        <v>100</v>
      </c>
      <c r="G1059">
        <v>1</v>
      </c>
      <c r="H1059">
        <v>1</v>
      </c>
      <c r="I1059">
        <v>100</v>
      </c>
    </row>
    <row r="1060" spans="2:9">
      <c r="B1060" t="s">
        <v>1782</v>
      </c>
      <c r="C1060">
        <v>1059</v>
      </c>
      <c r="D1060" t="str">
        <f t="shared" si="16"/>
        <v>KIU1059</v>
      </c>
      <c r="E1060" t="s">
        <v>1782</v>
      </c>
      <c r="F1060">
        <v>40</v>
      </c>
      <c r="G1060">
        <v>1</v>
      </c>
      <c r="H1060">
        <v>1</v>
      </c>
      <c r="I1060">
        <v>40</v>
      </c>
    </row>
    <row r="1061" spans="2:9">
      <c r="B1061" t="s">
        <v>1783</v>
      </c>
      <c r="C1061">
        <v>1060</v>
      </c>
      <c r="D1061" t="str">
        <f t="shared" si="16"/>
        <v>KIU1060</v>
      </c>
      <c r="E1061" t="s">
        <v>1783</v>
      </c>
      <c r="F1061">
        <v>40</v>
      </c>
      <c r="G1061">
        <v>1</v>
      </c>
      <c r="H1061">
        <v>1</v>
      </c>
      <c r="I1061">
        <v>40</v>
      </c>
    </row>
    <row r="1062" spans="2:9">
      <c r="B1062" t="s">
        <v>1784</v>
      </c>
      <c r="C1062">
        <v>1061</v>
      </c>
      <c r="D1062" t="str">
        <f t="shared" si="16"/>
        <v>KIU1061</v>
      </c>
      <c r="E1062" t="s">
        <v>1784</v>
      </c>
      <c r="F1062">
        <v>50</v>
      </c>
      <c r="G1062">
        <v>1</v>
      </c>
      <c r="H1062">
        <v>1</v>
      </c>
      <c r="I1062">
        <v>50</v>
      </c>
    </row>
    <row r="1063" spans="2:9">
      <c r="B1063" t="s">
        <v>1785</v>
      </c>
      <c r="C1063">
        <v>1062</v>
      </c>
      <c r="D1063" t="str">
        <f t="shared" si="16"/>
        <v>KIU1062</v>
      </c>
      <c r="E1063" t="s">
        <v>1785</v>
      </c>
      <c r="F1063">
        <v>20</v>
      </c>
      <c r="G1063">
        <v>1</v>
      </c>
      <c r="H1063">
        <v>1</v>
      </c>
      <c r="I1063">
        <v>20</v>
      </c>
    </row>
    <row r="1064" spans="2:9">
      <c r="B1064" t="s">
        <v>1788</v>
      </c>
      <c r="C1064">
        <v>1063</v>
      </c>
      <c r="D1064" t="str">
        <f t="shared" si="16"/>
        <v>KIU1063</v>
      </c>
      <c r="E1064" t="s">
        <v>1788</v>
      </c>
      <c r="F1064">
        <v>4</v>
      </c>
      <c r="G1064">
        <v>1</v>
      </c>
      <c r="H1064">
        <v>1</v>
      </c>
      <c r="I1064">
        <v>4</v>
      </c>
    </row>
    <row r="1065" spans="2:9">
      <c r="B1065" t="s">
        <v>1790</v>
      </c>
      <c r="C1065">
        <v>1064</v>
      </c>
      <c r="D1065" t="str">
        <f t="shared" si="16"/>
        <v>KIU1064</v>
      </c>
      <c r="E1065" t="s">
        <v>1790</v>
      </c>
      <c r="F1065">
        <v>20</v>
      </c>
      <c r="G1065">
        <v>1</v>
      </c>
      <c r="H1065">
        <v>1</v>
      </c>
      <c r="I1065">
        <v>20</v>
      </c>
    </row>
    <row r="1066" spans="2:9">
      <c r="B1066" t="s">
        <v>1791</v>
      </c>
      <c r="C1066">
        <v>1065</v>
      </c>
      <c r="D1066" t="str">
        <f t="shared" si="16"/>
        <v>KIU1065</v>
      </c>
      <c r="E1066" t="s">
        <v>1791</v>
      </c>
      <c r="F1066">
        <v>50</v>
      </c>
      <c r="G1066">
        <v>1</v>
      </c>
      <c r="H1066">
        <v>1</v>
      </c>
      <c r="I1066">
        <v>50</v>
      </c>
    </row>
    <row r="1067" spans="2:9">
      <c r="B1067" t="s">
        <v>1792</v>
      </c>
      <c r="C1067">
        <v>1066</v>
      </c>
      <c r="D1067" t="str">
        <f t="shared" si="16"/>
        <v>KIU1066</v>
      </c>
      <c r="E1067" t="s">
        <v>1792</v>
      </c>
      <c r="F1067">
        <v>12</v>
      </c>
      <c r="G1067">
        <v>1</v>
      </c>
      <c r="H1067">
        <v>1</v>
      </c>
      <c r="I1067">
        <v>12</v>
      </c>
    </row>
    <row r="1068" spans="2:9">
      <c r="B1068" t="s">
        <v>1793</v>
      </c>
      <c r="C1068">
        <v>1067</v>
      </c>
      <c r="D1068" t="str">
        <f t="shared" si="16"/>
        <v>KIU1067</v>
      </c>
      <c r="E1068" t="s">
        <v>1793</v>
      </c>
      <c r="F1068">
        <v>1</v>
      </c>
      <c r="G1068">
        <v>1</v>
      </c>
      <c r="H1068">
        <v>1</v>
      </c>
      <c r="I1068">
        <v>1</v>
      </c>
    </row>
    <row r="1069" spans="2:9">
      <c r="B1069" t="s">
        <v>1794</v>
      </c>
      <c r="C1069">
        <v>1068</v>
      </c>
      <c r="D1069" t="str">
        <f t="shared" si="16"/>
        <v>KIU1068</v>
      </c>
      <c r="E1069" t="s">
        <v>1794</v>
      </c>
      <c r="F1069">
        <v>4</v>
      </c>
      <c r="G1069">
        <v>1</v>
      </c>
      <c r="H1069">
        <v>1</v>
      </c>
      <c r="I1069">
        <v>4</v>
      </c>
    </row>
    <row r="1070" spans="2:9">
      <c r="B1070" t="s">
        <v>1795</v>
      </c>
      <c r="C1070">
        <v>1069</v>
      </c>
      <c r="D1070" t="str">
        <f t="shared" si="16"/>
        <v>KIU1069</v>
      </c>
      <c r="E1070" t="s">
        <v>1795</v>
      </c>
      <c r="F1070">
        <v>50</v>
      </c>
      <c r="G1070">
        <v>1</v>
      </c>
      <c r="H1070">
        <v>1</v>
      </c>
      <c r="I1070">
        <v>50</v>
      </c>
    </row>
    <row r="1071" spans="2:9">
      <c r="B1071" t="s">
        <v>1796</v>
      </c>
      <c r="C1071">
        <v>1070</v>
      </c>
      <c r="D1071" t="str">
        <f t="shared" si="16"/>
        <v>KIU1070</v>
      </c>
      <c r="E1071" t="s">
        <v>1796</v>
      </c>
      <c r="F1071">
        <v>20</v>
      </c>
      <c r="G1071">
        <v>1</v>
      </c>
      <c r="H1071">
        <v>1</v>
      </c>
      <c r="I1071">
        <v>20</v>
      </c>
    </row>
    <row r="1072" spans="2:9">
      <c r="B1072" t="s">
        <v>1797</v>
      </c>
      <c r="C1072">
        <v>1071</v>
      </c>
      <c r="D1072" t="str">
        <f t="shared" si="16"/>
        <v>KIU1071</v>
      </c>
      <c r="E1072" t="s">
        <v>1797</v>
      </c>
      <c r="F1072">
        <v>100</v>
      </c>
      <c r="G1072">
        <v>1</v>
      </c>
      <c r="H1072">
        <v>1</v>
      </c>
      <c r="I1072">
        <v>100</v>
      </c>
    </row>
    <row r="1073" spans="2:9">
      <c r="B1073" t="s">
        <v>1799</v>
      </c>
      <c r="C1073">
        <v>1072</v>
      </c>
      <c r="D1073" t="str">
        <f t="shared" si="16"/>
        <v>KIU1072</v>
      </c>
      <c r="E1073" t="s">
        <v>1799</v>
      </c>
      <c r="F1073">
        <v>12</v>
      </c>
      <c r="G1073">
        <v>1</v>
      </c>
      <c r="H1073">
        <v>1</v>
      </c>
      <c r="I1073">
        <v>12</v>
      </c>
    </row>
    <row r="1074" spans="2:9">
      <c r="B1074" t="s">
        <v>1801</v>
      </c>
      <c r="C1074">
        <v>1073</v>
      </c>
      <c r="D1074" t="str">
        <f t="shared" si="16"/>
        <v>KIU1073</v>
      </c>
      <c r="E1074" t="s">
        <v>1801</v>
      </c>
      <c r="F1074">
        <v>20</v>
      </c>
      <c r="G1074">
        <v>1</v>
      </c>
      <c r="H1074">
        <v>1</v>
      </c>
      <c r="I1074">
        <v>20</v>
      </c>
    </row>
    <row r="1075" spans="2:9">
      <c r="B1075" t="s">
        <v>1803</v>
      </c>
      <c r="C1075">
        <v>1074</v>
      </c>
      <c r="D1075" t="str">
        <f t="shared" si="16"/>
        <v>KIU1074</v>
      </c>
      <c r="E1075" t="s">
        <v>1803</v>
      </c>
      <c r="F1075">
        <v>100</v>
      </c>
      <c r="G1075">
        <v>1</v>
      </c>
      <c r="H1075">
        <v>1</v>
      </c>
      <c r="I1075">
        <v>100</v>
      </c>
    </row>
    <row r="1076" spans="2:9">
      <c r="B1076" t="s">
        <v>1806</v>
      </c>
      <c r="C1076">
        <v>1075</v>
      </c>
      <c r="D1076" t="str">
        <f t="shared" si="16"/>
        <v>KIU1075</v>
      </c>
      <c r="E1076" t="s">
        <v>1806</v>
      </c>
      <c r="F1076">
        <v>40</v>
      </c>
      <c r="G1076">
        <v>1</v>
      </c>
      <c r="H1076">
        <v>1</v>
      </c>
      <c r="I1076">
        <v>40</v>
      </c>
    </row>
    <row r="1077" spans="2:9">
      <c r="B1077" t="s">
        <v>1808</v>
      </c>
      <c r="C1077">
        <v>1076</v>
      </c>
      <c r="D1077" t="str">
        <f t="shared" si="16"/>
        <v>KIU1076</v>
      </c>
      <c r="E1077" t="s">
        <v>1808</v>
      </c>
      <c r="F1077">
        <v>20</v>
      </c>
      <c r="G1077">
        <v>1</v>
      </c>
      <c r="H1077">
        <v>1</v>
      </c>
      <c r="I1077">
        <v>20</v>
      </c>
    </row>
    <row r="1078" spans="2:9">
      <c r="B1078" t="s">
        <v>1810</v>
      </c>
      <c r="C1078">
        <v>1077</v>
      </c>
      <c r="D1078" t="str">
        <f t="shared" si="16"/>
        <v>KIU1077</v>
      </c>
      <c r="E1078" t="s">
        <v>1810</v>
      </c>
      <c r="F1078">
        <v>24</v>
      </c>
      <c r="G1078">
        <v>1</v>
      </c>
      <c r="H1078">
        <v>1</v>
      </c>
      <c r="I1078">
        <v>24</v>
      </c>
    </row>
    <row r="1079" spans="2:9">
      <c r="B1079" t="s">
        <v>1811</v>
      </c>
      <c r="C1079">
        <v>1078</v>
      </c>
      <c r="D1079" t="str">
        <f t="shared" si="16"/>
        <v>KIU1078</v>
      </c>
      <c r="E1079" t="s">
        <v>1811</v>
      </c>
      <c r="F1079">
        <v>100</v>
      </c>
      <c r="G1079">
        <v>1</v>
      </c>
      <c r="H1079">
        <v>1</v>
      </c>
      <c r="I1079">
        <v>100</v>
      </c>
    </row>
    <row r="1080" spans="2:9">
      <c r="B1080" t="s">
        <v>1812</v>
      </c>
      <c r="C1080">
        <v>1079</v>
      </c>
      <c r="D1080" t="str">
        <f t="shared" si="16"/>
        <v>KIU1079</v>
      </c>
      <c r="E1080" t="s">
        <v>1812</v>
      </c>
      <c r="F1080">
        <v>25</v>
      </c>
      <c r="G1080">
        <v>1</v>
      </c>
      <c r="H1080">
        <v>1</v>
      </c>
      <c r="I1080">
        <v>25</v>
      </c>
    </row>
    <row r="1081" spans="2:9">
      <c r="B1081" t="s">
        <v>1813</v>
      </c>
      <c r="C1081">
        <v>1080</v>
      </c>
      <c r="D1081" t="str">
        <f t="shared" si="16"/>
        <v>KIU1080</v>
      </c>
      <c r="E1081" t="s">
        <v>1813</v>
      </c>
      <c r="F1081">
        <v>100</v>
      </c>
      <c r="G1081">
        <v>1</v>
      </c>
      <c r="H1081">
        <v>1</v>
      </c>
      <c r="I1081">
        <v>100</v>
      </c>
    </row>
    <row r="1082" spans="2:9">
      <c r="B1082" t="s">
        <v>1814</v>
      </c>
      <c r="C1082">
        <v>1081</v>
      </c>
      <c r="D1082" t="str">
        <f t="shared" si="16"/>
        <v>KIU1081</v>
      </c>
      <c r="E1082" t="s">
        <v>1814</v>
      </c>
      <c r="F1082">
        <v>25</v>
      </c>
      <c r="G1082">
        <v>1</v>
      </c>
      <c r="H1082">
        <v>1</v>
      </c>
      <c r="I1082">
        <v>25</v>
      </c>
    </row>
    <row r="1083" spans="2:9">
      <c r="B1083" t="s">
        <v>1815</v>
      </c>
      <c r="C1083">
        <v>1082</v>
      </c>
      <c r="D1083" t="str">
        <f t="shared" si="16"/>
        <v>KIU1082</v>
      </c>
      <c r="E1083" t="s">
        <v>1815</v>
      </c>
      <c r="F1083">
        <v>20</v>
      </c>
      <c r="G1083">
        <v>1</v>
      </c>
      <c r="H1083">
        <v>1</v>
      </c>
      <c r="I1083">
        <v>20</v>
      </c>
    </row>
    <row r="1084" spans="2:9">
      <c r="B1084" t="s">
        <v>1816</v>
      </c>
      <c r="C1084">
        <v>1083</v>
      </c>
      <c r="D1084" t="str">
        <f t="shared" si="16"/>
        <v>KIU1083</v>
      </c>
      <c r="E1084" t="s">
        <v>1816</v>
      </c>
      <c r="F1084">
        <v>20</v>
      </c>
      <c r="G1084">
        <v>1</v>
      </c>
      <c r="H1084">
        <v>1</v>
      </c>
      <c r="I1084">
        <v>20</v>
      </c>
    </row>
    <row r="1085" spans="2:9">
      <c r="B1085" t="s">
        <v>1817</v>
      </c>
      <c r="C1085">
        <v>1084</v>
      </c>
      <c r="D1085" t="str">
        <f t="shared" si="16"/>
        <v>KIU1084</v>
      </c>
      <c r="E1085" t="s">
        <v>1817</v>
      </c>
      <c r="F1085">
        <v>40</v>
      </c>
      <c r="G1085">
        <v>1</v>
      </c>
      <c r="H1085">
        <v>1</v>
      </c>
      <c r="I1085">
        <v>40</v>
      </c>
    </row>
    <row r="1086" spans="2:9">
      <c r="B1086" t="s">
        <v>1819</v>
      </c>
      <c r="C1086">
        <v>1085</v>
      </c>
      <c r="D1086" t="str">
        <f t="shared" si="16"/>
        <v>KIU1085</v>
      </c>
      <c r="E1086" t="s">
        <v>1819</v>
      </c>
      <c r="F1086">
        <v>1</v>
      </c>
      <c r="G1086">
        <v>1</v>
      </c>
      <c r="H1086">
        <v>1</v>
      </c>
      <c r="I1086">
        <v>1</v>
      </c>
    </row>
    <row r="1087" spans="2:9">
      <c r="B1087" t="s">
        <v>1820</v>
      </c>
      <c r="C1087">
        <v>1086</v>
      </c>
      <c r="D1087" t="str">
        <f t="shared" si="16"/>
        <v>KIU1086</v>
      </c>
      <c r="E1087" t="s">
        <v>1820</v>
      </c>
      <c r="F1087">
        <v>1</v>
      </c>
      <c r="G1087">
        <v>1</v>
      </c>
      <c r="H1087">
        <v>1</v>
      </c>
      <c r="I1087">
        <v>1</v>
      </c>
    </row>
    <row r="1088" spans="2:9">
      <c r="B1088" t="s">
        <v>1821</v>
      </c>
      <c r="C1088">
        <v>1087</v>
      </c>
      <c r="D1088" t="str">
        <f t="shared" si="16"/>
        <v>KIU1087</v>
      </c>
      <c r="E1088" t="s">
        <v>1821</v>
      </c>
      <c r="F1088">
        <v>1</v>
      </c>
      <c r="G1088">
        <v>1</v>
      </c>
      <c r="H1088">
        <v>1</v>
      </c>
      <c r="I1088">
        <v>1</v>
      </c>
    </row>
    <row r="1089" spans="2:9">
      <c r="B1089" t="s">
        <v>1822</v>
      </c>
      <c r="C1089">
        <v>1088</v>
      </c>
      <c r="D1089" t="str">
        <f t="shared" si="16"/>
        <v>KIU1088</v>
      </c>
      <c r="E1089" t="s">
        <v>1822</v>
      </c>
      <c r="F1089">
        <v>1</v>
      </c>
      <c r="G1089">
        <v>1</v>
      </c>
      <c r="H1089">
        <v>1</v>
      </c>
      <c r="I1089">
        <v>1</v>
      </c>
    </row>
    <row r="1090" spans="2:9">
      <c r="B1090" t="s">
        <v>1823</v>
      </c>
      <c r="C1090">
        <v>1089</v>
      </c>
      <c r="D1090" t="str">
        <f t="shared" si="16"/>
        <v>KIU1089</v>
      </c>
      <c r="E1090" t="s">
        <v>1823</v>
      </c>
      <c r="F1090">
        <v>1</v>
      </c>
      <c r="G1090">
        <v>1</v>
      </c>
      <c r="H1090">
        <v>1</v>
      </c>
      <c r="I1090">
        <v>1</v>
      </c>
    </row>
    <row r="1091" spans="2:9">
      <c r="B1091" t="s">
        <v>1824</v>
      </c>
      <c r="C1091">
        <v>1090</v>
      </c>
      <c r="D1091" t="str">
        <f t="shared" ref="D1091:D1154" si="17">"KIU"&amp;C1091</f>
        <v>KIU1090</v>
      </c>
      <c r="E1091" t="s">
        <v>1824</v>
      </c>
      <c r="F1091">
        <v>1</v>
      </c>
      <c r="G1091">
        <v>1</v>
      </c>
      <c r="H1091">
        <v>1</v>
      </c>
      <c r="I1091">
        <v>1</v>
      </c>
    </row>
    <row r="1092" spans="2:9">
      <c r="B1092" t="s">
        <v>1825</v>
      </c>
      <c r="C1092">
        <v>1091</v>
      </c>
      <c r="D1092" t="str">
        <f t="shared" si="17"/>
        <v>KIU1091</v>
      </c>
      <c r="E1092" t="s">
        <v>1825</v>
      </c>
      <c r="F1092">
        <v>1</v>
      </c>
      <c r="G1092">
        <v>1</v>
      </c>
      <c r="H1092">
        <v>1</v>
      </c>
      <c r="I1092">
        <v>1</v>
      </c>
    </row>
    <row r="1093" spans="2:9">
      <c r="B1093" t="s">
        <v>1826</v>
      </c>
      <c r="C1093">
        <v>1092</v>
      </c>
      <c r="D1093" t="str">
        <f t="shared" si="17"/>
        <v>KIU1092</v>
      </c>
      <c r="E1093" t="s">
        <v>1826</v>
      </c>
      <c r="F1093">
        <v>1</v>
      </c>
      <c r="G1093">
        <v>1</v>
      </c>
      <c r="H1093">
        <v>1</v>
      </c>
      <c r="I1093">
        <v>1</v>
      </c>
    </row>
    <row r="1094" spans="2:9">
      <c r="B1094" t="s">
        <v>1827</v>
      </c>
      <c r="C1094">
        <v>1093</v>
      </c>
      <c r="D1094" t="str">
        <f t="shared" si="17"/>
        <v>KIU1093</v>
      </c>
      <c r="E1094" t="s">
        <v>1827</v>
      </c>
      <c r="F1094">
        <v>1</v>
      </c>
      <c r="G1094">
        <v>1</v>
      </c>
      <c r="H1094">
        <v>1</v>
      </c>
      <c r="I1094">
        <v>1</v>
      </c>
    </row>
    <row r="1095" spans="2:9">
      <c r="B1095" t="s">
        <v>1828</v>
      </c>
      <c r="C1095">
        <v>1094</v>
      </c>
      <c r="D1095" t="str">
        <f t="shared" si="17"/>
        <v>KIU1094</v>
      </c>
      <c r="E1095" t="s">
        <v>1828</v>
      </c>
      <c r="F1095">
        <v>1</v>
      </c>
      <c r="G1095">
        <v>1</v>
      </c>
      <c r="H1095">
        <v>1</v>
      </c>
      <c r="I1095">
        <v>1</v>
      </c>
    </row>
    <row r="1096" spans="2:9">
      <c r="B1096" t="s">
        <v>1829</v>
      </c>
      <c r="C1096">
        <v>1095</v>
      </c>
      <c r="D1096" t="str">
        <f t="shared" si="17"/>
        <v>KIU1095</v>
      </c>
      <c r="E1096" t="s">
        <v>1829</v>
      </c>
      <c r="F1096">
        <v>1</v>
      </c>
      <c r="G1096">
        <v>1</v>
      </c>
      <c r="H1096">
        <v>1</v>
      </c>
      <c r="I1096">
        <v>1</v>
      </c>
    </row>
    <row r="1097" spans="2:9">
      <c r="B1097" t="s">
        <v>1830</v>
      </c>
      <c r="C1097">
        <v>1096</v>
      </c>
      <c r="D1097" t="str">
        <f t="shared" si="17"/>
        <v>KIU1096</v>
      </c>
      <c r="E1097" t="s">
        <v>1830</v>
      </c>
      <c r="F1097">
        <v>1</v>
      </c>
      <c r="G1097">
        <v>1</v>
      </c>
      <c r="H1097">
        <v>1</v>
      </c>
      <c r="I1097">
        <v>1</v>
      </c>
    </row>
    <row r="1098" spans="2:9">
      <c r="B1098" t="s">
        <v>1831</v>
      </c>
      <c r="C1098">
        <v>1097</v>
      </c>
      <c r="D1098" t="str">
        <f t="shared" si="17"/>
        <v>KIU1097</v>
      </c>
      <c r="E1098" t="s">
        <v>1831</v>
      </c>
      <c r="F1098">
        <v>1</v>
      </c>
      <c r="G1098">
        <v>1</v>
      </c>
      <c r="H1098">
        <v>1</v>
      </c>
      <c r="I1098">
        <v>1</v>
      </c>
    </row>
    <row r="1099" spans="2:9">
      <c r="B1099" t="s">
        <v>1832</v>
      </c>
      <c r="C1099">
        <v>1098</v>
      </c>
      <c r="D1099" t="str">
        <f t="shared" si="17"/>
        <v>KIU1098</v>
      </c>
      <c r="E1099" t="s">
        <v>1832</v>
      </c>
      <c r="F1099">
        <v>1</v>
      </c>
      <c r="G1099">
        <v>1</v>
      </c>
      <c r="H1099">
        <v>1</v>
      </c>
      <c r="I1099">
        <v>1</v>
      </c>
    </row>
    <row r="1100" spans="2:9">
      <c r="B1100" t="s">
        <v>1833</v>
      </c>
      <c r="C1100">
        <v>1099</v>
      </c>
      <c r="D1100" t="str">
        <f t="shared" si="17"/>
        <v>KIU1099</v>
      </c>
      <c r="E1100" t="s">
        <v>1833</v>
      </c>
      <c r="F1100">
        <v>20</v>
      </c>
      <c r="G1100">
        <v>1</v>
      </c>
      <c r="H1100">
        <v>1</v>
      </c>
      <c r="I1100">
        <v>20</v>
      </c>
    </row>
    <row r="1101" spans="2:9">
      <c r="B1101" t="s">
        <v>1834</v>
      </c>
      <c r="C1101">
        <v>1100</v>
      </c>
      <c r="D1101" t="str">
        <f t="shared" si="17"/>
        <v>KIU1100</v>
      </c>
      <c r="E1101" t="s">
        <v>1834</v>
      </c>
      <c r="F1101">
        <v>20</v>
      </c>
      <c r="G1101">
        <v>1</v>
      </c>
      <c r="H1101">
        <v>1</v>
      </c>
      <c r="I1101">
        <v>20</v>
      </c>
    </row>
    <row r="1102" spans="2:9">
      <c r="B1102" t="s">
        <v>1835</v>
      </c>
      <c r="C1102">
        <v>1101</v>
      </c>
      <c r="D1102" t="str">
        <f t="shared" si="17"/>
        <v>KIU1101</v>
      </c>
      <c r="E1102" t="s">
        <v>1835</v>
      </c>
      <c r="F1102">
        <v>20</v>
      </c>
      <c r="G1102">
        <v>1</v>
      </c>
      <c r="H1102">
        <v>1</v>
      </c>
      <c r="I1102">
        <v>20</v>
      </c>
    </row>
    <row r="1103" spans="2:9">
      <c r="B1103" t="s">
        <v>1836</v>
      </c>
      <c r="C1103">
        <v>1102</v>
      </c>
      <c r="D1103" t="str">
        <f t="shared" si="17"/>
        <v>KIU1102</v>
      </c>
      <c r="E1103" t="s">
        <v>1836</v>
      </c>
      <c r="F1103">
        <v>20</v>
      </c>
      <c r="G1103">
        <v>1</v>
      </c>
      <c r="H1103">
        <v>1</v>
      </c>
      <c r="I1103">
        <v>20</v>
      </c>
    </row>
    <row r="1104" spans="2:9">
      <c r="B1104" t="s">
        <v>1841</v>
      </c>
      <c r="C1104">
        <v>1103</v>
      </c>
      <c r="D1104" t="str">
        <f t="shared" si="17"/>
        <v>KIU1103</v>
      </c>
      <c r="E1104" t="s">
        <v>1841</v>
      </c>
      <c r="F1104">
        <v>40</v>
      </c>
      <c r="G1104">
        <v>1</v>
      </c>
      <c r="H1104">
        <v>1</v>
      </c>
      <c r="I1104">
        <v>40</v>
      </c>
    </row>
    <row r="1105" spans="2:9">
      <c r="B1105" t="s">
        <v>1858</v>
      </c>
      <c r="C1105">
        <v>1104</v>
      </c>
      <c r="D1105" t="str">
        <f t="shared" si="17"/>
        <v>KIU1104</v>
      </c>
      <c r="E1105" t="s">
        <v>1858</v>
      </c>
      <c r="F1105">
        <v>50</v>
      </c>
      <c r="G1105">
        <v>1</v>
      </c>
      <c r="H1105">
        <v>1</v>
      </c>
      <c r="I1105">
        <v>50</v>
      </c>
    </row>
    <row r="1106" spans="2:9">
      <c r="B1106" t="s">
        <v>1864</v>
      </c>
      <c r="C1106">
        <v>1105</v>
      </c>
      <c r="D1106" t="str">
        <f t="shared" si="17"/>
        <v>KIU1105</v>
      </c>
      <c r="E1106" t="s">
        <v>1864</v>
      </c>
      <c r="F1106">
        <v>1</v>
      </c>
      <c r="G1106">
        <v>1</v>
      </c>
      <c r="H1106">
        <v>1</v>
      </c>
      <c r="I1106">
        <v>1</v>
      </c>
    </row>
    <row r="1107" spans="2:9">
      <c r="B1107" t="s">
        <v>1865</v>
      </c>
      <c r="C1107">
        <v>1106</v>
      </c>
      <c r="D1107" t="str">
        <f t="shared" si="17"/>
        <v>KIU1106</v>
      </c>
      <c r="E1107" t="s">
        <v>1865</v>
      </c>
      <c r="F1107">
        <v>100</v>
      </c>
      <c r="G1107">
        <v>1</v>
      </c>
      <c r="H1107">
        <v>1</v>
      </c>
      <c r="I1107">
        <v>100</v>
      </c>
    </row>
    <row r="1108" spans="2:9">
      <c r="B1108" t="s">
        <v>1867</v>
      </c>
      <c r="C1108">
        <v>1107</v>
      </c>
      <c r="D1108" t="str">
        <f t="shared" si="17"/>
        <v>KIU1107</v>
      </c>
      <c r="E1108" t="s">
        <v>1867</v>
      </c>
      <c r="F1108">
        <v>1</v>
      </c>
      <c r="G1108">
        <v>1</v>
      </c>
      <c r="H1108">
        <v>1</v>
      </c>
      <c r="I1108">
        <v>1</v>
      </c>
    </row>
    <row r="1109" spans="2:9">
      <c r="B1109" t="s">
        <v>1868</v>
      </c>
      <c r="C1109">
        <v>1108</v>
      </c>
      <c r="D1109" t="str">
        <f t="shared" si="17"/>
        <v>KIU1108</v>
      </c>
      <c r="E1109" t="s">
        <v>1868</v>
      </c>
      <c r="F1109">
        <v>1</v>
      </c>
      <c r="G1109">
        <v>1</v>
      </c>
      <c r="H1109">
        <v>1</v>
      </c>
      <c r="I1109">
        <v>1</v>
      </c>
    </row>
    <row r="1110" spans="2:9">
      <c r="B1110" t="s">
        <v>1869</v>
      </c>
      <c r="C1110">
        <v>1109</v>
      </c>
      <c r="D1110" t="str">
        <f t="shared" si="17"/>
        <v>KIU1109</v>
      </c>
      <c r="E1110" t="s">
        <v>1869</v>
      </c>
      <c r="F1110">
        <v>1</v>
      </c>
      <c r="G1110">
        <v>1</v>
      </c>
      <c r="H1110">
        <v>1</v>
      </c>
      <c r="I1110">
        <v>1</v>
      </c>
    </row>
    <row r="1111" spans="2:9">
      <c r="B1111" t="s">
        <v>1870</v>
      </c>
      <c r="C1111">
        <v>1110</v>
      </c>
      <c r="D1111" t="str">
        <f t="shared" si="17"/>
        <v>KIU1110</v>
      </c>
      <c r="E1111" t="s">
        <v>1870</v>
      </c>
      <c r="F1111">
        <v>1</v>
      </c>
      <c r="G1111">
        <v>1</v>
      </c>
      <c r="H1111">
        <v>1</v>
      </c>
      <c r="I1111">
        <v>1</v>
      </c>
    </row>
    <row r="1112" spans="2:9">
      <c r="B1112" t="s">
        <v>1871</v>
      </c>
      <c r="C1112">
        <v>1111</v>
      </c>
      <c r="D1112" t="str">
        <f t="shared" si="17"/>
        <v>KIU1111</v>
      </c>
      <c r="E1112" t="s">
        <v>1871</v>
      </c>
      <c r="F1112">
        <v>1</v>
      </c>
      <c r="G1112">
        <v>1</v>
      </c>
      <c r="H1112">
        <v>1</v>
      </c>
      <c r="I1112">
        <v>1</v>
      </c>
    </row>
    <row r="1113" spans="2:9">
      <c r="B1113" t="s">
        <v>1872</v>
      </c>
      <c r="C1113">
        <v>1112</v>
      </c>
      <c r="D1113" t="str">
        <f t="shared" si="17"/>
        <v>KIU1112</v>
      </c>
      <c r="E1113" t="s">
        <v>1872</v>
      </c>
      <c r="F1113">
        <v>1</v>
      </c>
      <c r="G1113">
        <v>1</v>
      </c>
      <c r="H1113">
        <v>1</v>
      </c>
      <c r="I1113">
        <v>1</v>
      </c>
    </row>
    <row r="1114" spans="2:9">
      <c r="B1114" t="s">
        <v>1873</v>
      </c>
      <c r="C1114">
        <v>1113</v>
      </c>
      <c r="D1114" t="str">
        <f t="shared" si="17"/>
        <v>KIU1113</v>
      </c>
      <c r="E1114" t="s">
        <v>1873</v>
      </c>
      <c r="F1114">
        <v>1</v>
      </c>
      <c r="G1114">
        <v>1</v>
      </c>
      <c r="H1114">
        <v>1</v>
      </c>
      <c r="I1114">
        <v>1</v>
      </c>
    </row>
    <row r="1115" spans="2:9">
      <c r="B1115" t="s">
        <v>1874</v>
      </c>
      <c r="C1115">
        <v>1114</v>
      </c>
      <c r="D1115" t="str">
        <f t="shared" si="17"/>
        <v>KIU1114</v>
      </c>
      <c r="E1115" t="s">
        <v>1874</v>
      </c>
      <c r="F1115">
        <v>1</v>
      </c>
      <c r="G1115">
        <v>1</v>
      </c>
      <c r="H1115">
        <v>1</v>
      </c>
      <c r="I1115">
        <v>1</v>
      </c>
    </row>
    <row r="1116" spans="2:9">
      <c r="B1116" t="s">
        <v>1875</v>
      </c>
      <c r="C1116">
        <v>1115</v>
      </c>
      <c r="D1116" t="str">
        <f t="shared" si="17"/>
        <v>KIU1115</v>
      </c>
      <c r="E1116" t="s">
        <v>1875</v>
      </c>
      <c r="F1116">
        <v>1</v>
      </c>
      <c r="G1116">
        <v>1</v>
      </c>
      <c r="H1116">
        <v>1</v>
      </c>
      <c r="I1116">
        <v>1</v>
      </c>
    </row>
    <row r="1117" spans="2:9">
      <c r="B1117" t="s">
        <v>1876</v>
      </c>
      <c r="C1117">
        <v>1116</v>
      </c>
      <c r="D1117" t="str">
        <f t="shared" si="17"/>
        <v>KIU1116</v>
      </c>
      <c r="E1117" t="s">
        <v>1876</v>
      </c>
      <c r="F1117">
        <v>1</v>
      </c>
      <c r="G1117">
        <v>1</v>
      </c>
      <c r="H1117">
        <v>1</v>
      </c>
      <c r="I1117">
        <v>1</v>
      </c>
    </row>
    <row r="1118" spans="2:9">
      <c r="B1118" t="s">
        <v>1877</v>
      </c>
      <c r="C1118">
        <v>1117</v>
      </c>
      <c r="D1118" t="str">
        <f t="shared" si="17"/>
        <v>KIU1117</v>
      </c>
      <c r="E1118" t="s">
        <v>1877</v>
      </c>
      <c r="F1118">
        <v>1</v>
      </c>
      <c r="G1118">
        <v>1</v>
      </c>
      <c r="H1118">
        <v>1</v>
      </c>
      <c r="I1118">
        <v>1</v>
      </c>
    </row>
    <row r="1119" spans="2:9">
      <c r="B1119" t="s">
        <v>1878</v>
      </c>
      <c r="C1119">
        <v>1118</v>
      </c>
      <c r="D1119" t="str">
        <f t="shared" si="17"/>
        <v>KIU1118</v>
      </c>
      <c r="E1119" t="s">
        <v>1878</v>
      </c>
      <c r="F1119">
        <v>1</v>
      </c>
      <c r="G1119">
        <v>1</v>
      </c>
      <c r="H1119">
        <v>1</v>
      </c>
      <c r="I1119">
        <v>1</v>
      </c>
    </row>
    <row r="1120" spans="2:9">
      <c r="B1120" t="s">
        <v>1879</v>
      </c>
      <c r="C1120">
        <v>1119</v>
      </c>
      <c r="D1120" t="str">
        <f t="shared" si="17"/>
        <v>KIU1119</v>
      </c>
      <c r="E1120" t="s">
        <v>1879</v>
      </c>
      <c r="F1120">
        <v>1</v>
      </c>
      <c r="G1120">
        <v>1</v>
      </c>
      <c r="H1120">
        <v>1</v>
      </c>
      <c r="I1120">
        <v>1</v>
      </c>
    </row>
    <row r="1121" spans="2:9">
      <c r="B1121" t="s">
        <v>1880</v>
      </c>
      <c r="C1121">
        <v>1120</v>
      </c>
      <c r="D1121" t="str">
        <f t="shared" si="17"/>
        <v>KIU1120</v>
      </c>
      <c r="E1121" t="s">
        <v>1880</v>
      </c>
      <c r="F1121">
        <v>1</v>
      </c>
      <c r="G1121">
        <v>1</v>
      </c>
      <c r="H1121">
        <v>1</v>
      </c>
      <c r="I1121">
        <v>1</v>
      </c>
    </row>
    <row r="1122" spans="2:9">
      <c r="B1122" t="s">
        <v>1881</v>
      </c>
      <c r="C1122">
        <v>1121</v>
      </c>
      <c r="D1122" t="str">
        <f t="shared" si="17"/>
        <v>KIU1121</v>
      </c>
      <c r="E1122" t="s">
        <v>1881</v>
      </c>
      <c r="F1122">
        <v>1</v>
      </c>
      <c r="G1122">
        <v>1</v>
      </c>
      <c r="H1122">
        <v>1</v>
      </c>
      <c r="I1122">
        <v>1</v>
      </c>
    </row>
    <row r="1123" spans="2:9">
      <c r="B1123" t="s">
        <v>1882</v>
      </c>
      <c r="C1123">
        <v>1122</v>
      </c>
      <c r="D1123" t="str">
        <f t="shared" si="17"/>
        <v>KIU1122</v>
      </c>
      <c r="E1123" t="s">
        <v>1882</v>
      </c>
      <c r="F1123">
        <v>100</v>
      </c>
      <c r="G1123">
        <v>1</v>
      </c>
      <c r="H1123">
        <v>1</v>
      </c>
      <c r="I1123">
        <v>100</v>
      </c>
    </row>
    <row r="1124" spans="2:9">
      <c r="B1124" t="s">
        <v>1887</v>
      </c>
      <c r="C1124">
        <v>1123</v>
      </c>
      <c r="D1124" t="str">
        <f t="shared" si="17"/>
        <v>KIU1123</v>
      </c>
      <c r="E1124" t="s">
        <v>1887</v>
      </c>
      <c r="F1124">
        <v>30</v>
      </c>
      <c r="G1124">
        <v>1</v>
      </c>
      <c r="H1124">
        <v>1</v>
      </c>
      <c r="I1124">
        <v>30</v>
      </c>
    </row>
    <row r="1125" spans="2:9">
      <c r="B1125" t="s">
        <v>1888</v>
      </c>
      <c r="C1125">
        <v>1124</v>
      </c>
      <c r="D1125" t="str">
        <f t="shared" si="17"/>
        <v>KIU1124</v>
      </c>
      <c r="E1125" t="s">
        <v>1888</v>
      </c>
      <c r="F1125">
        <v>200</v>
      </c>
      <c r="G1125">
        <v>1</v>
      </c>
      <c r="H1125">
        <v>1</v>
      </c>
      <c r="I1125">
        <v>200</v>
      </c>
    </row>
    <row r="1126" spans="2:9">
      <c r="B1126" t="s">
        <v>1891</v>
      </c>
      <c r="C1126">
        <v>1125</v>
      </c>
      <c r="D1126" t="str">
        <f t="shared" si="17"/>
        <v>KIU1125</v>
      </c>
      <c r="E1126" t="s">
        <v>1891</v>
      </c>
      <c r="F1126">
        <v>30</v>
      </c>
      <c r="G1126">
        <v>1</v>
      </c>
      <c r="H1126">
        <v>1</v>
      </c>
      <c r="I1126">
        <v>30</v>
      </c>
    </row>
    <row r="1127" spans="2:9">
      <c r="B1127" t="s">
        <v>1892</v>
      </c>
      <c r="C1127">
        <v>1126</v>
      </c>
      <c r="D1127" t="str">
        <f t="shared" si="17"/>
        <v>KIU1126</v>
      </c>
      <c r="E1127" t="s">
        <v>1892</v>
      </c>
      <c r="F1127">
        <v>10</v>
      </c>
      <c r="G1127">
        <v>1</v>
      </c>
      <c r="H1127">
        <v>1</v>
      </c>
      <c r="I1127">
        <v>10</v>
      </c>
    </row>
    <row r="1128" spans="2:9">
      <c r="B1128" t="s">
        <v>1893</v>
      </c>
      <c r="C1128">
        <v>1127</v>
      </c>
      <c r="D1128" t="str">
        <f t="shared" si="17"/>
        <v>KIU1127</v>
      </c>
      <c r="E1128" t="s">
        <v>1893</v>
      </c>
      <c r="F1128">
        <v>1</v>
      </c>
      <c r="G1128">
        <v>1</v>
      </c>
      <c r="H1128">
        <v>1</v>
      </c>
      <c r="I1128">
        <v>1</v>
      </c>
    </row>
    <row r="1129" spans="2:9">
      <c r="B1129" t="s">
        <v>1894</v>
      </c>
      <c r="C1129">
        <v>1128</v>
      </c>
      <c r="D1129" t="str">
        <f t="shared" si="17"/>
        <v>KIU1128</v>
      </c>
      <c r="E1129" t="s">
        <v>1894</v>
      </c>
      <c r="F1129">
        <v>4</v>
      </c>
      <c r="G1129">
        <v>40</v>
      </c>
      <c r="H1129">
        <v>1</v>
      </c>
      <c r="I1129">
        <v>160</v>
      </c>
    </row>
    <row r="1130" spans="2:9">
      <c r="B1130" t="s">
        <v>1895</v>
      </c>
      <c r="C1130">
        <v>1129</v>
      </c>
      <c r="D1130" t="str">
        <f t="shared" si="17"/>
        <v>KIU1129</v>
      </c>
      <c r="E1130" t="s">
        <v>1895</v>
      </c>
      <c r="F1130">
        <v>50</v>
      </c>
      <c r="G1130">
        <v>1</v>
      </c>
      <c r="H1130">
        <v>1</v>
      </c>
      <c r="I1130">
        <v>50</v>
      </c>
    </row>
    <row r="1131" spans="2:9">
      <c r="B1131" t="s">
        <v>1900</v>
      </c>
      <c r="C1131">
        <v>1130</v>
      </c>
      <c r="D1131" t="str">
        <f t="shared" si="17"/>
        <v>KIU1130</v>
      </c>
      <c r="E1131" t="s">
        <v>1900</v>
      </c>
      <c r="F1131">
        <v>10</v>
      </c>
      <c r="G1131">
        <v>100</v>
      </c>
      <c r="H1131">
        <v>1</v>
      </c>
      <c r="I1131">
        <v>1000</v>
      </c>
    </row>
    <row r="1132" spans="2:9">
      <c r="B1132" t="s">
        <v>1901</v>
      </c>
      <c r="C1132">
        <v>1131</v>
      </c>
      <c r="D1132" t="str">
        <f t="shared" si="17"/>
        <v>KIU1131</v>
      </c>
      <c r="E1132" t="s">
        <v>1901</v>
      </c>
      <c r="F1132">
        <v>40</v>
      </c>
      <c r="G1132">
        <v>1</v>
      </c>
      <c r="H1132">
        <v>1</v>
      </c>
      <c r="I1132">
        <v>40</v>
      </c>
    </row>
    <row r="1133" spans="2:9">
      <c r="B1133" t="s">
        <v>1902</v>
      </c>
      <c r="C1133">
        <v>1132</v>
      </c>
      <c r="D1133" t="str">
        <f t="shared" si="17"/>
        <v>KIU1132</v>
      </c>
      <c r="E1133" t="s">
        <v>1902</v>
      </c>
      <c r="F1133">
        <v>40</v>
      </c>
      <c r="G1133">
        <v>1</v>
      </c>
      <c r="H1133">
        <v>1</v>
      </c>
      <c r="I1133">
        <v>40</v>
      </c>
    </row>
    <row r="1134" spans="2:9">
      <c r="B1134" t="s">
        <v>1903</v>
      </c>
      <c r="C1134">
        <v>1133</v>
      </c>
      <c r="D1134" t="str">
        <f t="shared" si="17"/>
        <v>KIU1133</v>
      </c>
      <c r="E1134" t="s">
        <v>1903</v>
      </c>
      <c r="F1134">
        <v>40</v>
      </c>
      <c r="G1134">
        <v>1</v>
      </c>
      <c r="H1134">
        <v>1</v>
      </c>
      <c r="I1134">
        <v>40</v>
      </c>
    </row>
    <row r="1135" spans="2:9">
      <c r="B1135" t="s">
        <v>1904</v>
      </c>
      <c r="C1135">
        <v>1134</v>
      </c>
      <c r="D1135" t="str">
        <f t="shared" si="17"/>
        <v>KIU1134</v>
      </c>
      <c r="E1135" t="s">
        <v>1904</v>
      </c>
      <c r="F1135">
        <v>50</v>
      </c>
      <c r="G1135">
        <v>1</v>
      </c>
      <c r="H1135">
        <v>1</v>
      </c>
      <c r="I1135">
        <v>50</v>
      </c>
    </row>
    <row r="1136" spans="2:9">
      <c r="B1136" t="s">
        <v>1905</v>
      </c>
      <c r="C1136">
        <v>1135</v>
      </c>
      <c r="D1136" t="str">
        <f t="shared" si="17"/>
        <v>KIU1135</v>
      </c>
      <c r="E1136" t="s">
        <v>1905</v>
      </c>
      <c r="F1136">
        <v>100</v>
      </c>
      <c r="G1136">
        <v>1</v>
      </c>
      <c r="H1136">
        <v>1</v>
      </c>
      <c r="I1136">
        <v>100</v>
      </c>
    </row>
    <row r="1137" spans="2:9">
      <c r="B1137" t="s">
        <v>1907</v>
      </c>
      <c r="C1137">
        <v>1136</v>
      </c>
      <c r="D1137" t="str">
        <f t="shared" si="17"/>
        <v>KIU1136</v>
      </c>
      <c r="E1137" t="s">
        <v>1907</v>
      </c>
      <c r="F1137">
        <v>1</v>
      </c>
      <c r="G1137">
        <v>1</v>
      </c>
      <c r="H1137">
        <v>1</v>
      </c>
      <c r="I1137">
        <v>1</v>
      </c>
    </row>
    <row r="1138" spans="2:9">
      <c r="B1138" t="s">
        <v>1908</v>
      </c>
      <c r="C1138">
        <v>1137</v>
      </c>
      <c r="D1138" t="str">
        <f t="shared" si="17"/>
        <v>KIU1137</v>
      </c>
      <c r="E1138" t="s">
        <v>1908</v>
      </c>
      <c r="F1138">
        <v>4</v>
      </c>
      <c r="G1138">
        <v>1</v>
      </c>
      <c r="H1138">
        <v>1</v>
      </c>
      <c r="I1138">
        <v>4</v>
      </c>
    </row>
    <row r="1139" spans="2:9">
      <c r="B1139" t="s">
        <v>1914</v>
      </c>
      <c r="C1139">
        <v>1138</v>
      </c>
      <c r="D1139" t="str">
        <f t="shared" si="17"/>
        <v>KIU1138</v>
      </c>
      <c r="E1139" t="s">
        <v>1914</v>
      </c>
      <c r="F1139">
        <v>1</v>
      </c>
      <c r="G1139">
        <v>1</v>
      </c>
      <c r="H1139">
        <v>1</v>
      </c>
      <c r="I1139">
        <v>1</v>
      </c>
    </row>
    <row r="1140" spans="2:9">
      <c r="B1140" t="s">
        <v>1915</v>
      </c>
      <c r="C1140">
        <v>1139</v>
      </c>
      <c r="D1140" t="str">
        <f t="shared" si="17"/>
        <v>KIU1139</v>
      </c>
      <c r="E1140" t="s">
        <v>1915</v>
      </c>
      <c r="F1140">
        <v>16</v>
      </c>
      <c r="G1140">
        <v>1</v>
      </c>
      <c r="H1140">
        <v>1</v>
      </c>
      <c r="I1140">
        <v>16</v>
      </c>
    </row>
    <row r="1141" spans="2:9">
      <c r="B1141" t="s">
        <v>1916</v>
      </c>
      <c r="C1141">
        <v>1140</v>
      </c>
      <c r="D1141" t="str">
        <f t="shared" si="17"/>
        <v>KIU1140</v>
      </c>
      <c r="E1141" t="s">
        <v>1916</v>
      </c>
      <c r="F1141">
        <v>32</v>
      </c>
      <c r="G1141">
        <v>1</v>
      </c>
      <c r="H1141">
        <v>1</v>
      </c>
      <c r="I1141">
        <v>32</v>
      </c>
    </row>
    <row r="1142" spans="2:9">
      <c r="B1142" t="s">
        <v>1917</v>
      </c>
      <c r="C1142">
        <v>1141</v>
      </c>
      <c r="D1142" t="str">
        <f t="shared" si="17"/>
        <v>KIU1141</v>
      </c>
      <c r="E1142" t="s">
        <v>1917</v>
      </c>
      <c r="F1142">
        <v>8</v>
      </c>
      <c r="G1142">
        <v>1</v>
      </c>
      <c r="H1142">
        <v>1</v>
      </c>
      <c r="I1142">
        <v>8</v>
      </c>
    </row>
    <row r="1143" spans="2:9">
      <c r="B1143" t="s">
        <v>1918</v>
      </c>
      <c r="C1143">
        <v>1142</v>
      </c>
      <c r="D1143" t="str">
        <f t="shared" si="17"/>
        <v>KIU1142</v>
      </c>
      <c r="E1143" t="s">
        <v>1918</v>
      </c>
      <c r="F1143">
        <v>1</v>
      </c>
      <c r="G1143">
        <v>1</v>
      </c>
      <c r="H1143">
        <v>1</v>
      </c>
      <c r="I1143">
        <v>1</v>
      </c>
    </row>
    <row r="1144" spans="2:9">
      <c r="B1144" t="s">
        <v>1919</v>
      </c>
      <c r="C1144">
        <v>1143</v>
      </c>
      <c r="D1144" t="str">
        <f t="shared" si="17"/>
        <v>KIU1143</v>
      </c>
      <c r="E1144" t="s">
        <v>1919</v>
      </c>
      <c r="F1144">
        <v>30</v>
      </c>
      <c r="G1144">
        <v>1</v>
      </c>
      <c r="H1144">
        <v>1</v>
      </c>
      <c r="I1144">
        <v>30</v>
      </c>
    </row>
    <row r="1145" spans="2:9">
      <c r="B1145" t="s">
        <v>1920</v>
      </c>
      <c r="C1145">
        <v>1144</v>
      </c>
      <c r="D1145" t="str">
        <f t="shared" si="17"/>
        <v>KIU1144</v>
      </c>
      <c r="E1145" t="s">
        <v>1920</v>
      </c>
      <c r="F1145">
        <v>1</v>
      </c>
      <c r="G1145">
        <v>1</v>
      </c>
      <c r="H1145">
        <v>1</v>
      </c>
      <c r="I1145">
        <v>1</v>
      </c>
    </row>
    <row r="1146" spans="2:9">
      <c r="B1146" t="s">
        <v>1921</v>
      </c>
      <c r="C1146">
        <v>1145</v>
      </c>
      <c r="D1146" t="str">
        <f t="shared" si="17"/>
        <v>KIU1145</v>
      </c>
      <c r="E1146" t="s">
        <v>1921</v>
      </c>
      <c r="F1146">
        <v>1</v>
      </c>
      <c r="G1146">
        <v>1</v>
      </c>
      <c r="H1146">
        <v>1</v>
      </c>
      <c r="I1146">
        <v>1</v>
      </c>
    </row>
    <row r="1147" spans="2:9">
      <c r="B1147" t="s">
        <v>1922</v>
      </c>
      <c r="C1147">
        <v>1146</v>
      </c>
      <c r="D1147" t="str">
        <f t="shared" si="17"/>
        <v>KIU1146</v>
      </c>
      <c r="E1147" t="s">
        <v>1922</v>
      </c>
      <c r="F1147">
        <v>1</v>
      </c>
      <c r="G1147">
        <v>1</v>
      </c>
      <c r="H1147">
        <v>1</v>
      </c>
      <c r="I1147">
        <v>1</v>
      </c>
    </row>
    <row r="1148" spans="2:9">
      <c r="B1148" t="s">
        <v>1923</v>
      </c>
      <c r="C1148">
        <v>1147</v>
      </c>
      <c r="D1148" t="str">
        <f t="shared" si="17"/>
        <v>KIU1147</v>
      </c>
      <c r="E1148" t="s">
        <v>1923</v>
      </c>
      <c r="F1148">
        <v>1</v>
      </c>
      <c r="G1148">
        <v>1</v>
      </c>
      <c r="H1148">
        <v>1</v>
      </c>
      <c r="I1148">
        <v>1</v>
      </c>
    </row>
    <row r="1149" spans="2:9">
      <c r="B1149" t="s">
        <v>1924</v>
      </c>
      <c r="C1149">
        <v>1148</v>
      </c>
      <c r="D1149" t="str">
        <f t="shared" si="17"/>
        <v>KIU1148</v>
      </c>
      <c r="E1149" t="s">
        <v>1924</v>
      </c>
      <c r="F1149">
        <v>12</v>
      </c>
      <c r="G1149">
        <v>1</v>
      </c>
      <c r="H1149">
        <v>1</v>
      </c>
      <c r="I1149">
        <v>12</v>
      </c>
    </row>
    <row r="1150" spans="2:9">
      <c r="B1150" t="s">
        <v>1934</v>
      </c>
      <c r="C1150">
        <v>1149</v>
      </c>
      <c r="D1150" t="str">
        <f t="shared" si="17"/>
        <v>KIU1149</v>
      </c>
      <c r="E1150" t="s">
        <v>1934</v>
      </c>
      <c r="F1150">
        <v>20</v>
      </c>
      <c r="G1150">
        <v>1</v>
      </c>
      <c r="H1150">
        <v>1</v>
      </c>
      <c r="I1150">
        <v>20</v>
      </c>
    </row>
    <row r="1151" spans="2:9">
      <c r="B1151" t="s">
        <v>1940</v>
      </c>
      <c r="C1151">
        <v>1150</v>
      </c>
      <c r="D1151" t="str">
        <f t="shared" si="17"/>
        <v>KIU1150</v>
      </c>
      <c r="E1151" t="s">
        <v>1940</v>
      </c>
      <c r="F1151">
        <v>20</v>
      </c>
      <c r="G1151">
        <v>1</v>
      </c>
      <c r="H1151">
        <v>1</v>
      </c>
      <c r="I1151">
        <v>20</v>
      </c>
    </row>
    <row r="1152" spans="2:9">
      <c r="B1152" t="s">
        <v>1945</v>
      </c>
      <c r="C1152">
        <v>1151</v>
      </c>
      <c r="D1152" t="str">
        <f t="shared" si="17"/>
        <v>KIU1151</v>
      </c>
      <c r="E1152" t="s">
        <v>1945</v>
      </c>
      <c r="F1152">
        <v>10</v>
      </c>
      <c r="G1152">
        <v>1</v>
      </c>
      <c r="H1152">
        <v>1</v>
      </c>
      <c r="I1152">
        <v>10</v>
      </c>
    </row>
    <row r="1153" spans="2:9">
      <c r="B1153" t="s">
        <v>1946</v>
      </c>
      <c r="C1153">
        <v>1152</v>
      </c>
      <c r="D1153" t="str">
        <f t="shared" si="17"/>
        <v>KIU1152</v>
      </c>
      <c r="E1153" t="s">
        <v>1946</v>
      </c>
      <c r="F1153">
        <v>20</v>
      </c>
      <c r="G1153">
        <v>1</v>
      </c>
      <c r="H1153">
        <v>1</v>
      </c>
      <c r="I1153">
        <v>20</v>
      </c>
    </row>
    <row r="1154" spans="2:9">
      <c r="B1154" t="s">
        <v>1947</v>
      </c>
      <c r="C1154">
        <v>1153</v>
      </c>
      <c r="D1154" t="str">
        <f t="shared" si="17"/>
        <v>KIU1153</v>
      </c>
      <c r="E1154" t="s">
        <v>1947</v>
      </c>
      <c r="F1154">
        <v>50</v>
      </c>
      <c r="G1154">
        <v>1</v>
      </c>
      <c r="H1154">
        <v>1</v>
      </c>
      <c r="I1154">
        <v>50</v>
      </c>
    </row>
    <row r="1155" spans="2:9">
      <c r="B1155" t="s">
        <v>1948</v>
      </c>
      <c r="C1155">
        <v>1154</v>
      </c>
      <c r="D1155" t="str">
        <f t="shared" ref="D1155:D1218" si="18">"KIU"&amp;C1155</f>
        <v>KIU1154</v>
      </c>
      <c r="E1155" t="s">
        <v>1948</v>
      </c>
      <c r="F1155">
        <v>30</v>
      </c>
      <c r="G1155">
        <v>15</v>
      </c>
      <c r="H1155">
        <v>1</v>
      </c>
      <c r="I1155">
        <v>450</v>
      </c>
    </row>
    <row r="1156" spans="2:9">
      <c r="B1156" t="s">
        <v>1949</v>
      </c>
      <c r="C1156">
        <v>1155</v>
      </c>
      <c r="D1156" t="str">
        <f t="shared" si="18"/>
        <v>KIU1155</v>
      </c>
      <c r="E1156" t="s">
        <v>1949</v>
      </c>
      <c r="F1156">
        <v>40</v>
      </c>
      <c r="G1156">
        <v>1</v>
      </c>
      <c r="H1156">
        <v>1</v>
      </c>
      <c r="I1156">
        <v>40</v>
      </c>
    </row>
    <row r="1157" spans="2:9">
      <c r="B1157" t="s">
        <v>1951</v>
      </c>
      <c r="C1157">
        <v>1156</v>
      </c>
      <c r="D1157" t="str">
        <f t="shared" si="18"/>
        <v>KIU1156</v>
      </c>
      <c r="E1157" t="s">
        <v>1951</v>
      </c>
      <c r="F1157">
        <v>50</v>
      </c>
      <c r="G1157">
        <v>1</v>
      </c>
      <c r="H1157">
        <v>1</v>
      </c>
      <c r="I1157">
        <v>50</v>
      </c>
    </row>
    <row r="1158" spans="2:9">
      <c r="B1158" t="s">
        <v>1952</v>
      </c>
      <c r="C1158">
        <v>1157</v>
      </c>
      <c r="D1158" t="str">
        <f t="shared" si="18"/>
        <v>KIU1157</v>
      </c>
      <c r="E1158" t="s">
        <v>1952</v>
      </c>
      <c r="F1158">
        <v>50</v>
      </c>
      <c r="G1158">
        <v>1</v>
      </c>
      <c r="H1158">
        <v>1</v>
      </c>
      <c r="I1158">
        <v>50</v>
      </c>
    </row>
    <row r="1159" spans="2:9">
      <c r="B1159" t="s">
        <v>1953</v>
      </c>
      <c r="C1159">
        <v>1158</v>
      </c>
      <c r="D1159" t="str">
        <f t="shared" si="18"/>
        <v>KIU1158</v>
      </c>
      <c r="E1159" t="s">
        <v>1953</v>
      </c>
      <c r="F1159">
        <v>1</v>
      </c>
      <c r="G1159">
        <v>1</v>
      </c>
      <c r="H1159">
        <v>1</v>
      </c>
      <c r="I1159">
        <v>1</v>
      </c>
    </row>
    <row r="1160" spans="2:9">
      <c r="B1160" t="s">
        <v>1954</v>
      </c>
      <c r="C1160">
        <v>1159</v>
      </c>
      <c r="D1160" t="str">
        <f t="shared" si="18"/>
        <v>KIU1159</v>
      </c>
      <c r="E1160" t="s">
        <v>1954</v>
      </c>
      <c r="F1160">
        <v>1</v>
      </c>
      <c r="G1160">
        <v>1</v>
      </c>
      <c r="H1160">
        <v>1</v>
      </c>
      <c r="I1160">
        <v>1</v>
      </c>
    </row>
    <row r="1161" spans="2:9">
      <c r="B1161" t="s">
        <v>1955</v>
      </c>
      <c r="C1161">
        <v>1160</v>
      </c>
      <c r="D1161" t="str">
        <f t="shared" si="18"/>
        <v>KIU1160</v>
      </c>
      <c r="E1161" t="s">
        <v>1955</v>
      </c>
      <c r="F1161">
        <v>20</v>
      </c>
      <c r="G1161">
        <v>1</v>
      </c>
      <c r="H1161">
        <v>1</v>
      </c>
      <c r="I1161">
        <v>20</v>
      </c>
    </row>
    <row r="1162" spans="2:9">
      <c r="B1162" t="s">
        <v>1956</v>
      </c>
      <c r="C1162">
        <v>1161</v>
      </c>
      <c r="D1162" t="str">
        <f t="shared" si="18"/>
        <v>KIU1161</v>
      </c>
      <c r="E1162" t="s">
        <v>1956</v>
      </c>
      <c r="F1162">
        <v>1</v>
      </c>
      <c r="G1162">
        <v>1</v>
      </c>
      <c r="H1162">
        <v>1</v>
      </c>
      <c r="I1162">
        <v>1</v>
      </c>
    </row>
    <row r="1163" spans="2:9">
      <c r="B1163" t="s">
        <v>1957</v>
      </c>
      <c r="C1163">
        <v>1162</v>
      </c>
      <c r="D1163" t="str">
        <f t="shared" si="18"/>
        <v>KIU1162</v>
      </c>
      <c r="E1163" t="s">
        <v>1957</v>
      </c>
      <c r="F1163">
        <v>6</v>
      </c>
      <c r="G1163">
        <v>1</v>
      </c>
      <c r="H1163">
        <v>1</v>
      </c>
      <c r="I1163">
        <v>6</v>
      </c>
    </row>
    <row r="1164" spans="2:9">
      <c r="B1164" t="s">
        <v>1958</v>
      </c>
      <c r="C1164">
        <v>1163</v>
      </c>
      <c r="D1164" t="str">
        <f t="shared" si="18"/>
        <v>KIU1163</v>
      </c>
      <c r="E1164" t="s">
        <v>1958</v>
      </c>
      <c r="F1164">
        <v>1</v>
      </c>
      <c r="G1164">
        <v>1</v>
      </c>
      <c r="H1164">
        <v>1</v>
      </c>
      <c r="I1164">
        <v>1</v>
      </c>
    </row>
    <row r="1165" spans="2:9">
      <c r="B1165" t="s">
        <v>1959</v>
      </c>
      <c r="C1165">
        <v>1164</v>
      </c>
      <c r="D1165" t="str">
        <f t="shared" si="18"/>
        <v>KIU1164</v>
      </c>
      <c r="E1165" t="s">
        <v>1959</v>
      </c>
      <c r="F1165">
        <v>6</v>
      </c>
      <c r="G1165">
        <v>1</v>
      </c>
      <c r="H1165">
        <v>1</v>
      </c>
      <c r="I1165">
        <v>6</v>
      </c>
    </row>
    <row r="1166" spans="2:9">
      <c r="B1166" t="s">
        <v>1960</v>
      </c>
      <c r="C1166">
        <v>1165</v>
      </c>
      <c r="D1166" t="str">
        <f t="shared" si="18"/>
        <v>KIU1165</v>
      </c>
      <c r="E1166" t="s">
        <v>1960</v>
      </c>
      <c r="F1166">
        <v>30</v>
      </c>
      <c r="G1166">
        <v>1</v>
      </c>
      <c r="H1166">
        <v>1</v>
      </c>
      <c r="I1166">
        <v>30</v>
      </c>
    </row>
    <row r="1167" spans="2:9">
      <c r="B1167" t="s">
        <v>1961</v>
      </c>
      <c r="C1167">
        <v>1166</v>
      </c>
      <c r="D1167" t="str">
        <f t="shared" si="18"/>
        <v>KIU1166</v>
      </c>
      <c r="E1167" t="s">
        <v>1961</v>
      </c>
      <c r="F1167">
        <v>6</v>
      </c>
      <c r="G1167">
        <v>1</v>
      </c>
      <c r="H1167">
        <v>1</v>
      </c>
      <c r="I1167">
        <v>6</v>
      </c>
    </row>
    <row r="1168" spans="2:9">
      <c r="B1168" t="s">
        <v>1962</v>
      </c>
      <c r="C1168">
        <v>1167</v>
      </c>
      <c r="D1168" t="str">
        <f t="shared" si="18"/>
        <v>KIU1167</v>
      </c>
      <c r="E1168" t="s">
        <v>1962</v>
      </c>
      <c r="F1168">
        <v>1</v>
      </c>
      <c r="G1168">
        <v>1</v>
      </c>
      <c r="H1168">
        <v>1</v>
      </c>
      <c r="I1168">
        <v>1</v>
      </c>
    </row>
    <row r="1169" spans="2:9">
      <c r="B1169" t="s">
        <v>1963</v>
      </c>
      <c r="C1169">
        <v>1168</v>
      </c>
      <c r="D1169" t="str">
        <f t="shared" si="18"/>
        <v>KIU1168</v>
      </c>
      <c r="E1169" t="s">
        <v>1963</v>
      </c>
      <c r="F1169">
        <v>1</v>
      </c>
      <c r="G1169">
        <v>1</v>
      </c>
      <c r="H1169">
        <v>1</v>
      </c>
      <c r="I1169">
        <v>1</v>
      </c>
    </row>
    <row r="1170" spans="2:9">
      <c r="B1170" t="s">
        <v>1964</v>
      </c>
      <c r="C1170">
        <v>1169</v>
      </c>
      <c r="D1170" t="str">
        <f t="shared" si="18"/>
        <v>KIU1169</v>
      </c>
      <c r="E1170" t="s">
        <v>1964</v>
      </c>
      <c r="F1170">
        <v>1</v>
      </c>
      <c r="G1170">
        <v>1</v>
      </c>
      <c r="H1170">
        <v>1</v>
      </c>
      <c r="I1170">
        <v>1</v>
      </c>
    </row>
    <row r="1171" spans="2:9">
      <c r="B1171" t="s">
        <v>1965</v>
      </c>
      <c r="C1171">
        <v>1170</v>
      </c>
      <c r="D1171" t="str">
        <f t="shared" si="18"/>
        <v>KIU1170</v>
      </c>
      <c r="E1171" t="s">
        <v>1965</v>
      </c>
      <c r="F1171">
        <v>1</v>
      </c>
      <c r="G1171">
        <v>1</v>
      </c>
      <c r="H1171">
        <v>1</v>
      </c>
      <c r="I1171">
        <v>1</v>
      </c>
    </row>
    <row r="1172" spans="2:9">
      <c r="B1172" t="s">
        <v>1966</v>
      </c>
      <c r="C1172">
        <v>1171</v>
      </c>
      <c r="D1172" t="str">
        <f t="shared" si="18"/>
        <v>KIU1171</v>
      </c>
      <c r="E1172" t="s">
        <v>1966</v>
      </c>
      <c r="F1172">
        <v>1</v>
      </c>
      <c r="G1172">
        <v>1</v>
      </c>
      <c r="H1172">
        <v>1</v>
      </c>
      <c r="I1172">
        <v>1</v>
      </c>
    </row>
    <row r="1173" spans="2:9">
      <c r="B1173" t="s">
        <v>1967</v>
      </c>
      <c r="C1173">
        <v>1172</v>
      </c>
      <c r="D1173" t="str">
        <f t="shared" si="18"/>
        <v>KIU1172</v>
      </c>
      <c r="E1173" t="s">
        <v>1967</v>
      </c>
      <c r="F1173">
        <v>1</v>
      </c>
      <c r="G1173">
        <v>1</v>
      </c>
      <c r="H1173">
        <v>1</v>
      </c>
      <c r="I1173">
        <v>1</v>
      </c>
    </row>
    <row r="1174" spans="2:9">
      <c r="B1174" t="s">
        <v>1968</v>
      </c>
      <c r="C1174">
        <v>1173</v>
      </c>
      <c r="D1174" t="str">
        <f t="shared" si="18"/>
        <v>KIU1173</v>
      </c>
      <c r="E1174" t="s">
        <v>1968</v>
      </c>
      <c r="F1174">
        <v>1</v>
      </c>
      <c r="G1174">
        <v>1</v>
      </c>
      <c r="H1174">
        <v>1</v>
      </c>
      <c r="I1174">
        <v>1</v>
      </c>
    </row>
    <row r="1175" spans="2:9">
      <c r="B1175" t="s">
        <v>1969</v>
      </c>
      <c r="C1175">
        <v>1174</v>
      </c>
      <c r="D1175" t="str">
        <f t="shared" si="18"/>
        <v>KIU1174</v>
      </c>
      <c r="E1175" t="s">
        <v>1969</v>
      </c>
      <c r="F1175">
        <v>1</v>
      </c>
      <c r="G1175">
        <v>1</v>
      </c>
      <c r="H1175">
        <v>1</v>
      </c>
      <c r="I1175">
        <v>1</v>
      </c>
    </row>
    <row r="1176" spans="2:9">
      <c r="B1176" t="s">
        <v>1971</v>
      </c>
      <c r="C1176">
        <v>1175</v>
      </c>
      <c r="D1176" t="str">
        <f t="shared" si="18"/>
        <v>KIU1175</v>
      </c>
      <c r="E1176" t="s">
        <v>1971</v>
      </c>
      <c r="F1176">
        <v>20</v>
      </c>
      <c r="G1176">
        <v>1</v>
      </c>
      <c r="H1176">
        <v>1</v>
      </c>
      <c r="I1176">
        <v>20</v>
      </c>
    </row>
    <row r="1177" spans="2:9">
      <c r="B1177" t="s">
        <v>1975</v>
      </c>
      <c r="C1177">
        <v>1176</v>
      </c>
      <c r="D1177" t="str">
        <f t="shared" si="18"/>
        <v>KIU1176</v>
      </c>
      <c r="E1177" t="s">
        <v>1975</v>
      </c>
      <c r="F1177">
        <v>4</v>
      </c>
      <c r="G1177">
        <v>1</v>
      </c>
      <c r="H1177">
        <v>1</v>
      </c>
      <c r="I1177">
        <v>4</v>
      </c>
    </row>
    <row r="1178" spans="2:9">
      <c r="B1178" t="s">
        <v>1976</v>
      </c>
      <c r="C1178">
        <v>1177</v>
      </c>
      <c r="D1178" t="str">
        <f t="shared" si="18"/>
        <v>KIU1177</v>
      </c>
      <c r="E1178" t="s">
        <v>1976</v>
      </c>
      <c r="F1178">
        <v>1</v>
      </c>
      <c r="G1178">
        <v>1</v>
      </c>
      <c r="H1178">
        <v>1</v>
      </c>
      <c r="I1178">
        <v>1</v>
      </c>
    </row>
    <row r="1179" spans="2:9">
      <c r="B1179" t="s">
        <v>1977</v>
      </c>
      <c r="C1179">
        <v>1178</v>
      </c>
      <c r="D1179" t="str">
        <f t="shared" si="18"/>
        <v>KIU1178</v>
      </c>
      <c r="E1179" t="s">
        <v>1977</v>
      </c>
      <c r="F1179">
        <v>1</v>
      </c>
      <c r="G1179">
        <v>1</v>
      </c>
      <c r="H1179">
        <v>1</v>
      </c>
      <c r="I1179">
        <v>1</v>
      </c>
    </row>
    <row r="1180" spans="2:9">
      <c r="B1180" t="s">
        <v>1978</v>
      </c>
      <c r="C1180">
        <v>1179</v>
      </c>
      <c r="D1180" t="str">
        <f t="shared" si="18"/>
        <v>KIU1179</v>
      </c>
      <c r="E1180" t="s">
        <v>1978</v>
      </c>
      <c r="F1180">
        <v>1</v>
      </c>
      <c r="G1180">
        <v>1</v>
      </c>
      <c r="H1180">
        <v>1</v>
      </c>
      <c r="I1180">
        <v>1</v>
      </c>
    </row>
    <row r="1181" spans="2:9">
      <c r="B1181" t="s">
        <v>1979</v>
      </c>
      <c r="C1181">
        <v>1180</v>
      </c>
      <c r="D1181" t="str">
        <f t="shared" si="18"/>
        <v>KIU1180</v>
      </c>
      <c r="E1181" t="s">
        <v>1979</v>
      </c>
      <c r="F1181">
        <v>10</v>
      </c>
      <c r="G1181">
        <v>1</v>
      </c>
      <c r="H1181">
        <v>1</v>
      </c>
      <c r="I1181">
        <v>10</v>
      </c>
    </row>
    <row r="1182" spans="2:9">
      <c r="B1182" t="s">
        <v>1980</v>
      </c>
      <c r="C1182">
        <v>1181</v>
      </c>
      <c r="D1182" t="str">
        <f t="shared" si="18"/>
        <v>KIU1181</v>
      </c>
      <c r="E1182" t="s">
        <v>1980</v>
      </c>
      <c r="F1182">
        <v>1</v>
      </c>
      <c r="G1182">
        <v>1</v>
      </c>
      <c r="H1182">
        <v>1</v>
      </c>
      <c r="I1182">
        <v>1</v>
      </c>
    </row>
    <row r="1183" spans="2:9">
      <c r="B1183" t="s">
        <v>1981</v>
      </c>
      <c r="C1183">
        <v>1182</v>
      </c>
      <c r="D1183" t="str">
        <f t="shared" si="18"/>
        <v>KIU1182</v>
      </c>
      <c r="E1183" t="s">
        <v>1981</v>
      </c>
      <c r="F1183">
        <v>20</v>
      </c>
      <c r="G1183">
        <v>1</v>
      </c>
      <c r="H1183">
        <v>1</v>
      </c>
      <c r="I1183">
        <v>20</v>
      </c>
    </row>
    <row r="1184" spans="2:9">
      <c r="B1184" t="s">
        <v>1982</v>
      </c>
      <c r="C1184">
        <v>1183</v>
      </c>
      <c r="D1184" t="str">
        <f t="shared" si="18"/>
        <v>KIU1183</v>
      </c>
      <c r="E1184" t="s">
        <v>1982</v>
      </c>
      <c r="F1184">
        <v>4</v>
      </c>
      <c r="G1184">
        <v>1</v>
      </c>
      <c r="H1184">
        <v>1</v>
      </c>
      <c r="I1184">
        <v>4</v>
      </c>
    </row>
    <row r="1185" spans="2:9">
      <c r="B1185" t="s">
        <v>1983</v>
      </c>
      <c r="C1185">
        <v>1184</v>
      </c>
      <c r="D1185" t="str">
        <f t="shared" si="18"/>
        <v>KIU1184</v>
      </c>
      <c r="E1185" t="s">
        <v>1983</v>
      </c>
      <c r="F1185">
        <v>40</v>
      </c>
      <c r="G1185">
        <v>1</v>
      </c>
      <c r="H1185">
        <v>1</v>
      </c>
      <c r="I1185">
        <v>40</v>
      </c>
    </row>
    <row r="1186" spans="2:9">
      <c r="B1186" t="s">
        <v>1984</v>
      </c>
      <c r="C1186">
        <v>1185</v>
      </c>
      <c r="D1186" t="str">
        <f t="shared" si="18"/>
        <v>KIU1185</v>
      </c>
      <c r="E1186" t="s">
        <v>1984</v>
      </c>
      <c r="F1186">
        <v>1</v>
      </c>
      <c r="G1186">
        <v>1</v>
      </c>
      <c r="H1186">
        <v>1</v>
      </c>
      <c r="I1186">
        <v>1</v>
      </c>
    </row>
    <row r="1187" spans="2:9">
      <c r="B1187" t="s">
        <v>1985</v>
      </c>
      <c r="C1187">
        <v>1186</v>
      </c>
      <c r="D1187" t="str">
        <f t="shared" si="18"/>
        <v>KIU1186</v>
      </c>
      <c r="E1187" t="s">
        <v>1985</v>
      </c>
      <c r="F1187">
        <v>5</v>
      </c>
      <c r="G1187">
        <v>10</v>
      </c>
      <c r="H1187">
        <v>1</v>
      </c>
      <c r="I1187">
        <v>50</v>
      </c>
    </row>
    <row r="1188" spans="2:9">
      <c r="B1188" t="s">
        <v>1986</v>
      </c>
      <c r="C1188">
        <v>1187</v>
      </c>
      <c r="D1188" t="str">
        <f t="shared" si="18"/>
        <v>KIU1187</v>
      </c>
      <c r="E1188" t="s">
        <v>1986</v>
      </c>
      <c r="F1188">
        <v>5</v>
      </c>
      <c r="G1188">
        <v>40</v>
      </c>
      <c r="H1188">
        <v>1</v>
      </c>
      <c r="I1188">
        <v>200</v>
      </c>
    </row>
    <row r="1189" spans="2:9">
      <c r="B1189" t="s">
        <v>1987</v>
      </c>
      <c r="C1189">
        <v>1188</v>
      </c>
      <c r="D1189" t="str">
        <f t="shared" si="18"/>
        <v>KIU1188</v>
      </c>
      <c r="E1189" t="s">
        <v>1987</v>
      </c>
      <c r="F1189">
        <v>20</v>
      </c>
      <c r="G1189">
        <v>20</v>
      </c>
      <c r="H1189">
        <v>1</v>
      </c>
      <c r="I1189">
        <v>400</v>
      </c>
    </row>
    <row r="1190" spans="2:9">
      <c r="B1190" t="s">
        <v>1989</v>
      </c>
      <c r="C1190">
        <v>1189</v>
      </c>
      <c r="D1190" t="str">
        <f t="shared" si="18"/>
        <v>KIU1189</v>
      </c>
      <c r="E1190" t="s">
        <v>1989</v>
      </c>
      <c r="F1190">
        <v>100</v>
      </c>
      <c r="G1190">
        <v>1</v>
      </c>
      <c r="H1190">
        <v>1</v>
      </c>
      <c r="I1190">
        <v>100</v>
      </c>
    </row>
    <row r="1191" spans="2:9">
      <c r="B1191" t="s">
        <v>1991</v>
      </c>
      <c r="C1191">
        <v>1190</v>
      </c>
      <c r="D1191" t="str">
        <f t="shared" si="18"/>
        <v>KIU1190</v>
      </c>
      <c r="E1191" t="s">
        <v>1991</v>
      </c>
      <c r="F1191">
        <v>50</v>
      </c>
      <c r="G1191">
        <v>1</v>
      </c>
      <c r="H1191">
        <v>1</v>
      </c>
      <c r="I1191">
        <v>50</v>
      </c>
    </row>
    <row r="1192" spans="2:9">
      <c r="B1192" t="s">
        <v>1992</v>
      </c>
      <c r="C1192">
        <v>1191</v>
      </c>
      <c r="D1192" t="str">
        <f t="shared" si="18"/>
        <v>KIU1191</v>
      </c>
      <c r="E1192" t="s">
        <v>1992</v>
      </c>
      <c r="F1192">
        <v>75</v>
      </c>
      <c r="G1192">
        <v>1</v>
      </c>
      <c r="H1192">
        <v>1</v>
      </c>
      <c r="I1192">
        <v>75</v>
      </c>
    </row>
    <row r="1193" spans="2:9">
      <c r="B1193" t="s">
        <v>1993</v>
      </c>
      <c r="C1193">
        <v>1192</v>
      </c>
      <c r="D1193" t="str">
        <f t="shared" si="18"/>
        <v>KIU1192</v>
      </c>
      <c r="E1193" t="s">
        <v>1993</v>
      </c>
      <c r="F1193">
        <v>32</v>
      </c>
      <c r="G1193">
        <v>1</v>
      </c>
      <c r="H1193">
        <v>1</v>
      </c>
      <c r="I1193">
        <v>32</v>
      </c>
    </row>
    <row r="1194" spans="2:9">
      <c r="B1194" t="s">
        <v>1996</v>
      </c>
      <c r="C1194">
        <v>1193</v>
      </c>
      <c r="D1194" t="str">
        <f t="shared" si="18"/>
        <v>KIU1193</v>
      </c>
      <c r="E1194" t="s">
        <v>1996</v>
      </c>
      <c r="F1194">
        <v>40</v>
      </c>
      <c r="G1194">
        <v>1</v>
      </c>
      <c r="H1194">
        <v>1</v>
      </c>
      <c r="I1194">
        <v>40</v>
      </c>
    </row>
    <row r="1195" spans="2:9">
      <c r="B1195" t="s">
        <v>1998</v>
      </c>
      <c r="C1195">
        <v>1194</v>
      </c>
      <c r="D1195" t="str">
        <f t="shared" si="18"/>
        <v>KIU1194</v>
      </c>
      <c r="E1195" t="s">
        <v>1998</v>
      </c>
      <c r="F1195">
        <v>1</v>
      </c>
      <c r="G1195">
        <v>1</v>
      </c>
      <c r="H1195">
        <v>1</v>
      </c>
      <c r="I1195">
        <v>1</v>
      </c>
    </row>
    <row r="1196" spans="2:9">
      <c r="B1196" t="s">
        <v>1999</v>
      </c>
      <c r="C1196">
        <v>1195</v>
      </c>
      <c r="D1196" t="str">
        <f t="shared" si="18"/>
        <v>KIU1195</v>
      </c>
      <c r="E1196" t="s">
        <v>1999</v>
      </c>
      <c r="F1196">
        <v>1</v>
      </c>
      <c r="G1196">
        <v>1</v>
      </c>
      <c r="H1196">
        <v>1</v>
      </c>
      <c r="I1196">
        <v>1</v>
      </c>
    </row>
    <row r="1197" spans="2:9">
      <c r="B1197" t="s">
        <v>2000</v>
      </c>
      <c r="C1197">
        <v>1196</v>
      </c>
      <c r="D1197" t="str">
        <f t="shared" si="18"/>
        <v>KIU1196</v>
      </c>
      <c r="E1197" t="s">
        <v>2000</v>
      </c>
      <c r="F1197">
        <v>1</v>
      </c>
      <c r="G1197">
        <v>1</v>
      </c>
      <c r="H1197">
        <v>1</v>
      </c>
      <c r="I1197">
        <v>1</v>
      </c>
    </row>
    <row r="1198" spans="2:9">
      <c r="B1198" t="s">
        <v>2001</v>
      </c>
      <c r="C1198">
        <v>1197</v>
      </c>
      <c r="D1198" t="str">
        <f t="shared" si="18"/>
        <v>KIU1197</v>
      </c>
      <c r="E1198" t="s">
        <v>2001</v>
      </c>
      <c r="F1198">
        <v>40</v>
      </c>
      <c r="G1198">
        <v>1</v>
      </c>
      <c r="H1198">
        <v>1</v>
      </c>
      <c r="I1198">
        <v>40</v>
      </c>
    </row>
    <row r="1199" spans="2:9">
      <c r="B1199" t="s">
        <v>2002</v>
      </c>
      <c r="C1199">
        <v>1198</v>
      </c>
      <c r="D1199" t="str">
        <f t="shared" si="18"/>
        <v>KIU1198</v>
      </c>
      <c r="E1199" t="s">
        <v>2002</v>
      </c>
      <c r="F1199">
        <v>1</v>
      </c>
      <c r="G1199">
        <v>1</v>
      </c>
      <c r="H1199">
        <v>1</v>
      </c>
      <c r="I1199">
        <v>1</v>
      </c>
    </row>
    <row r="1200" spans="2:9">
      <c r="B1200" t="s">
        <v>2003</v>
      </c>
      <c r="C1200">
        <v>1199</v>
      </c>
      <c r="D1200" t="str">
        <f t="shared" si="18"/>
        <v>KIU1199</v>
      </c>
      <c r="E1200" t="s">
        <v>2003</v>
      </c>
      <c r="F1200">
        <v>1</v>
      </c>
      <c r="G1200">
        <v>1</v>
      </c>
      <c r="H1200">
        <v>1</v>
      </c>
      <c r="I1200">
        <v>1</v>
      </c>
    </row>
    <row r="1201" spans="2:9">
      <c r="B1201" t="s">
        <v>2004</v>
      </c>
      <c r="C1201">
        <v>1200</v>
      </c>
      <c r="D1201" t="str">
        <f t="shared" si="18"/>
        <v>KIU1200</v>
      </c>
      <c r="E1201" t="s">
        <v>2004</v>
      </c>
      <c r="F1201">
        <v>1</v>
      </c>
      <c r="G1201">
        <v>1</v>
      </c>
      <c r="H1201">
        <v>1</v>
      </c>
      <c r="I1201">
        <v>1</v>
      </c>
    </row>
    <row r="1202" spans="2:9">
      <c r="B1202" t="s">
        <v>2005</v>
      </c>
      <c r="C1202">
        <v>1201</v>
      </c>
      <c r="D1202" t="str">
        <f t="shared" si="18"/>
        <v>KIU1201</v>
      </c>
      <c r="E1202" t="s">
        <v>2005</v>
      </c>
      <c r="F1202">
        <v>15</v>
      </c>
      <c r="G1202">
        <v>1</v>
      </c>
      <c r="H1202">
        <v>1</v>
      </c>
      <c r="I1202">
        <v>15</v>
      </c>
    </row>
    <row r="1203" spans="2:9">
      <c r="B1203" t="s">
        <v>2006</v>
      </c>
      <c r="C1203">
        <v>1202</v>
      </c>
      <c r="D1203" t="str">
        <f t="shared" si="18"/>
        <v>KIU1202</v>
      </c>
      <c r="E1203" t="s">
        <v>2006</v>
      </c>
      <c r="F1203">
        <v>28</v>
      </c>
      <c r="G1203">
        <v>1</v>
      </c>
      <c r="H1203">
        <v>1</v>
      </c>
      <c r="I1203">
        <v>28</v>
      </c>
    </row>
    <row r="1204" spans="2:9">
      <c r="B1204" t="s">
        <v>2007</v>
      </c>
      <c r="C1204">
        <v>1203</v>
      </c>
      <c r="D1204" t="str">
        <f t="shared" si="18"/>
        <v>KIU1203</v>
      </c>
      <c r="E1204" t="s">
        <v>2007</v>
      </c>
      <c r="F1204">
        <v>1</v>
      </c>
      <c r="G1204">
        <v>1</v>
      </c>
      <c r="H1204">
        <v>1</v>
      </c>
      <c r="I1204">
        <v>1</v>
      </c>
    </row>
    <row r="1205" spans="2:9">
      <c r="B1205" t="s">
        <v>2008</v>
      </c>
      <c r="C1205">
        <v>1204</v>
      </c>
      <c r="D1205" t="str">
        <f t="shared" si="18"/>
        <v>KIU1204</v>
      </c>
      <c r="E1205" t="s">
        <v>2008</v>
      </c>
      <c r="F1205">
        <v>40</v>
      </c>
      <c r="G1205">
        <v>1</v>
      </c>
      <c r="H1205">
        <v>1</v>
      </c>
      <c r="I1205">
        <v>40</v>
      </c>
    </row>
    <row r="1206" spans="2:9">
      <c r="B1206" t="s">
        <v>2009</v>
      </c>
      <c r="C1206">
        <v>1205</v>
      </c>
      <c r="D1206" t="str">
        <f t="shared" si="18"/>
        <v>KIU1205</v>
      </c>
      <c r="E1206" t="s">
        <v>2009</v>
      </c>
      <c r="F1206">
        <v>20</v>
      </c>
      <c r="G1206">
        <v>1</v>
      </c>
      <c r="H1206">
        <v>1</v>
      </c>
      <c r="I1206">
        <v>20</v>
      </c>
    </row>
    <row r="1207" spans="2:9">
      <c r="B1207" t="s">
        <v>2010</v>
      </c>
      <c r="C1207">
        <v>1206</v>
      </c>
      <c r="D1207" t="str">
        <f t="shared" si="18"/>
        <v>KIU1206</v>
      </c>
      <c r="E1207" t="s">
        <v>2010</v>
      </c>
      <c r="F1207">
        <v>40</v>
      </c>
      <c r="G1207">
        <v>1</v>
      </c>
      <c r="H1207">
        <v>1</v>
      </c>
      <c r="I1207">
        <v>40</v>
      </c>
    </row>
    <row r="1208" spans="2:9">
      <c r="B1208" t="s">
        <v>2012</v>
      </c>
      <c r="C1208">
        <v>1207</v>
      </c>
      <c r="D1208" t="str">
        <f t="shared" si="18"/>
        <v>KIU1207</v>
      </c>
      <c r="E1208" t="s">
        <v>2012</v>
      </c>
      <c r="F1208">
        <v>40</v>
      </c>
      <c r="G1208">
        <v>1</v>
      </c>
      <c r="H1208">
        <v>1</v>
      </c>
      <c r="I1208">
        <v>40</v>
      </c>
    </row>
    <row r="1209" spans="2:9">
      <c r="B1209" t="s">
        <v>2013</v>
      </c>
      <c r="C1209">
        <v>1208</v>
      </c>
      <c r="D1209" t="str">
        <f t="shared" si="18"/>
        <v>KIU1208</v>
      </c>
      <c r="E1209" t="s">
        <v>2013</v>
      </c>
      <c r="F1209">
        <v>100</v>
      </c>
      <c r="G1209">
        <v>1</v>
      </c>
      <c r="H1209">
        <v>1</v>
      </c>
      <c r="I1209">
        <v>100</v>
      </c>
    </row>
    <row r="1210" spans="2:9">
      <c r="B1210" t="s">
        <v>2016</v>
      </c>
      <c r="C1210">
        <v>1209</v>
      </c>
      <c r="D1210" t="str">
        <f t="shared" si="18"/>
        <v>KIU1209</v>
      </c>
      <c r="E1210" t="s">
        <v>2016</v>
      </c>
      <c r="F1210">
        <v>20</v>
      </c>
      <c r="G1210">
        <v>1</v>
      </c>
      <c r="H1210">
        <v>1</v>
      </c>
      <c r="I1210">
        <v>20</v>
      </c>
    </row>
    <row r="1211" spans="2:9">
      <c r="B1211" t="s">
        <v>2018</v>
      </c>
      <c r="C1211">
        <v>1210</v>
      </c>
      <c r="D1211" t="str">
        <f t="shared" si="18"/>
        <v>KIU1210</v>
      </c>
      <c r="E1211" t="s">
        <v>2018</v>
      </c>
      <c r="F1211">
        <v>20</v>
      </c>
      <c r="G1211">
        <v>1</v>
      </c>
      <c r="H1211">
        <v>1</v>
      </c>
      <c r="I1211">
        <v>20</v>
      </c>
    </row>
    <row r="1212" spans="2:9">
      <c r="B1212" t="s">
        <v>2020</v>
      </c>
      <c r="C1212">
        <v>1211</v>
      </c>
      <c r="D1212" t="str">
        <f t="shared" si="18"/>
        <v>KIU1211</v>
      </c>
      <c r="E1212" t="s">
        <v>2020</v>
      </c>
      <c r="F1212">
        <v>1</v>
      </c>
      <c r="G1212">
        <v>1</v>
      </c>
      <c r="H1212">
        <v>1</v>
      </c>
      <c r="I1212">
        <v>1</v>
      </c>
    </row>
    <row r="1213" spans="2:9">
      <c r="B1213" t="s">
        <v>2021</v>
      </c>
      <c r="C1213">
        <v>1212</v>
      </c>
      <c r="D1213" t="str">
        <f t="shared" si="18"/>
        <v>KIU1212</v>
      </c>
      <c r="E1213" t="s">
        <v>2021</v>
      </c>
      <c r="F1213">
        <v>1</v>
      </c>
      <c r="G1213">
        <v>1</v>
      </c>
      <c r="H1213">
        <v>1</v>
      </c>
      <c r="I1213">
        <v>1</v>
      </c>
    </row>
    <row r="1214" spans="2:9">
      <c r="B1214" t="s">
        <v>2022</v>
      </c>
      <c r="C1214">
        <v>1213</v>
      </c>
      <c r="D1214" t="str">
        <f t="shared" si="18"/>
        <v>KIU1213</v>
      </c>
      <c r="E1214" t="s">
        <v>2022</v>
      </c>
      <c r="F1214">
        <v>1</v>
      </c>
      <c r="G1214">
        <v>1</v>
      </c>
      <c r="H1214">
        <v>1</v>
      </c>
      <c r="I1214">
        <v>1</v>
      </c>
    </row>
    <row r="1215" spans="2:9">
      <c r="B1215" t="s">
        <v>2023</v>
      </c>
      <c r="C1215">
        <v>1214</v>
      </c>
      <c r="D1215" t="str">
        <f t="shared" si="18"/>
        <v>KIU1214</v>
      </c>
      <c r="E1215" t="s">
        <v>2023</v>
      </c>
      <c r="F1215">
        <v>1</v>
      </c>
      <c r="G1215">
        <v>1</v>
      </c>
      <c r="H1215">
        <v>1</v>
      </c>
      <c r="I1215">
        <v>1</v>
      </c>
    </row>
    <row r="1216" spans="2:9">
      <c r="B1216" t="s">
        <v>2024</v>
      </c>
      <c r="C1216">
        <v>1215</v>
      </c>
      <c r="D1216" t="str">
        <f t="shared" si="18"/>
        <v>KIU1215</v>
      </c>
      <c r="E1216" t="s">
        <v>2024</v>
      </c>
      <c r="F1216">
        <v>1</v>
      </c>
      <c r="G1216">
        <v>1</v>
      </c>
      <c r="H1216">
        <v>1</v>
      </c>
      <c r="I1216">
        <v>1</v>
      </c>
    </row>
    <row r="1217" spans="2:9">
      <c r="B1217" t="s">
        <v>2025</v>
      </c>
      <c r="C1217">
        <v>1216</v>
      </c>
      <c r="D1217" t="str">
        <f t="shared" si="18"/>
        <v>KIU1216</v>
      </c>
      <c r="E1217" t="s">
        <v>2025</v>
      </c>
      <c r="F1217">
        <v>1</v>
      </c>
      <c r="G1217">
        <v>1</v>
      </c>
      <c r="H1217">
        <v>1</v>
      </c>
      <c r="I1217">
        <v>1</v>
      </c>
    </row>
    <row r="1218" spans="2:9">
      <c r="B1218" t="s">
        <v>2026</v>
      </c>
      <c r="C1218">
        <v>1217</v>
      </c>
      <c r="D1218" t="str">
        <f t="shared" si="18"/>
        <v>KIU1217</v>
      </c>
      <c r="E1218" t="s">
        <v>2026</v>
      </c>
      <c r="F1218">
        <v>1</v>
      </c>
      <c r="G1218">
        <v>1</v>
      </c>
      <c r="H1218">
        <v>1</v>
      </c>
      <c r="I1218">
        <v>1</v>
      </c>
    </row>
    <row r="1219" spans="2:9">
      <c r="B1219" t="s">
        <v>2030</v>
      </c>
      <c r="C1219">
        <v>1218</v>
      </c>
      <c r="D1219" t="str">
        <f t="shared" ref="D1219:D1282" si="19">"KIU"&amp;C1219</f>
        <v>KIU1218</v>
      </c>
      <c r="E1219" t="s">
        <v>2030</v>
      </c>
      <c r="F1219">
        <v>1</v>
      </c>
      <c r="G1219">
        <v>1</v>
      </c>
      <c r="H1219">
        <v>1</v>
      </c>
      <c r="I1219">
        <v>1</v>
      </c>
    </row>
    <row r="1220" spans="2:9">
      <c r="B1220" t="s">
        <v>2031</v>
      </c>
      <c r="C1220">
        <v>1219</v>
      </c>
      <c r="D1220" t="str">
        <f t="shared" si="19"/>
        <v>KIU1219</v>
      </c>
      <c r="E1220" t="s">
        <v>2031</v>
      </c>
      <c r="F1220">
        <v>1</v>
      </c>
      <c r="G1220">
        <v>1</v>
      </c>
      <c r="H1220">
        <v>1</v>
      </c>
      <c r="I1220">
        <v>1</v>
      </c>
    </row>
    <row r="1221" spans="2:9">
      <c r="B1221" t="s">
        <v>2032</v>
      </c>
      <c r="C1221">
        <v>1220</v>
      </c>
      <c r="D1221" t="str">
        <f t="shared" si="19"/>
        <v>KIU1220</v>
      </c>
      <c r="E1221" t="s">
        <v>2032</v>
      </c>
      <c r="F1221">
        <v>1</v>
      </c>
      <c r="G1221">
        <v>1</v>
      </c>
      <c r="H1221">
        <v>1</v>
      </c>
      <c r="I1221">
        <v>1</v>
      </c>
    </row>
    <row r="1222" spans="2:9">
      <c r="B1222" t="s">
        <v>2033</v>
      </c>
      <c r="C1222">
        <v>1221</v>
      </c>
      <c r="D1222" t="str">
        <f t="shared" si="19"/>
        <v>KIU1221</v>
      </c>
      <c r="E1222" t="s">
        <v>2033</v>
      </c>
      <c r="F1222">
        <v>1</v>
      </c>
      <c r="G1222">
        <v>1</v>
      </c>
      <c r="H1222">
        <v>1</v>
      </c>
      <c r="I1222">
        <v>1</v>
      </c>
    </row>
    <row r="1223" spans="2:9">
      <c r="B1223" t="s">
        <v>2034</v>
      </c>
      <c r="C1223">
        <v>1222</v>
      </c>
      <c r="D1223" t="str">
        <f t="shared" si="19"/>
        <v>KIU1222</v>
      </c>
      <c r="E1223" t="s">
        <v>2034</v>
      </c>
      <c r="F1223">
        <v>1</v>
      </c>
      <c r="G1223">
        <v>1</v>
      </c>
      <c r="H1223">
        <v>1</v>
      </c>
      <c r="I1223">
        <v>1</v>
      </c>
    </row>
    <row r="1224" spans="2:9">
      <c r="B1224" t="s">
        <v>2037</v>
      </c>
      <c r="C1224">
        <v>1223</v>
      </c>
      <c r="D1224" t="str">
        <f t="shared" si="19"/>
        <v>KIU1223</v>
      </c>
      <c r="E1224" t="s">
        <v>2037</v>
      </c>
      <c r="F1224">
        <v>1</v>
      </c>
      <c r="G1224">
        <v>1</v>
      </c>
      <c r="H1224">
        <v>1</v>
      </c>
      <c r="I1224">
        <v>1</v>
      </c>
    </row>
    <row r="1225" spans="2:9">
      <c r="B1225" t="s">
        <v>2038</v>
      </c>
      <c r="C1225">
        <v>1224</v>
      </c>
      <c r="D1225" t="str">
        <f t="shared" si="19"/>
        <v>KIU1224</v>
      </c>
      <c r="E1225" t="s">
        <v>2038</v>
      </c>
      <c r="F1225">
        <v>20</v>
      </c>
      <c r="G1225">
        <v>1</v>
      </c>
      <c r="H1225">
        <v>1</v>
      </c>
      <c r="I1225">
        <v>20</v>
      </c>
    </row>
    <row r="1226" spans="2:9">
      <c r="B1226" t="s">
        <v>2039</v>
      </c>
      <c r="C1226">
        <v>1225</v>
      </c>
      <c r="D1226" t="str">
        <f t="shared" si="19"/>
        <v>KIU1225</v>
      </c>
      <c r="E1226" t="s">
        <v>2039</v>
      </c>
      <c r="F1226">
        <v>50</v>
      </c>
      <c r="G1226">
        <v>1</v>
      </c>
      <c r="H1226">
        <v>1</v>
      </c>
      <c r="I1226">
        <v>50</v>
      </c>
    </row>
    <row r="1227" spans="2:9">
      <c r="B1227" t="s">
        <v>2040</v>
      </c>
      <c r="C1227">
        <v>1226</v>
      </c>
      <c r="D1227" t="str">
        <f t="shared" si="19"/>
        <v>KIU1226</v>
      </c>
      <c r="E1227" t="s">
        <v>2040</v>
      </c>
      <c r="F1227">
        <v>20</v>
      </c>
      <c r="G1227">
        <v>1</v>
      </c>
      <c r="H1227">
        <v>1</v>
      </c>
      <c r="I1227">
        <v>20</v>
      </c>
    </row>
    <row r="1228" spans="2:9">
      <c r="B1228" t="s">
        <v>2042</v>
      </c>
      <c r="C1228">
        <v>1227</v>
      </c>
      <c r="D1228" t="str">
        <f t="shared" si="19"/>
        <v>KIU1227</v>
      </c>
      <c r="E1228" t="s">
        <v>2042</v>
      </c>
      <c r="F1228">
        <v>40</v>
      </c>
      <c r="G1228">
        <v>1</v>
      </c>
      <c r="H1228">
        <v>1</v>
      </c>
      <c r="I1228">
        <v>40</v>
      </c>
    </row>
    <row r="1229" spans="2:9">
      <c r="B1229" t="s">
        <v>2049</v>
      </c>
      <c r="C1229">
        <v>1228</v>
      </c>
      <c r="D1229" t="str">
        <f t="shared" si="19"/>
        <v>KIU1228</v>
      </c>
      <c r="E1229" t="s">
        <v>2049</v>
      </c>
      <c r="F1229">
        <v>20</v>
      </c>
      <c r="G1229">
        <v>1</v>
      </c>
      <c r="H1229">
        <v>1</v>
      </c>
      <c r="I1229">
        <v>20</v>
      </c>
    </row>
    <row r="1230" spans="2:9">
      <c r="B1230" t="s">
        <v>2051</v>
      </c>
      <c r="C1230">
        <v>1229</v>
      </c>
      <c r="D1230" t="str">
        <f t="shared" si="19"/>
        <v>KIU1229</v>
      </c>
      <c r="E1230" t="s">
        <v>2051</v>
      </c>
      <c r="F1230">
        <v>20</v>
      </c>
      <c r="G1230">
        <v>1</v>
      </c>
      <c r="H1230">
        <v>1</v>
      </c>
      <c r="I1230">
        <v>20</v>
      </c>
    </row>
    <row r="1231" spans="2:9">
      <c r="B1231" t="s">
        <v>2061</v>
      </c>
      <c r="C1231">
        <v>1230</v>
      </c>
      <c r="D1231" t="str">
        <f t="shared" si="19"/>
        <v>KIU1230</v>
      </c>
      <c r="E1231" t="s">
        <v>2061</v>
      </c>
      <c r="F1231">
        <v>1</v>
      </c>
      <c r="G1231">
        <v>1</v>
      </c>
      <c r="H1231">
        <v>1</v>
      </c>
      <c r="I1231">
        <v>1</v>
      </c>
    </row>
    <row r="1232" spans="2:9">
      <c r="B1232" t="s">
        <v>2062</v>
      </c>
      <c r="C1232">
        <v>1231</v>
      </c>
      <c r="D1232" t="str">
        <f t="shared" si="19"/>
        <v>KIU1231</v>
      </c>
      <c r="E1232" t="s">
        <v>2062</v>
      </c>
      <c r="F1232">
        <v>25</v>
      </c>
      <c r="G1232">
        <v>1</v>
      </c>
      <c r="H1232">
        <v>1</v>
      </c>
      <c r="I1232">
        <v>25</v>
      </c>
    </row>
    <row r="1233" spans="2:9">
      <c r="B1233" t="s">
        <v>2063</v>
      </c>
      <c r="C1233">
        <v>1232</v>
      </c>
      <c r="D1233" t="str">
        <f t="shared" si="19"/>
        <v>KIU1232</v>
      </c>
      <c r="E1233" t="s">
        <v>2063</v>
      </c>
      <c r="F1233">
        <v>50</v>
      </c>
      <c r="G1233">
        <v>1</v>
      </c>
      <c r="H1233">
        <v>1</v>
      </c>
      <c r="I1233">
        <v>50</v>
      </c>
    </row>
    <row r="1234" spans="2:9">
      <c r="B1234" t="s">
        <v>2064</v>
      </c>
      <c r="C1234">
        <v>1233</v>
      </c>
      <c r="D1234" t="str">
        <f t="shared" si="19"/>
        <v>KIU1233</v>
      </c>
      <c r="E1234" t="s">
        <v>2064</v>
      </c>
      <c r="F1234">
        <v>1</v>
      </c>
      <c r="G1234">
        <v>1</v>
      </c>
      <c r="H1234">
        <v>1</v>
      </c>
      <c r="I1234">
        <v>1</v>
      </c>
    </row>
    <row r="1235" spans="2:9">
      <c r="B1235" t="s">
        <v>2065</v>
      </c>
      <c r="C1235">
        <v>1234</v>
      </c>
      <c r="D1235" t="str">
        <f t="shared" si="19"/>
        <v>KIU1234</v>
      </c>
      <c r="E1235" t="s">
        <v>2065</v>
      </c>
      <c r="F1235">
        <v>1</v>
      </c>
      <c r="G1235">
        <v>1</v>
      </c>
      <c r="H1235">
        <v>1</v>
      </c>
      <c r="I1235">
        <v>1</v>
      </c>
    </row>
    <row r="1236" spans="2:9">
      <c r="B1236" t="s">
        <v>2066</v>
      </c>
      <c r="C1236">
        <v>1235</v>
      </c>
      <c r="D1236" t="str">
        <f t="shared" si="19"/>
        <v>KIU1235</v>
      </c>
      <c r="E1236" t="s">
        <v>2066</v>
      </c>
      <c r="F1236">
        <v>1</v>
      </c>
      <c r="G1236">
        <v>1</v>
      </c>
      <c r="H1236">
        <v>1</v>
      </c>
      <c r="I1236">
        <v>1</v>
      </c>
    </row>
    <row r="1237" spans="2:9">
      <c r="B1237" t="s">
        <v>2067</v>
      </c>
      <c r="C1237">
        <v>1236</v>
      </c>
      <c r="D1237" t="str">
        <f t="shared" si="19"/>
        <v>KIU1236</v>
      </c>
      <c r="E1237" t="s">
        <v>2067</v>
      </c>
      <c r="F1237">
        <v>1</v>
      </c>
      <c r="G1237">
        <v>1</v>
      </c>
      <c r="H1237">
        <v>1</v>
      </c>
      <c r="I1237">
        <v>1</v>
      </c>
    </row>
    <row r="1238" spans="2:9">
      <c r="B1238" t="s">
        <v>2068</v>
      </c>
      <c r="C1238">
        <v>1237</v>
      </c>
      <c r="D1238" t="str">
        <f t="shared" si="19"/>
        <v>KIU1237</v>
      </c>
      <c r="E1238" t="s">
        <v>2068</v>
      </c>
      <c r="F1238">
        <v>1</v>
      </c>
      <c r="G1238">
        <v>1</v>
      </c>
      <c r="H1238">
        <v>1</v>
      </c>
      <c r="I1238">
        <v>1</v>
      </c>
    </row>
    <row r="1239" spans="2:9">
      <c r="B1239" t="s">
        <v>2069</v>
      </c>
      <c r="C1239">
        <v>1238</v>
      </c>
      <c r="D1239" t="str">
        <f t="shared" si="19"/>
        <v>KIU1238</v>
      </c>
      <c r="E1239" t="s">
        <v>2069</v>
      </c>
      <c r="F1239">
        <v>1</v>
      </c>
      <c r="G1239">
        <v>1</v>
      </c>
      <c r="H1239">
        <v>1</v>
      </c>
      <c r="I1239">
        <v>1</v>
      </c>
    </row>
    <row r="1240" spans="2:9">
      <c r="B1240" t="s">
        <v>2070</v>
      </c>
      <c r="C1240">
        <v>1239</v>
      </c>
      <c r="D1240" t="str">
        <f t="shared" si="19"/>
        <v>KIU1239</v>
      </c>
      <c r="E1240" t="s">
        <v>2070</v>
      </c>
      <c r="F1240">
        <v>1</v>
      </c>
      <c r="G1240">
        <v>1</v>
      </c>
      <c r="H1240">
        <v>1</v>
      </c>
      <c r="I1240">
        <v>1</v>
      </c>
    </row>
    <row r="1241" spans="2:9">
      <c r="B1241" t="s">
        <v>2071</v>
      </c>
      <c r="C1241">
        <v>1240</v>
      </c>
      <c r="D1241" t="str">
        <f t="shared" si="19"/>
        <v>KIU1240</v>
      </c>
      <c r="E1241" t="s">
        <v>2071</v>
      </c>
      <c r="F1241">
        <v>1</v>
      </c>
      <c r="G1241">
        <v>1</v>
      </c>
      <c r="H1241">
        <v>1</v>
      </c>
      <c r="I1241">
        <v>1</v>
      </c>
    </row>
    <row r="1242" spans="2:9">
      <c r="B1242" t="s">
        <v>2072</v>
      </c>
      <c r="C1242">
        <v>1241</v>
      </c>
      <c r="D1242" t="str">
        <f t="shared" si="19"/>
        <v>KIU1241</v>
      </c>
      <c r="E1242" t="s">
        <v>2072</v>
      </c>
      <c r="F1242">
        <v>1</v>
      </c>
      <c r="G1242">
        <v>1</v>
      </c>
      <c r="H1242">
        <v>1</v>
      </c>
      <c r="I1242">
        <v>1</v>
      </c>
    </row>
    <row r="1243" spans="2:9">
      <c r="B1243" t="s">
        <v>2073</v>
      </c>
      <c r="C1243">
        <v>1242</v>
      </c>
      <c r="D1243" t="str">
        <f t="shared" si="19"/>
        <v>KIU1242</v>
      </c>
      <c r="E1243" t="s">
        <v>2073</v>
      </c>
      <c r="F1243">
        <v>100</v>
      </c>
      <c r="G1243">
        <v>1</v>
      </c>
      <c r="H1243">
        <v>1</v>
      </c>
      <c r="I1243">
        <v>100</v>
      </c>
    </row>
    <row r="1244" spans="2:9">
      <c r="B1244" t="s">
        <v>2074</v>
      </c>
      <c r="C1244">
        <v>1243</v>
      </c>
      <c r="D1244" t="str">
        <f t="shared" si="19"/>
        <v>KIU1243</v>
      </c>
      <c r="E1244" t="s">
        <v>2074</v>
      </c>
      <c r="F1244">
        <v>50</v>
      </c>
      <c r="G1244">
        <v>1</v>
      </c>
      <c r="H1244">
        <v>1</v>
      </c>
      <c r="I1244">
        <v>50</v>
      </c>
    </row>
    <row r="1245" spans="2:9">
      <c r="B1245" t="s">
        <v>2075</v>
      </c>
      <c r="C1245">
        <v>1244</v>
      </c>
      <c r="D1245" t="str">
        <f t="shared" si="19"/>
        <v>KIU1244</v>
      </c>
      <c r="E1245" t="s">
        <v>2075</v>
      </c>
      <c r="F1245">
        <v>20</v>
      </c>
      <c r="G1245">
        <v>1</v>
      </c>
      <c r="H1245">
        <v>1</v>
      </c>
      <c r="I1245">
        <v>20</v>
      </c>
    </row>
    <row r="1246" spans="2:9">
      <c r="B1246" t="s">
        <v>2076</v>
      </c>
      <c r="C1246">
        <v>1245</v>
      </c>
      <c r="D1246" t="str">
        <f t="shared" si="19"/>
        <v>KIU1245</v>
      </c>
      <c r="E1246" t="s">
        <v>2076</v>
      </c>
      <c r="F1246">
        <v>30</v>
      </c>
      <c r="G1246">
        <v>1</v>
      </c>
      <c r="H1246">
        <v>1</v>
      </c>
      <c r="I1246">
        <v>30</v>
      </c>
    </row>
    <row r="1247" spans="2:9">
      <c r="B1247" t="s">
        <v>2077</v>
      </c>
      <c r="C1247">
        <v>1246</v>
      </c>
      <c r="D1247" t="str">
        <f t="shared" si="19"/>
        <v>KIU1246</v>
      </c>
      <c r="E1247" t="s">
        <v>2077</v>
      </c>
      <c r="F1247">
        <v>20</v>
      </c>
      <c r="G1247">
        <v>1</v>
      </c>
      <c r="H1247">
        <v>1</v>
      </c>
      <c r="I1247">
        <v>20</v>
      </c>
    </row>
    <row r="1248" spans="2:9">
      <c r="B1248" t="s">
        <v>2078</v>
      </c>
      <c r="C1248">
        <v>1247</v>
      </c>
      <c r="D1248" t="str">
        <f t="shared" si="19"/>
        <v>KIU1247</v>
      </c>
      <c r="E1248" t="s">
        <v>2078</v>
      </c>
      <c r="F1248">
        <v>5</v>
      </c>
      <c r="G1248">
        <v>1</v>
      </c>
      <c r="H1248">
        <v>1</v>
      </c>
      <c r="I1248">
        <v>5</v>
      </c>
    </row>
    <row r="1249" spans="2:9">
      <c r="B1249" t="s">
        <v>2079</v>
      </c>
      <c r="C1249">
        <v>1248</v>
      </c>
      <c r="D1249" t="str">
        <f t="shared" si="19"/>
        <v>KIU1248</v>
      </c>
      <c r="E1249" t="s">
        <v>2079</v>
      </c>
      <c r="F1249">
        <v>10</v>
      </c>
      <c r="G1249">
        <v>10</v>
      </c>
      <c r="H1249">
        <v>1</v>
      </c>
      <c r="I1249">
        <v>100</v>
      </c>
    </row>
    <row r="1250" spans="2:9">
      <c r="B1250" t="s">
        <v>2082</v>
      </c>
      <c r="C1250">
        <v>1249</v>
      </c>
      <c r="D1250" t="str">
        <f t="shared" si="19"/>
        <v>KIU1249</v>
      </c>
      <c r="E1250" t="s">
        <v>2082</v>
      </c>
      <c r="F1250">
        <v>12</v>
      </c>
      <c r="G1250">
        <v>10</v>
      </c>
      <c r="H1250">
        <v>1</v>
      </c>
      <c r="I1250">
        <v>120</v>
      </c>
    </row>
    <row r="1251" spans="2:9">
      <c r="B1251" t="s">
        <v>2084</v>
      </c>
      <c r="C1251">
        <v>1250</v>
      </c>
      <c r="D1251" t="str">
        <f t="shared" si="19"/>
        <v>KIU1250</v>
      </c>
      <c r="E1251" t="s">
        <v>2084</v>
      </c>
      <c r="F1251">
        <v>100</v>
      </c>
      <c r="G1251">
        <v>1</v>
      </c>
      <c r="H1251">
        <v>1</v>
      </c>
      <c r="I1251">
        <v>100</v>
      </c>
    </row>
    <row r="1252" spans="2:9">
      <c r="B1252" t="s">
        <v>2085</v>
      </c>
      <c r="C1252">
        <v>1251</v>
      </c>
      <c r="D1252" t="str">
        <f t="shared" si="19"/>
        <v>KIU1251</v>
      </c>
      <c r="E1252" t="s">
        <v>2085</v>
      </c>
      <c r="F1252">
        <v>20</v>
      </c>
      <c r="G1252">
        <v>1</v>
      </c>
      <c r="H1252">
        <v>1</v>
      </c>
      <c r="I1252">
        <v>20</v>
      </c>
    </row>
    <row r="1253" spans="2:9">
      <c r="B1253" t="s">
        <v>2086</v>
      </c>
      <c r="C1253">
        <v>1252</v>
      </c>
      <c r="D1253" t="str">
        <f t="shared" si="19"/>
        <v>KIU1252</v>
      </c>
      <c r="E1253" t="s">
        <v>2086</v>
      </c>
      <c r="F1253">
        <v>20</v>
      </c>
      <c r="G1253">
        <v>1</v>
      </c>
      <c r="H1253">
        <v>1</v>
      </c>
      <c r="I1253">
        <v>20</v>
      </c>
    </row>
    <row r="1254" spans="2:9">
      <c r="B1254" t="s">
        <v>2087</v>
      </c>
      <c r="C1254">
        <v>1253</v>
      </c>
      <c r="D1254" t="str">
        <f t="shared" si="19"/>
        <v>KIU1253</v>
      </c>
      <c r="E1254" t="s">
        <v>2087</v>
      </c>
      <c r="F1254">
        <v>20</v>
      </c>
      <c r="G1254">
        <v>1</v>
      </c>
      <c r="H1254">
        <v>1</v>
      </c>
      <c r="I1254">
        <v>20</v>
      </c>
    </row>
    <row r="1255" spans="2:9">
      <c r="B1255" t="s">
        <v>2089</v>
      </c>
      <c r="C1255">
        <v>1254</v>
      </c>
      <c r="D1255" t="str">
        <f t="shared" si="19"/>
        <v>KIU1254</v>
      </c>
      <c r="E1255" t="s">
        <v>2089</v>
      </c>
      <c r="F1255">
        <v>1</v>
      </c>
      <c r="G1255">
        <v>1</v>
      </c>
      <c r="H1255">
        <v>1</v>
      </c>
      <c r="I1255">
        <v>1</v>
      </c>
    </row>
    <row r="1256" spans="2:9">
      <c r="B1256" t="s">
        <v>2090</v>
      </c>
      <c r="C1256">
        <v>1255</v>
      </c>
      <c r="D1256" t="str">
        <f t="shared" si="19"/>
        <v>KIU1255</v>
      </c>
      <c r="E1256" t="s">
        <v>2090</v>
      </c>
      <c r="F1256">
        <v>1</v>
      </c>
      <c r="G1256">
        <v>1</v>
      </c>
      <c r="H1256">
        <v>1</v>
      </c>
      <c r="I1256">
        <v>1</v>
      </c>
    </row>
    <row r="1257" spans="2:9">
      <c r="B1257" t="s">
        <v>2091</v>
      </c>
      <c r="C1257">
        <v>1256</v>
      </c>
      <c r="D1257" t="str">
        <f t="shared" si="19"/>
        <v>KIU1256</v>
      </c>
      <c r="E1257" t="s">
        <v>2091</v>
      </c>
      <c r="F1257">
        <v>20</v>
      </c>
      <c r="G1257">
        <v>1</v>
      </c>
      <c r="H1257">
        <v>1</v>
      </c>
      <c r="I1257">
        <v>20</v>
      </c>
    </row>
    <row r="1258" spans="2:9">
      <c r="B1258" t="s">
        <v>2092</v>
      </c>
      <c r="C1258">
        <v>1257</v>
      </c>
      <c r="D1258" t="str">
        <f t="shared" si="19"/>
        <v>KIU1257</v>
      </c>
      <c r="E1258" t="s">
        <v>2092</v>
      </c>
      <c r="F1258">
        <v>20</v>
      </c>
      <c r="G1258">
        <v>1</v>
      </c>
      <c r="H1258">
        <v>1</v>
      </c>
      <c r="I1258">
        <v>20</v>
      </c>
    </row>
    <row r="1259" spans="2:9">
      <c r="B1259" t="s">
        <v>2093</v>
      </c>
      <c r="C1259">
        <v>1258</v>
      </c>
      <c r="D1259" t="str">
        <f t="shared" si="19"/>
        <v>KIU1258</v>
      </c>
      <c r="E1259" t="s">
        <v>2093</v>
      </c>
      <c r="F1259">
        <v>1</v>
      </c>
      <c r="G1259">
        <v>1</v>
      </c>
      <c r="H1259">
        <v>1</v>
      </c>
      <c r="I1259">
        <v>1</v>
      </c>
    </row>
    <row r="1260" spans="2:9">
      <c r="B1260" t="s">
        <v>2094</v>
      </c>
      <c r="C1260">
        <v>1259</v>
      </c>
      <c r="D1260" t="str">
        <f t="shared" si="19"/>
        <v>KIU1259</v>
      </c>
      <c r="E1260" t="s">
        <v>2094</v>
      </c>
      <c r="F1260">
        <v>1</v>
      </c>
      <c r="G1260">
        <v>1</v>
      </c>
      <c r="H1260">
        <v>1</v>
      </c>
      <c r="I1260">
        <v>1</v>
      </c>
    </row>
    <row r="1261" spans="2:9">
      <c r="B1261" t="s">
        <v>2095</v>
      </c>
      <c r="C1261">
        <v>1260</v>
      </c>
      <c r="D1261" t="str">
        <f t="shared" si="19"/>
        <v>KIU1260</v>
      </c>
      <c r="E1261" t="s">
        <v>2095</v>
      </c>
      <c r="F1261">
        <v>1</v>
      </c>
      <c r="G1261">
        <v>1</v>
      </c>
      <c r="H1261">
        <v>1</v>
      </c>
      <c r="I1261">
        <v>1</v>
      </c>
    </row>
    <row r="1262" spans="2:9">
      <c r="B1262" t="s">
        <v>2096</v>
      </c>
      <c r="C1262">
        <v>1261</v>
      </c>
      <c r="D1262" t="str">
        <f t="shared" si="19"/>
        <v>KIU1261</v>
      </c>
      <c r="E1262" t="s">
        <v>2096</v>
      </c>
      <c r="F1262">
        <v>1</v>
      </c>
      <c r="G1262">
        <v>1</v>
      </c>
      <c r="H1262">
        <v>1</v>
      </c>
      <c r="I1262">
        <v>1</v>
      </c>
    </row>
    <row r="1263" spans="2:9">
      <c r="B1263" t="s">
        <v>2097</v>
      </c>
      <c r="C1263">
        <v>1262</v>
      </c>
      <c r="D1263" t="str">
        <f t="shared" si="19"/>
        <v>KIU1262</v>
      </c>
      <c r="E1263" t="s">
        <v>2097</v>
      </c>
      <c r="F1263">
        <v>1</v>
      </c>
      <c r="G1263">
        <v>1</v>
      </c>
      <c r="H1263">
        <v>1</v>
      </c>
      <c r="I1263">
        <v>1</v>
      </c>
    </row>
    <row r="1264" spans="2:9">
      <c r="B1264" t="s">
        <v>2098</v>
      </c>
      <c r="C1264">
        <v>1263</v>
      </c>
      <c r="D1264" t="str">
        <f t="shared" si="19"/>
        <v>KIU1263</v>
      </c>
      <c r="E1264" t="s">
        <v>2098</v>
      </c>
      <c r="F1264">
        <v>1</v>
      </c>
      <c r="G1264">
        <v>1</v>
      </c>
      <c r="H1264">
        <v>1</v>
      </c>
      <c r="I1264">
        <v>1</v>
      </c>
    </row>
    <row r="1265" spans="2:9">
      <c r="B1265" t="s">
        <v>2099</v>
      </c>
      <c r="C1265">
        <v>1264</v>
      </c>
      <c r="D1265" t="str">
        <f t="shared" si="19"/>
        <v>KIU1264</v>
      </c>
      <c r="E1265" t="s">
        <v>2099</v>
      </c>
      <c r="F1265">
        <v>1</v>
      </c>
      <c r="G1265">
        <v>1</v>
      </c>
      <c r="H1265">
        <v>1</v>
      </c>
      <c r="I1265">
        <v>1</v>
      </c>
    </row>
    <row r="1266" spans="2:9">
      <c r="B1266" t="s">
        <v>2100</v>
      </c>
      <c r="C1266">
        <v>1265</v>
      </c>
      <c r="D1266" t="str">
        <f t="shared" si="19"/>
        <v>KIU1265</v>
      </c>
      <c r="E1266" t="s">
        <v>2100</v>
      </c>
      <c r="F1266">
        <v>1</v>
      </c>
      <c r="G1266">
        <v>1</v>
      </c>
      <c r="H1266">
        <v>1</v>
      </c>
      <c r="I1266">
        <v>1</v>
      </c>
    </row>
    <row r="1267" spans="2:9">
      <c r="B1267" t="s">
        <v>2101</v>
      </c>
      <c r="C1267">
        <v>1266</v>
      </c>
      <c r="D1267" t="str">
        <f t="shared" si="19"/>
        <v>KIU1266</v>
      </c>
      <c r="E1267" t="s">
        <v>2101</v>
      </c>
      <c r="F1267">
        <v>1</v>
      </c>
      <c r="G1267">
        <v>1</v>
      </c>
      <c r="H1267">
        <v>1</v>
      </c>
      <c r="I1267">
        <v>1</v>
      </c>
    </row>
    <row r="1268" spans="2:9">
      <c r="B1268" t="s">
        <v>2102</v>
      </c>
      <c r="C1268">
        <v>1267</v>
      </c>
      <c r="D1268" t="str">
        <f t="shared" si="19"/>
        <v>KIU1267</v>
      </c>
      <c r="E1268" t="s">
        <v>2102</v>
      </c>
      <c r="F1268">
        <v>1</v>
      </c>
      <c r="G1268">
        <v>1</v>
      </c>
      <c r="H1268">
        <v>1</v>
      </c>
      <c r="I1268">
        <v>1</v>
      </c>
    </row>
    <row r="1269" spans="2:9">
      <c r="B1269" t="s">
        <v>2103</v>
      </c>
      <c r="C1269">
        <v>1268</v>
      </c>
      <c r="D1269" t="str">
        <f t="shared" si="19"/>
        <v>KIU1268</v>
      </c>
      <c r="E1269" t="s">
        <v>2103</v>
      </c>
      <c r="F1269">
        <v>10</v>
      </c>
      <c r="G1269">
        <v>1</v>
      </c>
      <c r="H1269">
        <v>1</v>
      </c>
      <c r="I1269">
        <v>10</v>
      </c>
    </row>
    <row r="1270" spans="2:9">
      <c r="B1270" t="s">
        <v>2104</v>
      </c>
      <c r="C1270">
        <v>1269</v>
      </c>
      <c r="D1270" t="str">
        <f t="shared" si="19"/>
        <v>KIU1269</v>
      </c>
      <c r="E1270" t="s">
        <v>2104</v>
      </c>
      <c r="F1270">
        <v>1</v>
      </c>
      <c r="G1270">
        <v>1</v>
      </c>
      <c r="H1270">
        <v>1</v>
      </c>
      <c r="I1270">
        <v>1</v>
      </c>
    </row>
    <row r="1271" spans="2:9">
      <c r="B1271" t="s">
        <v>2105</v>
      </c>
      <c r="C1271">
        <v>1270</v>
      </c>
      <c r="D1271" t="str">
        <f t="shared" si="19"/>
        <v>KIU1270</v>
      </c>
      <c r="E1271" t="s">
        <v>2105</v>
      </c>
      <c r="F1271">
        <v>10</v>
      </c>
      <c r="G1271">
        <v>1</v>
      </c>
      <c r="H1271">
        <v>1</v>
      </c>
      <c r="I1271">
        <v>10</v>
      </c>
    </row>
    <row r="1272" spans="2:9">
      <c r="B1272" t="s">
        <v>2106</v>
      </c>
      <c r="C1272">
        <v>1271</v>
      </c>
      <c r="D1272" t="str">
        <f t="shared" si="19"/>
        <v>KIU1271</v>
      </c>
      <c r="E1272" t="s">
        <v>2106</v>
      </c>
      <c r="F1272">
        <v>20</v>
      </c>
      <c r="G1272">
        <v>1</v>
      </c>
      <c r="H1272">
        <v>1</v>
      </c>
      <c r="I1272">
        <v>20</v>
      </c>
    </row>
    <row r="1273" spans="2:9">
      <c r="B1273" t="s">
        <v>2107</v>
      </c>
      <c r="C1273">
        <v>1272</v>
      </c>
      <c r="D1273" t="str">
        <f t="shared" si="19"/>
        <v>KIU1272</v>
      </c>
      <c r="E1273" t="s">
        <v>2107</v>
      </c>
      <c r="F1273">
        <v>100</v>
      </c>
      <c r="G1273">
        <v>1</v>
      </c>
      <c r="H1273">
        <v>1</v>
      </c>
      <c r="I1273">
        <v>100</v>
      </c>
    </row>
    <row r="1274" spans="2:9">
      <c r="B1274" t="s">
        <v>2108</v>
      </c>
      <c r="C1274">
        <v>1273</v>
      </c>
      <c r="D1274" t="str">
        <f t="shared" si="19"/>
        <v>KIU1273</v>
      </c>
      <c r="E1274" t="s">
        <v>2108</v>
      </c>
      <c r="F1274">
        <v>100</v>
      </c>
      <c r="G1274">
        <v>1</v>
      </c>
      <c r="H1274">
        <v>1</v>
      </c>
      <c r="I1274">
        <v>100</v>
      </c>
    </row>
    <row r="1275" spans="2:9">
      <c r="B1275" t="s">
        <v>2109</v>
      </c>
      <c r="C1275">
        <v>1274</v>
      </c>
      <c r="D1275" t="str">
        <f t="shared" si="19"/>
        <v>KIU1274</v>
      </c>
      <c r="E1275" t="s">
        <v>2109</v>
      </c>
      <c r="F1275">
        <v>20</v>
      </c>
      <c r="G1275">
        <v>1</v>
      </c>
      <c r="H1275">
        <v>1</v>
      </c>
      <c r="I1275">
        <v>20</v>
      </c>
    </row>
    <row r="1276" spans="2:9">
      <c r="B1276" t="s">
        <v>2110</v>
      </c>
      <c r="C1276">
        <v>1275</v>
      </c>
      <c r="D1276" t="str">
        <f t="shared" si="19"/>
        <v>KIU1275</v>
      </c>
      <c r="E1276" t="s">
        <v>2110</v>
      </c>
      <c r="F1276">
        <v>40</v>
      </c>
      <c r="G1276">
        <v>1</v>
      </c>
      <c r="H1276">
        <v>1</v>
      </c>
      <c r="I1276">
        <v>40</v>
      </c>
    </row>
    <row r="1277" spans="2:9">
      <c r="B1277" t="s">
        <v>2111</v>
      </c>
      <c r="C1277">
        <v>1276</v>
      </c>
      <c r="D1277" t="str">
        <f t="shared" si="19"/>
        <v>KIU1276</v>
      </c>
      <c r="E1277" t="s">
        <v>2111</v>
      </c>
      <c r="F1277">
        <v>20</v>
      </c>
      <c r="G1277">
        <v>1</v>
      </c>
      <c r="H1277">
        <v>1</v>
      </c>
      <c r="I1277">
        <v>20</v>
      </c>
    </row>
    <row r="1278" spans="2:9">
      <c r="B1278" t="s">
        <v>2112</v>
      </c>
      <c r="C1278">
        <v>1277</v>
      </c>
      <c r="D1278" t="str">
        <f t="shared" si="19"/>
        <v>KIU1277</v>
      </c>
      <c r="E1278" t="s">
        <v>2112</v>
      </c>
      <c r="F1278">
        <v>20</v>
      </c>
      <c r="G1278">
        <v>1</v>
      </c>
      <c r="H1278">
        <v>1</v>
      </c>
      <c r="I1278">
        <v>20</v>
      </c>
    </row>
    <row r="1279" spans="2:9">
      <c r="B1279" t="s">
        <v>2113</v>
      </c>
      <c r="C1279">
        <v>1278</v>
      </c>
      <c r="D1279" t="str">
        <f t="shared" si="19"/>
        <v>KIU1278</v>
      </c>
      <c r="E1279" t="s">
        <v>2113</v>
      </c>
      <c r="F1279">
        <v>50</v>
      </c>
      <c r="G1279">
        <v>1</v>
      </c>
      <c r="H1279">
        <v>1</v>
      </c>
      <c r="I1279">
        <v>50</v>
      </c>
    </row>
    <row r="1280" spans="2:9">
      <c r="B1280" t="s">
        <v>2114</v>
      </c>
      <c r="C1280">
        <v>1279</v>
      </c>
      <c r="D1280" t="str">
        <f t="shared" si="19"/>
        <v>KIU1279</v>
      </c>
      <c r="E1280" t="s">
        <v>2114</v>
      </c>
      <c r="F1280">
        <v>10</v>
      </c>
      <c r="G1280">
        <v>1</v>
      </c>
      <c r="H1280">
        <v>1</v>
      </c>
      <c r="I1280">
        <v>10</v>
      </c>
    </row>
    <row r="1281" spans="2:9">
      <c r="B1281" t="s">
        <v>2115</v>
      </c>
      <c r="C1281">
        <v>1280</v>
      </c>
      <c r="D1281" t="str">
        <f t="shared" si="19"/>
        <v>KIU1280</v>
      </c>
      <c r="E1281" t="s">
        <v>2115</v>
      </c>
      <c r="F1281">
        <v>20</v>
      </c>
      <c r="G1281">
        <v>1</v>
      </c>
      <c r="H1281">
        <v>1</v>
      </c>
      <c r="I1281">
        <v>20</v>
      </c>
    </row>
    <row r="1282" spans="2:9">
      <c r="B1282" t="s">
        <v>2116</v>
      </c>
      <c r="C1282">
        <v>1281</v>
      </c>
      <c r="D1282" t="str">
        <f t="shared" si="19"/>
        <v>KIU1281</v>
      </c>
      <c r="E1282" t="s">
        <v>2116</v>
      </c>
      <c r="F1282">
        <v>40</v>
      </c>
      <c r="G1282">
        <v>1</v>
      </c>
      <c r="H1282">
        <v>1</v>
      </c>
      <c r="I1282">
        <v>40</v>
      </c>
    </row>
    <row r="1283" spans="2:9">
      <c r="B1283" t="s">
        <v>2117</v>
      </c>
      <c r="C1283">
        <v>1282</v>
      </c>
      <c r="D1283" t="str">
        <f t="shared" ref="D1283:D1346" si="20">"KIU"&amp;C1283</f>
        <v>KIU1282</v>
      </c>
      <c r="E1283" t="s">
        <v>2117</v>
      </c>
      <c r="F1283">
        <v>50</v>
      </c>
      <c r="G1283">
        <v>1</v>
      </c>
      <c r="H1283">
        <v>1</v>
      </c>
      <c r="I1283">
        <v>50</v>
      </c>
    </row>
    <row r="1284" spans="2:9">
      <c r="B1284" t="s">
        <v>2118</v>
      </c>
      <c r="C1284">
        <v>1283</v>
      </c>
      <c r="D1284" t="str">
        <f t="shared" si="20"/>
        <v>KIU1283</v>
      </c>
      <c r="E1284" t="s">
        <v>2118</v>
      </c>
      <c r="F1284">
        <v>100</v>
      </c>
      <c r="G1284">
        <v>1</v>
      </c>
      <c r="H1284">
        <v>1</v>
      </c>
      <c r="I1284">
        <v>100</v>
      </c>
    </row>
    <row r="1285" spans="2:9">
      <c r="B1285" t="s">
        <v>2120</v>
      </c>
      <c r="C1285">
        <v>1284</v>
      </c>
      <c r="D1285" t="str">
        <f t="shared" si="20"/>
        <v>KIU1284</v>
      </c>
      <c r="E1285" t="s">
        <v>2120</v>
      </c>
      <c r="F1285">
        <v>50</v>
      </c>
      <c r="G1285">
        <v>1</v>
      </c>
      <c r="H1285">
        <v>1</v>
      </c>
      <c r="I1285">
        <v>50</v>
      </c>
    </row>
    <row r="1286" spans="2:9">
      <c r="B1286" t="s">
        <v>2123</v>
      </c>
      <c r="C1286">
        <v>1285</v>
      </c>
      <c r="D1286" t="str">
        <f t="shared" si="20"/>
        <v>KIU1285</v>
      </c>
      <c r="E1286" t="s">
        <v>2123</v>
      </c>
      <c r="F1286">
        <v>1</v>
      </c>
      <c r="G1286">
        <v>1</v>
      </c>
      <c r="H1286">
        <v>1</v>
      </c>
      <c r="I1286">
        <v>1</v>
      </c>
    </row>
    <row r="1287" spans="2:9">
      <c r="B1287" t="s">
        <v>2124</v>
      </c>
      <c r="C1287">
        <v>1286</v>
      </c>
      <c r="D1287" t="str">
        <f t="shared" si="20"/>
        <v>KIU1286</v>
      </c>
      <c r="E1287" t="s">
        <v>2124</v>
      </c>
      <c r="F1287">
        <v>50</v>
      </c>
      <c r="G1287">
        <v>1</v>
      </c>
      <c r="H1287">
        <v>1</v>
      </c>
      <c r="I1287">
        <v>50</v>
      </c>
    </row>
    <row r="1288" spans="2:9">
      <c r="B1288" t="s">
        <v>2126</v>
      </c>
      <c r="C1288">
        <v>1287</v>
      </c>
      <c r="D1288" t="str">
        <f t="shared" si="20"/>
        <v>KIU1287</v>
      </c>
      <c r="E1288" t="s">
        <v>2126</v>
      </c>
      <c r="F1288">
        <v>10</v>
      </c>
      <c r="G1288">
        <v>1</v>
      </c>
      <c r="H1288">
        <v>1</v>
      </c>
      <c r="I1288">
        <v>10</v>
      </c>
    </row>
    <row r="1289" spans="2:9">
      <c r="B1289" t="s">
        <v>2127</v>
      </c>
      <c r="C1289">
        <v>1288</v>
      </c>
      <c r="D1289" t="str">
        <f t="shared" si="20"/>
        <v>KIU1288</v>
      </c>
      <c r="E1289" t="s">
        <v>2127</v>
      </c>
      <c r="F1289">
        <v>40</v>
      </c>
      <c r="G1289">
        <v>1</v>
      </c>
      <c r="H1289">
        <v>1</v>
      </c>
      <c r="I1289">
        <v>40</v>
      </c>
    </row>
    <row r="1290" spans="2:9">
      <c r="B1290" t="s">
        <v>2128</v>
      </c>
      <c r="C1290">
        <v>1289</v>
      </c>
      <c r="D1290" t="str">
        <f t="shared" si="20"/>
        <v>KIU1289</v>
      </c>
      <c r="E1290" t="s">
        <v>2128</v>
      </c>
      <c r="F1290">
        <v>20</v>
      </c>
      <c r="G1290">
        <v>1</v>
      </c>
      <c r="H1290">
        <v>1</v>
      </c>
      <c r="I1290">
        <v>20</v>
      </c>
    </row>
    <row r="1291" spans="2:9">
      <c r="B1291" t="s">
        <v>2134</v>
      </c>
      <c r="C1291">
        <v>1290</v>
      </c>
      <c r="D1291" t="str">
        <f t="shared" si="20"/>
        <v>KIU1290</v>
      </c>
      <c r="E1291" t="s">
        <v>2134</v>
      </c>
      <c r="F1291">
        <v>20</v>
      </c>
      <c r="G1291">
        <v>1</v>
      </c>
      <c r="H1291">
        <v>1</v>
      </c>
      <c r="I1291">
        <v>20</v>
      </c>
    </row>
    <row r="1292" spans="2:9">
      <c r="B1292" t="s">
        <v>2136</v>
      </c>
      <c r="C1292">
        <v>1291</v>
      </c>
      <c r="D1292" t="str">
        <f t="shared" si="20"/>
        <v>KIU1291</v>
      </c>
      <c r="E1292" t="s">
        <v>2136</v>
      </c>
      <c r="F1292">
        <v>10</v>
      </c>
      <c r="G1292">
        <v>20</v>
      </c>
      <c r="H1292">
        <v>1</v>
      </c>
      <c r="I1292">
        <v>200</v>
      </c>
    </row>
    <row r="1293" spans="2:9">
      <c r="B1293" t="s">
        <v>2141</v>
      </c>
      <c r="C1293">
        <v>1292</v>
      </c>
      <c r="D1293" t="str">
        <f t="shared" si="20"/>
        <v>KIU1292</v>
      </c>
      <c r="E1293" t="s">
        <v>2141</v>
      </c>
      <c r="F1293">
        <v>100</v>
      </c>
      <c r="G1293">
        <v>1</v>
      </c>
      <c r="H1293">
        <v>1</v>
      </c>
      <c r="I1293">
        <v>100</v>
      </c>
    </row>
    <row r="1294" spans="2:9">
      <c r="B1294" t="s">
        <v>2148</v>
      </c>
      <c r="C1294">
        <v>1293</v>
      </c>
      <c r="D1294" t="str">
        <f t="shared" si="20"/>
        <v>KIU1293</v>
      </c>
      <c r="E1294" t="s">
        <v>2148</v>
      </c>
      <c r="F1294">
        <v>50</v>
      </c>
      <c r="G1294">
        <v>1</v>
      </c>
      <c r="H1294">
        <v>1</v>
      </c>
      <c r="I1294">
        <v>50</v>
      </c>
    </row>
    <row r="1295" spans="2:9">
      <c r="B1295" t="s">
        <v>2152</v>
      </c>
      <c r="C1295">
        <v>1294</v>
      </c>
      <c r="D1295" t="str">
        <f t="shared" si="20"/>
        <v>KIU1294</v>
      </c>
      <c r="E1295" t="s">
        <v>2152</v>
      </c>
      <c r="F1295">
        <v>20</v>
      </c>
      <c r="G1295">
        <v>1</v>
      </c>
      <c r="H1295">
        <v>1</v>
      </c>
      <c r="I1295">
        <v>20</v>
      </c>
    </row>
    <row r="1296" spans="2:9">
      <c r="B1296" t="s">
        <v>2153</v>
      </c>
      <c r="C1296">
        <v>1295</v>
      </c>
      <c r="D1296" t="str">
        <f t="shared" si="20"/>
        <v>KIU1295</v>
      </c>
      <c r="E1296" t="s">
        <v>2153</v>
      </c>
      <c r="F1296">
        <v>1</v>
      </c>
      <c r="G1296">
        <v>1</v>
      </c>
      <c r="H1296">
        <v>1</v>
      </c>
      <c r="I1296">
        <v>1</v>
      </c>
    </row>
    <row r="1297" spans="2:9">
      <c r="B1297" t="s">
        <v>2154</v>
      </c>
      <c r="C1297">
        <v>1296</v>
      </c>
      <c r="D1297" t="str">
        <f t="shared" si="20"/>
        <v>KIU1296</v>
      </c>
      <c r="E1297" t="s">
        <v>2154</v>
      </c>
      <c r="F1297">
        <v>16</v>
      </c>
      <c r="G1297">
        <v>1</v>
      </c>
      <c r="H1297">
        <v>1</v>
      </c>
      <c r="I1297">
        <v>16</v>
      </c>
    </row>
    <row r="1298" spans="2:9">
      <c r="B1298" t="s">
        <v>2155</v>
      </c>
      <c r="C1298">
        <v>1297</v>
      </c>
      <c r="D1298" t="str">
        <f t="shared" si="20"/>
        <v>KIU1297</v>
      </c>
      <c r="E1298" t="s">
        <v>2155</v>
      </c>
      <c r="F1298">
        <v>20</v>
      </c>
      <c r="G1298">
        <v>1</v>
      </c>
      <c r="H1298">
        <v>1</v>
      </c>
      <c r="I1298">
        <v>20</v>
      </c>
    </row>
    <row r="1299" spans="2:9">
      <c r="B1299" t="s">
        <v>2156</v>
      </c>
      <c r="C1299">
        <v>1298</v>
      </c>
      <c r="D1299" t="str">
        <f t="shared" si="20"/>
        <v>KIU1298</v>
      </c>
      <c r="E1299" t="s">
        <v>2156</v>
      </c>
      <c r="F1299">
        <v>50</v>
      </c>
      <c r="G1299">
        <v>1</v>
      </c>
      <c r="H1299">
        <v>1</v>
      </c>
      <c r="I1299">
        <v>50</v>
      </c>
    </row>
    <row r="1300" spans="2:9">
      <c r="B1300" t="s">
        <v>2157</v>
      </c>
      <c r="C1300">
        <v>1299</v>
      </c>
      <c r="D1300" t="str">
        <f t="shared" si="20"/>
        <v>KIU1299</v>
      </c>
      <c r="E1300" t="s">
        <v>2157</v>
      </c>
      <c r="F1300">
        <v>1</v>
      </c>
      <c r="G1300">
        <v>1</v>
      </c>
      <c r="H1300">
        <v>1</v>
      </c>
      <c r="I1300">
        <v>1</v>
      </c>
    </row>
    <row r="1301" spans="2:9">
      <c r="B1301" t="s">
        <v>2158</v>
      </c>
      <c r="C1301">
        <v>1300</v>
      </c>
      <c r="D1301" t="str">
        <f t="shared" si="20"/>
        <v>KIU1300</v>
      </c>
      <c r="E1301" t="s">
        <v>2158</v>
      </c>
      <c r="F1301">
        <v>20</v>
      </c>
      <c r="G1301">
        <v>1</v>
      </c>
      <c r="H1301">
        <v>1</v>
      </c>
      <c r="I1301">
        <v>20</v>
      </c>
    </row>
    <row r="1302" spans="2:9">
      <c r="B1302" t="s">
        <v>2159</v>
      </c>
      <c r="C1302">
        <v>1301</v>
      </c>
      <c r="D1302" t="str">
        <f t="shared" si="20"/>
        <v>KIU1301</v>
      </c>
      <c r="E1302" t="s">
        <v>2159</v>
      </c>
      <c r="F1302">
        <v>25</v>
      </c>
      <c r="G1302">
        <v>1</v>
      </c>
      <c r="H1302">
        <v>1</v>
      </c>
      <c r="I1302">
        <v>25</v>
      </c>
    </row>
    <row r="1303" spans="2:9">
      <c r="B1303" t="s">
        <v>2160</v>
      </c>
      <c r="C1303">
        <v>1302</v>
      </c>
      <c r="D1303" t="str">
        <f t="shared" si="20"/>
        <v>KIU1302</v>
      </c>
      <c r="E1303" t="s">
        <v>2160</v>
      </c>
      <c r="F1303">
        <v>100</v>
      </c>
      <c r="G1303">
        <v>1</v>
      </c>
      <c r="H1303">
        <v>1</v>
      </c>
      <c r="I1303">
        <v>100</v>
      </c>
    </row>
    <row r="1304" spans="2:9">
      <c r="B1304" t="s">
        <v>2161</v>
      </c>
      <c r="C1304">
        <v>1303</v>
      </c>
      <c r="D1304" t="str">
        <f t="shared" si="20"/>
        <v>KIU1303</v>
      </c>
      <c r="E1304" t="s">
        <v>2161</v>
      </c>
      <c r="F1304">
        <v>20</v>
      </c>
      <c r="G1304">
        <v>1</v>
      </c>
      <c r="H1304">
        <v>1</v>
      </c>
      <c r="I1304">
        <v>20</v>
      </c>
    </row>
    <row r="1305" spans="2:9">
      <c r="B1305" t="s">
        <v>2162</v>
      </c>
      <c r="C1305">
        <v>1304</v>
      </c>
      <c r="D1305" t="str">
        <f t="shared" si="20"/>
        <v>KIU1304</v>
      </c>
      <c r="E1305" t="s">
        <v>2162</v>
      </c>
      <c r="F1305">
        <v>25</v>
      </c>
      <c r="G1305">
        <v>20</v>
      </c>
      <c r="H1305">
        <v>1</v>
      </c>
      <c r="I1305">
        <v>500</v>
      </c>
    </row>
    <row r="1306" spans="2:9">
      <c r="B1306" t="s">
        <v>2166</v>
      </c>
      <c r="C1306">
        <v>1305</v>
      </c>
      <c r="D1306" t="str">
        <f t="shared" si="20"/>
        <v>KIU1305</v>
      </c>
      <c r="E1306" t="s">
        <v>2166</v>
      </c>
      <c r="F1306">
        <v>10</v>
      </c>
      <c r="G1306">
        <v>1</v>
      </c>
      <c r="H1306">
        <v>1</v>
      </c>
      <c r="I1306">
        <v>10</v>
      </c>
    </row>
    <row r="1307" spans="2:9">
      <c r="B1307" t="s">
        <v>2167</v>
      </c>
      <c r="C1307">
        <v>1306</v>
      </c>
      <c r="D1307" t="str">
        <f t="shared" si="20"/>
        <v>KIU1306</v>
      </c>
      <c r="E1307" t="s">
        <v>2167</v>
      </c>
      <c r="F1307">
        <v>20</v>
      </c>
      <c r="G1307">
        <v>1</v>
      </c>
      <c r="H1307">
        <v>1</v>
      </c>
      <c r="I1307">
        <v>20</v>
      </c>
    </row>
    <row r="1308" spans="2:9">
      <c r="B1308" t="s">
        <v>2168</v>
      </c>
      <c r="C1308">
        <v>1307</v>
      </c>
      <c r="D1308" t="str">
        <f t="shared" si="20"/>
        <v>KIU1307</v>
      </c>
      <c r="E1308" t="s">
        <v>2168</v>
      </c>
      <c r="F1308">
        <v>50</v>
      </c>
      <c r="G1308">
        <v>1</v>
      </c>
      <c r="H1308">
        <v>1</v>
      </c>
      <c r="I1308">
        <v>50</v>
      </c>
    </row>
    <row r="1309" spans="2:9">
      <c r="B1309" t="s">
        <v>2169</v>
      </c>
      <c r="C1309">
        <v>1308</v>
      </c>
      <c r="D1309" t="str">
        <f t="shared" si="20"/>
        <v>KIU1308</v>
      </c>
      <c r="E1309" t="s">
        <v>2169</v>
      </c>
      <c r="F1309">
        <v>20</v>
      </c>
      <c r="G1309">
        <v>1</v>
      </c>
      <c r="H1309">
        <v>1</v>
      </c>
      <c r="I1309">
        <v>20</v>
      </c>
    </row>
    <row r="1310" spans="2:9">
      <c r="B1310" t="s">
        <v>2170</v>
      </c>
      <c r="C1310">
        <v>1309</v>
      </c>
      <c r="D1310" t="str">
        <f t="shared" si="20"/>
        <v>KIU1309</v>
      </c>
      <c r="E1310" t="s">
        <v>2170</v>
      </c>
      <c r="F1310">
        <v>20</v>
      </c>
      <c r="G1310">
        <v>1</v>
      </c>
      <c r="H1310">
        <v>1</v>
      </c>
      <c r="I1310">
        <v>20</v>
      </c>
    </row>
    <row r="1311" spans="2:9">
      <c r="B1311" t="s">
        <v>2171</v>
      </c>
      <c r="C1311">
        <v>1310</v>
      </c>
      <c r="D1311" t="str">
        <f t="shared" si="20"/>
        <v>KIU1310</v>
      </c>
      <c r="E1311" t="s">
        <v>2171</v>
      </c>
      <c r="F1311">
        <v>118</v>
      </c>
      <c r="G1311">
        <v>1</v>
      </c>
      <c r="H1311">
        <v>1</v>
      </c>
      <c r="I1311">
        <v>118</v>
      </c>
    </row>
    <row r="1312" spans="2:9">
      <c r="B1312" t="s">
        <v>2173</v>
      </c>
      <c r="C1312">
        <v>1311</v>
      </c>
      <c r="D1312" t="str">
        <f t="shared" si="20"/>
        <v>KIU1311</v>
      </c>
      <c r="E1312" t="s">
        <v>2173</v>
      </c>
      <c r="F1312">
        <v>20</v>
      </c>
      <c r="G1312">
        <v>1</v>
      </c>
      <c r="H1312">
        <v>1</v>
      </c>
      <c r="I1312">
        <v>20</v>
      </c>
    </row>
    <row r="1313" spans="2:9">
      <c r="B1313" t="s">
        <v>2174</v>
      </c>
      <c r="C1313">
        <v>1312</v>
      </c>
      <c r="D1313" t="str">
        <f t="shared" si="20"/>
        <v>KIU1312</v>
      </c>
      <c r="E1313" t="s">
        <v>2174</v>
      </c>
      <c r="F1313">
        <v>24</v>
      </c>
      <c r="G1313">
        <v>1</v>
      </c>
      <c r="H1313">
        <v>1</v>
      </c>
      <c r="I1313">
        <v>24</v>
      </c>
    </row>
    <row r="1314" spans="2:9">
      <c r="B1314" t="s">
        <v>2175</v>
      </c>
      <c r="C1314">
        <v>1313</v>
      </c>
      <c r="D1314" t="str">
        <f t="shared" si="20"/>
        <v>KIU1313</v>
      </c>
      <c r="E1314" t="s">
        <v>2175</v>
      </c>
      <c r="F1314">
        <v>40</v>
      </c>
      <c r="G1314">
        <v>1</v>
      </c>
      <c r="H1314">
        <v>1</v>
      </c>
      <c r="I1314">
        <v>40</v>
      </c>
    </row>
    <row r="1315" spans="2:9">
      <c r="B1315" t="s">
        <v>2176</v>
      </c>
      <c r="C1315">
        <v>1314</v>
      </c>
      <c r="D1315" t="str">
        <f t="shared" si="20"/>
        <v>KIU1314</v>
      </c>
      <c r="E1315" t="s">
        <v>2176</v>
      </c>
      <c r="F1315">
        <v>60</v>
      </c>
      <c r="G1315">
        <v>1</v>
      </c>
      <c r="H1315">
        <v>1</v>
      </c>
      <c r="I1315">
        <v>60</v>
      </c>
    </row>
    <row r="1316" spans="2:9">
      <c r="B1316" t="s">
        <v>2177</v>
      </c>
      <c r="C1316">
        <v>1315</v>
      </c>
      <c r="D1316" t="str">
        <f t="shared" si="20"/>
        <v>KIU1315</v>
      </c>
      <c r="E1316" t="s">
        <v>2177</v>
      </c>
      <c r="F1316">
        <v>24</v>
      </c>
      <c r="G1316">
        <v>1</v>
      </c>
      <c r="H1316">
        <v>1</v>
      </c>
      <c r="I1316">
        <v>24</v>
      </c>
    </row>
    <row r="1317" spans="2:9">
      <c r="B1317" t="s">
        <v>2178</v>
      </c>
      <c r="C1317">
        <v>1316</v>
      </c>
      <c r="D1317" t="str">
        <f t="shared" si="20"/>
        <v>KIU1316</v>
      </c>
      <c r="E1317" t="s">
        <v>2178</v>
      </c>
      <c r="F1317">
        <v>40</v>
      </c>
      <c r="G1317">
        <v>1</v>
      </c>
      <c r="H1317">
        <v>1</v>
      </c>
      <c r="I1317">
        <v>40</v>
      </c>
    </row>
    <row r="1318" spans="2:9">
      <c r="B1318" t="s">
        <v>2179</v>
      </c>
      <c r="C1318">
        <v>1317</v>
      </c>
      <c r="D1318" t="str">
        <f t="shared" si="20"/>
        <v>KIU1317</v>
      </c>
      <c r="E1318" t="s">
        <v>2179</v>
      </c>
      <c r="F1318">
        <v>60</v>
      </c>
      <c r="G1318">
        <v>1</v>
      </c>
      <c r="H1318">
        <v>1</v>
      </c>
      <c r="I1318">
        <v>60</v>
      </c>
    </row>
    <row r="1319" spans="2:9">
      <c r="B1319" t="s">
        <v>2180</v>
      </c>
      <c r="C1319">
        <v>1318</v>
      </c>
      <c r="D1319" t="str">
        <f t="shared" si="20"/>
        <v>KIU1318</v>
      </c>
      <c r="E1319" t="s">
        <v>2180</v>
      </c>
      <c r="F1319">
        <v>15</v>
      </c>
      <c r="G1319">
        <v>1</v>
      </c>
      <c r="H1319">
        <v>1</v>
      </c>
      <c r="I1319">
        <v>15</v>
      </c>
    </row>
    <row r="1320" spans="2:9">
      <c r="B1320" t="s">
        <v>2181</v>
      </c>
      <c r="C1320">
        <v>1319</v>
      </c>
      <c r="D1320" t="str">
        <f t="shared" si="20"/>
        <v>KIU1319</v>
      </c>
      <c r="E1320" t="s">
        <v>2181</v>
      </c>
      <c r="F1320">
        <v>1</v>
      </c>
      <c r="G1320">
        <v>1</v>
      </c>
      <c r="H1320">
        <v>1</v>
      </c>
      <c r="I1320">
        <v>1</v>
      </c>
    </row>
    <row r="1321" spans="2:9">
      <c r="B1321" t="s">
        <v>2182</v>
      </c>
      <c r="C1321">
        <v>1320</v>
      </c>
      <c r="D1321" t="str">
        <f t="shared" si="20"/>
        <v>KIU1320</v>
      </c>
      <c r="E1321" t="s">
        <v>2182</v>
      </c>
      <c r="F1321">
        <v>6</v>
      </c>
      <c r="G1321">
        <v>200</v>
      </c>
      <c r="H1321">
        <v>1</v>
      </c>
      <c r="I1321">
        <v>1200</v>
      </c>
    </row>
    <row r="1322" spans="2:9">
      <c r="B1322" t="s">
        <v>2183</v>
      </c>
      <c r="C1322">
        <v>1321</v>
      </c>
      <c r="D1322" t="str">
        <f t="shared" si="20"/>
        <v>KIU1321</v>
      </c>
      <c r="E1322" t="s">
        <v>2183</v>
      </c>
      <c r="F1322">
        <v>1</v>
      </c>
      <c r="G1322">
        <v>1</v>
      </c>
      <c r="H1322">
        <v>1</v>
      </c>
      <c r="I1322">
        <v>1</v>
      </c>
    </row>
    <row r="1323" spans="2:9">
      <c r="B1323" t="s">
        <v>311</v>
      </c>
      <c r="C1323">
        <v>1322</v>
      </c>
      <c r="D1323" t="str">
        <f t="shared" si="20"/>
        <v>KIU1322</v>
      </c>
      <c r="E1323" t="s">
        <v>311</v>
      </c>
      <c r="F1323">
        <v>12</v>
      </c>
      <c r="G1323">
        <v>10</v>
      </c>
      <c r="H1323">
        <v>1</v>
      </c>
      <c r="I1323">
        <v>120</v>
      </c>
    </row>
    <row r="1324" spans="2:9">
      <c r="B1324" t="s">
        <v>313</v>
      </c>
      <c r="C1324">
        <v>1323</v>
      </c>
      <c r="D1324" t="str">
        <f t="shared" si="20"/>
        <v>KIU1323</v>
      </c>
      <c r="E1324" t="s">
        <v>313</v>
      </c>
      <c r="F1324">
        <v>35</v>
      </c>
      <c r="G1324">
        <v>1</v>
      </c>
      <c r="H1324">
        <v>1</v>
      </c>
      <c r="I1324">
        <v>35</v>
      </c>
    </row>
    <row r="1325" spans="2:9">
      <c r="B1325" t="s">
        <v>314</v>
      </c>
      <c r="C1325">
        <v>1324</v>
      </c>
      <c r="D1325" t="str">
        <f t="shared" si="20"/>
        <v>KIU1324</v>
      </c>
      <c r="E1325" t="s">
        <v>314</v>
      </c>
      <c r="F1325">
        <v>90</v>
      </c>
      <c r="G1325">
        <v>1</v>
      </c>
      <c r="H1325">
        <v>1</v>
      </c>
      <c r="I1325">
        <v>90</v>
      </c>
    </row>
    <row r="1326" spans="2:9">
      <c r="B1326" t="s">
        <v>409</v>
      </c>
      <c r="C1326">
        <v>1325</v>
      </c>
      <c r="D1326" t="str">
        <f t="shared" si="20"/>
        <v>KIU1325</v>
      </c>
      <c r="E1326" t="s">
        <v>409</v>
      </c>
      <c r="F1326">
        <v>30</v>
      </c>
      <c r="G1326">
        <v>1</v>
      </c>
      <c r="H1326">
        <v>1</v>
      </c>
      <c r="I1326">
        <v>30</v>
      </c>
    </row>
    <row r="1327" spans="2:9">
      <c r="B1327" t="s">
        <v>412</v>
      </c>
      <c r="C1327">
        <v>1326</v>
      </c>
      <c r="D1327" t="str">
        <f t="shared" si="20"/>
        <v>KIU1326</v>
      </c>
      <c r="E1327" t="s">
        <v>412</v>
      </c>
      <c r="F1327">
        <v>12</v>
      </c>
      <c r="G1327">
        <v>15</v>
      </c>
      <c r="H1327">
        <v>1</v>
      </c>
      <c r="I1327">
        <v>180</v>
      </c>
    </row>
    <row r="1328" spans="2:9">
      <c r="B1328" t="s">
        <v>413</v>
      </c>
      <c r="C1328">
        <v>1327</v>
      </c>
      <c r="D1328" t="str">
        <f t="shared" si="20"/>
        <v>KIU1327</v>
      </c>
      <c r="E1328" t="s">
        <v>413</v>
      </c>
      <c r="F1328">
        <v>20</v>
      </c>
      <c r="G1328">
        <v>12</v>
      </c>
      <c r="H1328">
        <v>1</v>
      </c>
      <c r="I1328">
        <v>240</v>
      </c>
    </row>
    <row r="1329" spans="2:9">
      <c r="B1329" t="s">
        <v>414</v>
      </c>
      <c r="C1329">
        <v>1328</v>
      </c>
      <c r="D1329" t="str">
        <f t="shared" si="20"/>
        <v>KIU1328</v>
      </c>
      <c r="E1329" t="s">
        <v>414</v>
      </c>
      <c r="F1329">
        <v>12</v>
      </c>
      <c r="G1329">
        <v>15</v>
      </c>
      <c r="H1329">
        <v>1</v>
      </c>
      <c r="I1329">
        <v>180</v>
      </c>
    </row>
    <row r="1330" spans="2:9">
      <c r="B1330" t="s">
        <v>415</v>
      </c>
      <c r="C1330">
        <v>1329</v>
      </c>
      <c r="D1330" t="str">
        <f t="shared" si="20"/>
        <v>KIU1329</v>
      </c>
      <c r="E1330" t="s">
        <v>415</v>
      </c>
      <c r="F1330">
        <v>1</v>
      </c>
      <c r="G1330">
        <v>1</v>
      </c>
      <c r="H1330">
        <v>1</v>
      </c>
      <c r="I1330">
        <v>1</v>
      </c>
    </row>
    <row r="1331" spans="2:9">
      <c r="B1331" t="s">
        <v>416</v>
      </c>
      <c r="C1331">
        <v>1330</v>
      </c>
      <c r="D1331" t="str">
        <f t="shared" si="20"/>
        <v>KIU1330</v>
      </c>
      <c r="E1331" t="s">
        <v>416</v>
      </c>
      <c r="F1331">
        <v>20</v>
      </c>
      <c r="G1331">
        <v>12</v>
      </c>
      <c r="H1331">
        <v>1</v>
      </c>
      <c r="I1331">
        <v>240</v>
      </c>
    </row>
    <row r="1332" spans="2:9">
      <c r="B1332" t="s">
        <v>417</v>
      </c>
      <c r="C1332">
        <v>1331</v>
      </c>
      <c r="D1332" t="str">
        <f t="shared" si="20"/>
        <v>KIU1331</v>
      </c>
      <c r="E1332" t="s">
        <v>417</v>
      </c>
      <c r="F1332">
        <v>20</v>
      </c>
      <c r="G1332">
        <v>12</v>
      </c>
      <c r="H1332">
        <v>1</v>
      </c>
      <c r="I1332">
        <v>240</v>
      </c>
    </row>
    <row r="1333" spans="2:9">
      <c r="B1333" t="s">
        <v>418</v>
      </c>
      <c r="C1333">
        <v>1332</v>
      </c>
      <c r="D1333" t="str">
        <f t="shared" si="20"/>
        <v>KIU1332</v>
      </c>
      <c r="E1333" t="s">
        <v>418</v>
      </c>
      <c r="F1333">
        <v>5</v>
      </c>
      <c r="G1333">
        <v>30</v>
      </c>
      <c r="H1333">
        <v>1</v>
      </c>
      <c r="I1333">
        <v>150</v>
      </c>
    </row>
    <row r="1334" spans="2:9">
      <c r="B1334" t="s">
        <v>419</v>
      </c>
      <c r="C1334">
        <v>1333</v>
      </c>
      <c r="D1334" t="str">
        <f t="shared" si="20"/>
        <v>KIU1333</v>
      </c>
      <c r="E1334" t="s">
        <v>419</v>
      </c>
      <c r="F1334">
        <v>10</v>
      </c>
      <c r="G1334">
        <v>25</v>
      </c>
      <c r="H1334">
        <v>1</v>
      </c>
      <c r="I1334">
        <v>250</v>
      </c>
    </row>
    <row r="1335" spans="2:9">
      <c r="B1335" t="s">
        <v>420</v>
      </c>
      <c r="C1335">
        <v>1334</v>
      </c>
      <c r="D1335" t="str">
        <f t="shared" si="20"/>
        <v>KIU1334</v>
      </c>
      <c r="E1335" t="s">
        <v>420</v>
      </c>
      <c r="F1335">
        <v>5</v>
      </c>
      <c r="G1335">
        <v>30</v>
      </c>
      <c r="H1335">
        <v>1</v>
      </c>
      <c r="I1335">
        <v>150</v>
      </c>
    </row>
    <row r="1336" spans="2:9">
      <c r="B1336" t="s">
        <v>421</v>
      </c>
      <c r="C1336">
        <v>1335</v>
      </c>
      <c r="D1336" t="str">
        <f t="shared" si="20"/>
        <v>KIU1335</v>
      </c>
      <c r="E1336" t="s">
        <v>421</v>
      </c>
      <c r="F1336">
        <v>5</v>
      </c>
      <c r="G1336">
        <v>30</v>
      </c>
      <c r="H1336">
        <v>1</v>
      </c>
      <c r="I1336">
        <v>150</v>
      </c>
    </row>
    <row r="1337" spans="2:9">
      <c r="B1337" t="s">
        <v>422</v>
      </c>
      <c r="C1337">
        <v>1336</v>
      </c>
      <c r="D1337" t="str">
        <f t="shared" si="20"/>
        <v>KIU1336</v>
      </c>
      <c r="E1337" t="s">
        <v>422</v>
      </c>
      <c r="F1337">
        <v>12</v>
      </c>
      <c r="G1337">
        <v>15</v>
      </c>
      <c r="H1337">
        <v>1</v>
      </c>
      <c r="I1337">
        <v>180</v>
      </c>
    </row>
    <row r="1338" spans="2:9">
      <c r="B1338" t="s">
        <v>423</v>
      </c>
      <c r="C1338">
        <v>1337</v>
      </c>
      <c r="D1338" t="str">
        <f t="shared" si="20"/>
        <v>KIU1337</v>
      </c>
      <c r="E1338" t="s">
        <v>423</v>
      </c>
      <c r="F1338">
        <v>12</v>
      </c>
      <c r="G1338">
        <v>15</v>
      </c>
      <c r="H1338">
        <v>1</v>
      </c>
      <c r="I1338">
        <v>180</v>
      </c>
    </row>
    <row r="1339" spans="2:9">
      <c r="B1339" t="s">
        <v>425</v>
      </c>
      <c r="C1339">
        <v>1338</v>
      </c>
      <c r="D1339" t="str">
        <f t="shared" si="20"/>
        <v>KIU1338</v>
      </c>
      <c r="E1339" t="s">
        <v>425</v>
      </c>
      <c r="F1339">
        <v>12</v>
      </c>
      <c r="G1339">
        <v>15</v>
      </c>
      <c r="H1339">
        <v>1</v>
      </c>
      <c r="I1339">
        <v>180</v>
      </c>
    </row>
    <row r="1340" spans="2:9">
      <c r="B1340" t="s">
        <v>479</v>
      </c>
      <c r="C1340">
        <v>1339</v>
      </c>
      <c r="D1340" t="str">
        <f t="shared" si="20"/>
        <v>KIU1339</v>
      </c>
      <c r="E1340" t="s">
        <v>479</v>
      </c>
      <c r="F1340">
        <v>500</v>
      </c>
      <c r="G1340">
        <v>1</v>
      </c>
      <c r="H1340">
        <v>1</v>
      </c>
      <c r="I1340">
        <v>500</v>
      </c>
    </row>
    <row r="1341" spans="2:9">
      <c r="B1341" t="s">
        <v>480</v>
      </c>
      <c r="C1341">
        <v>1340</v>
      </c>
      <c r="D1341" t="str">
        <f t="shared" si="20"/>
        <v>KIU1340</v>
      </c>
      <c r="E1341" t="s">
        <v>480</v>
      </c>
      <c r="F1341">
        <v>25</v>
      </c>
      <c r="G1341">
        <v>10</v>
      </c>
      <c r="H1341">
        <v>1</v>
      </c>
      <c r="I1341">
        <v>250</v>
      </c>
    </row>
    <row r="1342" spans="2:9">
      <c r="B1342" t="s">
        <v>836</v>
      </c>
      <c r="C1342">
        <v>1341</v>
      </c>
      <c r="D1342" t="str">
        <f t="shared" si="20"/>
        <v>KIU1341</v>
      </c>
      <c r="E1342" t="s">
        <v>836</v>
      </c>
      <c r="F1342">
        <v>20</v>
      </c>
      <c r="G1342">
        <v>1</v>
      </c>
      <c r="H1342">
        <v>1</v>
      </c>
      <c r="I1342">
        <v>20</v>
      </c>
    </row>
    <row r="1343" spans="2:9">
      <c r="B1343" t="s">
        <v>845</v>
      </c>
      <c r="C1343">
        <v>1342</v>
      </c>
      <c r="D1343" t="str">
        <f t="shared" si="20"/>
        <v>KIU1342</v>
      </c>
      <c r="E1343" t="s">
        <v>845</v>
      </c>
      <c r="F1343">
        <v>20</v>
      </c>
      <c r="G1343">
        <v>1</v>
      </c>
      <c r="H1343">
        <v>1</v>
      </c>
      <c r="I1343">
        <v>20</v>
      </c>
    </row>
    <row r="1344" spans="2:9">
      <c r="B1344" t="s">
        <v>938</v>
      </c>
      <c r="C1344">
        <v>1343</v>
      </c>
      <c r="D1344" t="str">
        <f t="shared" si="20"/>
        <v>KIU1343</v>
      </c>
      <c r="E1344" t="s">
        <v>938</v>
      </c>
      <c r="F1344">
        <v>20</v>
      </c>
      <c r="G1344">
        <v>1</v>
      </c>
      <c r="H1344">
        <v>1</v>
      </c>
      <c r="I1344">
        <v>20</v>
      </c>
    </row>
    <row r="1345" spans="2:9">
      <c r="B1345" t="s">
        <v>945</v>
      </c>
      <c r="C1345">
        <v>1344</v>
      </c>
      <c r="D1345" t="str">
        <f t="shared" si="20"/>
        <v>KIU1344</v>
      </c>
      <c r="E1345" t="s">
        <v>945</v>
      </c>
      <c r="F1345">
        <v>20</v>
      </c>
      <c r="G1345">
        <v>1</v>
      </c>
      <c r="H1345">
        <v>1</v>
      </c>
      <c r="I1345">
        <v>20</v>
      </c>
    </row>
    <row r="1346" spans="2:9">
      <c r="B1346" t="s">
        <v>947</v>
      </c>
      <c r="C1346">
        <v>1345</v>
      </c>
      <c r="D1346" t="str">
        <f t="shared" si="20"/>
        <v>KIU1345</v>
      </c>
      <c r="E1346" t="s">
        <v>947</v>
      </c>
      <c r="F1346">
        <v>20</v>
      </c>
      <c r="G1346">
        <v>1</v>
      </c>
      <c r="H1346">
        <v>1</v>
      </c>
      <c r="I1346">
        <v>20</v>
      </c>
    </row>
    <row r="1347" spans="2:9">
      <c r="B1347" t="s">
        <v>949</v>
      </c>
      <c r="C1347">
        <v>1346</v>
      </c>
      <c r="D1347" t="str">
        <f t="shared" ref="D1347:D1394" si="21">"KIU"&amp;C1347</f>
        <v>KIU1346</v>
      </c>
      <c r="E1347" t="s">
        <v>949</v>
      </c>
      <c r="F1347">
        <v>20</v>
      </c>
      <c r="G1347">
        <v>1</v>
      </c>
      <c r="H1347">
        <v>1</v>
      </c>
      <c r="I1347">
        <v>20</v>
      </c>
    </row>
    <row r="1348" spans="2:9">
      <c r="B1348" t="s">
        <v>951</v>
      </c>
      <c r="C1348">
        <v>1347</v>
      </c>
      <c r="D1348" t="str">
        <f t="shared" si="21"/>
        <v>KIU1347</v>
      </c>
      <c r="E1348" t="s">
        <v>951</v>
      </c>
      <c r="F1348">
        <v>20</v>
      </c>
      <c r="G1348">
        <v>1</v>
      </c>
      <c r="H1348">
        <v>1</v>
      </c>
      <c r="I1348">
        <v>20</v>
      </c>
    </row>
    <row r="1349" spans="2:9">
      <c r="B1349" t="s">
        <v>954</v>
      </c>
      <c r="C1349">
        <v>1348</v>
      </c>
      <c r="D1349" t="str">
        <f t="shared" si="21"/>
        <v>KIU1348</v>
      </c>
      <c r="E1349" t="s">
        <v>954</v>
      </c>
      <c r="F1349">
        <v>20</v>
      </c>
      <c r="G1349">
        <v>1</v>
      </c>
      <c r="H1349">
        <v>1</v>
      </c>
      <c r="I1349">
        <v>20</v>
      </c>
    </row>
    <row r="1350" spans="2:9">
      <c r="B1350" t="s">
        <v>963</v>
      </c>
      <c r="C1350">
        <v>1349</v>
      </c>
      <c r="D1350" t="str">
        <f t="shared" si="21"/>
        <v>KIU1349</v>
      </c>
      <c r="E1350" t="s">
        <v>963</v>
      </c>
      <c r="F1350">
        <v>40</v>
      </c>
      <c r="G1350">
        <v>1</v>
      </c>
      <c r="H1350">
        <v>1</v>
      </c>
      <c r="I1350">
        <v>40</v>
      </c>
    </row>
    <row r="1351" spans="2:9">
      <c r="B1351" t="s">
        <v>966</v>
      </c>
      <c r="C1351">
        <v>1350</v>
      </c>
      <c r="D1351" t="str">
        <f t="shared" si="21"/>
        <v>KIU1350</v>
      </c>
      <c r="E1351" t="s">
        <v>966</v>
      </c>
      <c r="F1351">
        <v>20</v>
      </c>
      <c r="G1351">
        <v>1</v>
      </c>
      <c r="H1351">
        <v>1</v>
      </c>
      <c r="I1351">
        <v>20</v>
      </c>
    </row>
    <row r="1352" spans="2:9">
      <c r="B1352" t="s">
        <v>976</v>
      </c>
      <c r="C1352">
        <v>1351</v>
      </c>
      <c r="D1352" t="str">
        <f t="shared" si="21"/>
        <v>KIU1351</v>
      </c>
      <c r="E1352" t="s">
        <v>976</v>
      </c>
      <c r="F1352">
        <v>20</v>
      </c>
      <c r="G1352">
        <v>1</v>
      </c>
      <c r="H1352">
        <v>1</v>
      </c>
      <c r="I1352">
        <v>20</v>
      </c>
    </row>
    <row r="1353" spans="2:9">
      <c r="B1353" t="s">
        <v>988</v>
      </c>
      <c r="C1353">
        <v>1352</v>
      </c>
      <c r="D1353" t="str">
        <f t="shared" si="21"/>
        <v>KIU1352</v>
      </c>
      <c r="E1353" t="s">
        <v>988</v>
      </c>
      <c r="F1353">
        <v>40</v>
      </c>
      <c r="G1353">
        <v>1</v>
      </c>
      <c r="H1353">
        <v>1</v>
      </c>
      <c r="I1353">
        <v>40</v>
      </c>
    </row>
    <row r="1354" spans="2:9">
      <c r="B1354" t="s">
        <v>989</v>
      </c>
      <c r="C1354">
        <v>1353</v>
      </c>
      <c r="D1354" t="str">
        <f t="shared" si="21"/>
        <v>KIU1353</v>
      </c>
      <c r="E1354" t="s">
        <v>989</v>
      </c>
      <c r="F1354">
        <v>20</v>
      </c>
      <c r="G1354">
        <v>1</v>
      </c>
      <c r="H1354">
        <v>1</v>
      </c>
      <c r="I1354">
        <v>20</v>
      </c>
    </row>
    <row r="1355" spans="2:9">
      <c r="B1355" t="s">
        <v>991</v>
      </c>
      <c r="C1355">
        <v>1354</v>
      </c>
      <c r="D1355" t="str">
        <f t="shared" si="21"/>
        <v>KIU1354</v>
      </c>
      <c r="E1355" t="s">
        <v>991</v>
      </c>
      <c r="F1355">
        <v>20</v>
      </c>
      <c r="G1355">
        <v>1</v>
      </c>
      <c r="H1355">
        <v>1</v>
      </c>
      <c r="I1355">
        <v>20</v>
      </c>
    </row>
    <row r="1356" spans="2:9">
      <c r="B1356" t="s">
        <v>993</v>
      </c>
      <c r="C1356">
        <v>1355</v>
      </c>
      <c r="D1356" t="str">
        <f t="shared" si="21"/>
        <v>KIU1355</v>
      </c>
      <c r="E1356" t="s">
        <v>993</v>
      </c>
      <c r="F1356">
        <v>20</v>
      </c>
      <c r="G1356">
        <v>1</v>
      </c>
      <c r="H1356">
        <v>1</v>
      </c>
      <c r="I1356">
        <v>20</v>
      </c>
    </row>
    <row r="1357" spans="2:9">
      <c r="B1357" t="s">
        <v>997</v>
      </c>
      <c r="C1357">
        <v>1356</v>
      </c>
      <c r="D1357" t="str">
        <f t="shared" si="21"/>
        <v>KIU1356</v>
      </c>
      <c r="E1357" t="s">
        <v>997</v>
      </c>
      <c r="F1357">
        <v>20</v>
      </c>
      <c r="G1357">
        <v>1</v>
      </c>
      <c r="H1357">
        <v>1</v>
      </c>
      <c r="I1357">
        <v>20</v>
      </c>
    </row>
    <row r="1358" spans="2:9">
      <c r="B1358" t="s">
        <v>999</v>
      </c>
      <c r="C1358">
        <v>1357</v>
      </c>
      <c r="D1358" t="str">
        <f t="shared" si="21"/>
        <v>KIU1357</v>
      </c>
      <c r="E1358" t="s">
        <v>999</v>
      </c>
      <c r="F1358">
        <v>20</v>
      </c>
      <c r="G1358">
        <v>1</v>
      </c>
      <c r="H1358">
        <v>1</v>
      </c>
      <c r="I1358">
        <v>20</v>
      </c>
    </row>
    <row r="1359" spans="2:9">
      <c r="B1359" t="s">
        <v>1000</v>
      </c>
      <c r="C1359">
        <v>1358</v>
      </c>
      <c r="D1359" t="str">
        <f t="shared" si="21"/>
        <v>KIU1358</v>
      </c>
      <c r="E1359" t="s">
        <v>1000</v>
      </c>
      <c r="F1359">
        <v>20</v>
      </c>
      <c r="G1359">
        <v>1</v>
      </c>
      <c r="H1359">
        <v>1</v>
      </c>
      <c r="I1359">
        <v>20</v>
      </c>
    </row>
    <row r="1360" spans="2:9">
      <c r="B1360" t="s">
        <v>1001</v>
      </c>
      <c r="C1360">
        <v>1359</v>
      </c>
      <c r="D1360" t="str">
        <f t="shared" si="21"/>
        <v>KIU1359</v>
      </c>
      <c r="E1360" t="s">
        <v>1001</v>
      </c>
      <c r="F1360">
        <v>20</v>
      </c>
      <c r="G1360">
        <v>1</v>
      </c>
      <c r="H1360">
        <v>1</v>
      </c>
      <c r="I1360">
        <v>20</v>
      </c>
    </row>
    <row r="1361" spans="2:9">
      <c r="B1361" t="s">
        <v>1002</v>
      </c>
      <c r="C1361">
        <v>1360</v>
      </c>
      <c r="D1361" t="str">
        <f t="shared" si="21"/>
        <v>KIU1360</v>
      </c>
      <c r="E1361" t="s">
        <v>1002</v>
      </c>
      <c r="F1361">
        <v>20</v>
      </c>
      <c r="G1361">
        <v>1</v>
      </c>
      <c r="H1361">
        <v>1</v>
      </c>
      <c r="I1361">
        <v>20</v>
      </c>
    </row>
    <row r="1362" spans="2:9">
      <c r="B1362" t="s">
        <v>1009</v>
      </c>
      <c r="C1362">
        <v>1361</v>
      </c>
      <c r="D1362" t="str">
        <f t="shared" si="21"/>
        <v>KIU1361</v>
      </c>
      <c r="E1362" t="s">
        <v>1009</v>
      </c>
      <c r="F1362">
        <v>20</v>
      </c>
      <c r="G1362">
        <v>1</v>
      </c>
      <c r="H1362">
        <v>1</v>
      </c>
      <c r="I1362">
        <v>20</v>
      </c>
    </row>
    <row r="1363" spans="2:9">
      <c r="B1363" t="s">
        <v>1010</v>
      </c>
      <c r="C1363">
        <v>1362</v>
      </c>
      <c r="D1363" t="str">
        <f t="shared" si="21"/>
        <v>KIU1362</v>
      </c>
      <c r="E1363" t="s">
        <v>1010</v>
      </c>
      <c r="F1363">
        <v>10</v>
      </c>
      <c r="G1363">
        <v>1</v>
      </c>
      <c r="H1363">
        <v>1</v>
      </c>
      <c r="I1363">
        <v>10</v>
      </c>
    </row>
    <row r="1364" spans="2:9">
      <c r="B1364" t="s">
        <v>1051</v>
      </c>
      <c r="C1364">
        <v>1363</v>
      </c>
      <c r="D1364" t="str">
        <f t="shared" si="21"/>
        <v>KIU1363</v>
      </c>
      <c r="E1364" t="s">
        <v>1051</v>
      </c>
      <c r="F1364">
        <v>20</v>
      </c>
      <c r="G1364">
        <v>1</v>
      </c>
      <c r="H1364">
        <v>1</v>
      </c>
      <c r="I1364">
        <v>20</v>
      </c>
    </row>
    <row r="1365" spans="2:9">
      <c r="B1365" t="s">
        <v>1052</v>
      </c>
      <c r="C1365">
        <v>1364</v>
      </c>
      <c r="D1365" t="str">
        <f t="shared" si="21"/>
        <v>KIU1364</v>
      </c>
      <c r="E1365" t="s">
        <v>1052</v>
      </c>
      <c r="F1365">
        <v>20</v>
      </c>
      <c r="G1365">
        <v>1</v>
      </c>
      <c r="H1365">
        <v>1</v>
      </c>
      <c r="I1365">
        <v>20</v>
      </c>
    </row>
    <row r="1366" spans="2:9">
      <c r="B1366" t="s">
        <v>1053</v>
      </c>
      <c r="C1366">
        <v>1365</v>
      </c>
      <c r="D1366" t="str">
        <f t="shared" si="21"/>
        <v>KIU1365</v>
      </c>
      <c r="E1366" t="s">
        <v>1053</v>
      </c>
      <c r="F1366">
        <v>40</v>
      </c>
      <c r="G1366">
        <v>1</v>
      </c>
      <c r="H1366">
        <v>1</v>
      </c>
      <c r="I1366">
        <v>40</v>
      </c>
    </row>
    <row r="1367" spans="2:9">
      <c r="B1367" t="s">
        <v>1210</v>
      </c>
      <c r="C1367">
        <v>1366</v>
      </c>
      <c r="D1367" t="str">
        <f t="shared" si="21"/>
        <v>KIU1366</v>
      </c>
      <c r="E1367" t="s">
        <v>1210</v>
      </c>
      <c r="F1367">
        <v>20</v>
      </c>
      <c r="G1367">
        <v>12</v>
      </c>
      <c r="H1367">
        <v>1</v>
      </c>
      <c r="I1367">
        <v>240</v>
      </c>
    </row>
    <row r="1368" spans="2:9">
      <c r="B1368" t="s">
        <v>1212</v>
      </c>
      <c r="C1368">
        <v>1367</v>
      </c>
      <c r="D1368" t="str">
        <f t="shared" si="21"/>
        <v>KIU1367</v>
      </c>
      <c r="E1368" t="s">
        <v>1212</v>
      </c>
      <c r="F1368">
        <v>100</v>
      </c>
      <c r="G1368">
        <v>10</v>
      </c>
      <c r="H1368">
        <v>1</v>
      </c>
      <c r="I1368">
        <v>1000</v>
      </c>
    </row>
    <row r="1369" spans="2:9">
      <c r="B1369" t="s">
        <v>1214</v>
      </c>
      <c r="C1369">
        <v>1368</v>
      </c>
      <c r="D1369" t="str">
        <f t="shared" si="21"/>
        <v>KIU1368</v>
      </c>
      <c r="E1369" t="s">
        <v>1214</v>
      </c>
      <c r="F1369">
        <v>10</v>
      </c>
      <c r="G1369">
        <v>1</v>
      </c>
      <c r="H1369">
        <v>1</v>
      </c>
      <c r="I1369">
        <v>10</v>
      </c>
    </row>
    <row r="1370" spans="2:9">
      <c r="B1370" t="s">
        <v>1216</v>
      </c>
      <c r="C1370">
        <v>1369</v>
      </c>
      <c r="D1370" t="str">
        <f t="shared" si="21"/>
        <v>KIU1369</v>
      </c>
      <c r="E1370" t="s">
        <v>1216</v>
      </c>
      <c r="F1370">
        <v>30</v>
      </c>
      <c r="G1370">
        <v>1</v>
      </c>
      <c r="H1370">
        <v>1</v>
      </c>
      <c r="I1370">
        <v>30</v>
      </c>
    </row>
    <row r="1371" spans="2:9">
      <c r="B1371" t="s">
        <v>1311</v>
      </c>
      <c r="C1371">
        <v>1370</v>
      </c>
      <c r="D1371" t="str">
        <f t="shared" si="21"/>
        <v>KIU1370</v>
      </c>
      <c r="E1371" t="s">
        <v>1311</v>
      </c>
      <c r="F1371">
        <v>20</v>
      </c>
      <c r="G1371">
        <v>10</v>
      </c>
      <c r="H1371">
        <v>1</v>
      </c>
      <c r="I1371">
        <v>200</v>
      </c>
    </row>
    <row r="1372" spans="2:9">
      <c r="B1372" t="s">
        <v>1312</v>
      </c>
      <c r="C1372">
        <v>1371</v>
      </c>
      <c r="D1372" t="str">
        <f t="shared" si="21"/>
        <v>KIU1371</v>
      </c>
      <c r="E1372" t="s">
        <v>1312</v>
      </c>
      <c r="F1372">
        <v>10</v>
      </c>
      <c r="G1372">
        <v>15</v>
      </c>
      <c r="H1372">
        <v>1</v>
      </c>
      <c r="I1372">
        <v>150</v>
      </c>
    </row>
    <row r="1373" spans="2:9">
      <c r="B1373" t="s">
        <v>1502</v>
      </c>
      <c r="C1373">
        <v>1372</v>
      </c>
      <c r="D1373" t="str">
        <f t="shared" si="21"/>
        <v>KIU1372</v>
      </c>
      <c r="E1373" t="s">
        <v>1502</v>
      </c>
      <c r="F1373">
        <v>12</v>
      </c>
      <c r="G1373">
        <v>15</v>
      </c>
      <c r="H1373">
        <v>1</v>
      </c>
      <c r="I1373">
        <v>180</v>
      </c>
    </row>
    <row r="1374" spans="2:9">
      <c r="B1374" t="s">
        <v>1504</v>
      </c>
      <c r="C1374">
        <v>1373</v>
      </c>
      <c r="D1374" t="str">
        <f t="shared" si="21"/>
        <v>KIU1373</v>
      </c>
      <c r="E1374" t="s">
        <v>1504</v>
      </c>
      <c r="F1374">
        <v>1</v>
      </c>
      <c r="G1374">
        <v>1</v>
      </c>
      <c r="H1374">
        <v>1</v>
      </c>
      <c r="I1374">
        <v>1</v>
      </c>
    </row>
    <row r="1375" spans="2:9">
      <c r="B1375" t="s">
        <v>1506</v>
      </c>
      <c r="C1375">
        <v>1374</v>
      </c>
      <c r="D1375" t="str">
        <f t="shared" si="21"/>
        <v>KIU1374</v>
      </c>
      <c r="E1375" t="s">
        <v>1506</v>
      </c>
      <c r="F1375">
        <v>4</v>
      </c>
      <c r="G1375">
        <v>1</v>
      </c>
      <c r="H1375">
        <v>1</v>
      </c>
      <c r="I1375">
        <v>4</v>
      </c>
    </row>
    <row r="1376" spans="2:9">
      <c r="B1376" t="s">
        <v>1541</v>
      </c>
      <c r="C1376">
        <v>1375</v>
      </c>
      <c r="D1376" t="str">
        <f t="shared" si="21"/>
        <v>KIU1375</v>
      </c>
      <c r="E1376" t="s">
        <v>1541</v>
      </c>
      <c r="F1376">
        <v>12</v>
      </c>
      <c r="G1376">
        <v>15</v>
      </c>
      <c r="H1376">
        <v>1</v>
      </c>
      <c r="I1376">
        <v>180</v>
      </c>
    </row>
    <row r="1377" spans="2:9">
      <c r="B1377" t="s">
        <v>1838</v>
      </c>
      <c r="C1377">
        <v>1376</v>
      </c>
      <c r="D1377" t="str">
        <f t="shared" si="21"/>
        <v>KIU1376</v>
      </c>
      <c r="E1377" t="s">
        <v>1838</v>
      </c>
      <c r="F1377">
        <v>12</v>
      </c>
      <c r="G1377">
        <v>15</v>
      </c>
      <c r="H1377">
        <v>1</v>
      </c>
      <c r="I1377">
        <v>180</v>
      </c>
    </row>
    <row r="1378" spans="2:9">
      <c r="B1378" t="s">
        <v>1839</v>
      </c>
      <c r="C1378">
        <v>1377</v>
      </c>
      <c r="D1378" t="str">
        <f t="shared" si="21"/>
        <v>KIU1377</v>
      </c>
      <c r="E1378" t="s">
        <v>1839</v>
      </c>
      <c r="F1378">
        <v>12</v>
      </c>
      <c r="G1378">
        <v>15</v>
      </c>
      <c r="H1378">
        <v>1</v>
      </c>
      <c r="I1378">
        <v>180</v>
      </c>
    </row>
    <row r="1379" spans="2:9">
      <c r="B1379" t="s">
        <v>1866</v>
      </c>
      <c r="C1379">
        <v>1378</v>
      </c>
      <c r="D1379" t="str">
        <f t="shared" si="21"/>
        <v>KIU1378</v>
      </c>
      <c r="E1379" t="s">
        <v>1866</v>
      </c>
      <c r="F1379">
        <v>12</v>
      </c>
      <c r="G1379">
        <v>15</v>
      </c>
      <c r="H1379">
        <v>1</v>
      </c>
      <c r="I1379">
        <v>180</v>
      </c>
    </row>
    <row r="1380" spans="2:9">
      <c r="B1380" t="s">
        <v>1909</v>
      </c>
      <c r="C1380">
        <v>1379</v>
      </c>
      <c r="D1380" t="str">
        <f t="shared" si="21"/>
        <v>KIU1379</v>
      </c>
      <c r="E1380" t="s">
        <v>1909</v>
      </c>
      <c r="F1380">
        <v>12</v>
      </c>
      <c r="G1380">
        <v>10</v>
      </c>
      <c r="H1380">
        <v>1</v>
      </c>
      <c r="I1380">
        <v>120</v>
      </c>
    </row>
    <row r="1381" spans="2:9">
      <c r="B1381" t="s">
        <v>1910</v>
      </c>
      <c r="C1381">
        <v>1380</v>
      </c>
      <c r="D1381" t="str">
        <f t="shared" si="21"/>
        <v>KIU1380</v>
      </c>
      <c r="E1381" t="s">
        <v>1910</v>
      </c>
      <c r="F1381">
        <v>20</v>
      </c>
      <c r="G1381">
        <v>6</v>
      </c>
      <c r="H1381">
        <v>1</v>
      </c>
      <c r="I1381">
        <v>120</v>
      </c>
    </row>
    <row r="1382" spans="2:9">
      <c r="B1382" t="s">
        <v>1911</v>
      </c>
      <c r="C1382">
        <v>1381</v>
      </c>
      <c r="D1382" t="str">
        <f t="shared" si="21"/>
        <v>KIU1381</v>
      </c>
      <c r="E1382" t="s">
        <v>1911</v>
      </c>
      <c r="F1382">
        <v>12</v>
      </c>
      <c r="G1382">
        <v>10</v>
      </c>
      <c r="H1382">
        <v>1</v>
      </c>
      <c r="I1382">
        <v>120</v>
      </c>
    </row>
    <row r="1383" spans="2:9">
      <c r="B1383" t="s">
        <v>1912</v>
      </c>
      <c r="C1383">
        <v>1382</v>
      </c>
      <c r="D1383" t="str">
        <f t="shared" si="21"/>
        <v>KIU1382</v>
      </c>
      <c r="E1383" t="s">
        <v>1912</v>
      </c>
      <c r="F1383">
        <v>20</v>
      </c>
      <c r="G1383">
        <v>6</v>
      </c>
      <c r="H1383">
        <v>1</v>
      </c>
      <c r="I1383">
        <v>120</v>
      </c>
    </row>
    <row r="1384" spans="2:9">
      <c r="B1384" t="s">
        <v>1913</v>
      </c>
      <c r="C1384">
        <v>1383</v>
      </c>
      <c r="D1384" t="str">
        <f t="shared" si="21"/>
        <v>KIU1383</v>
      </c>
      <c r="E1384" t="s">
        <v>1913</v>
      </c>
      <c r="F1384">
        <v>120</v>
      </c>
      <c r="G1384">
        <v>1</v>
      </c>
      <c r="H1384">
        <v>1</v>
      </c>
      <c r="I1384">
        <v>120</v>
      </c>
    </row>
    <row r="1385" spans="2:9">
      <c r="B1385" t="s">
        <v>2045</v>
      </c>
      <c r="C1385">
        <v>1384</v>
      </c>
      <c r="D1385" t="str">
        <f t="shared" si="21"/>
        <v>KIU1384</v>
      </c>
      <c r="E1385" t="s">
        <v>2045</v>
      </c>
      <c r="F1385">
        <v>12</v>
      </c>
      <c r="G1385">
        <v>20</v>
      </c>
      <c r="H1385">
        <v>1</v>
      </c>
      <c r="I1385">
        <v>240</v>
      </c>
    </row>
    <row r="1386" spans="2:9">
      <c r="B1386" t="s">
        <v>2046</v>
      </c>
      <c r="C1386">
        <v>1385</v>
      </c>
      <c r="D1386" t="str">
        <f t="shared" si="21"/>
        <v>KIU1385</v>
      </c>
      <c r="E1386" t="s">
        <v>2046</v>
      </c>
      <c r="F1386">
        <v>12</v>
      </c>
      <c r="G1386">
        <v>15</v>
      </c>
      <c r="H1386">
        <v>1</v>
      </c>
      <c r="I1386">
        <v>180</v>
      </c>
    </row>
    <row r="1387" spans="2:9">
      <c r="B1387" t="s">
        <v>2047</v>
      </c>
      <c r="C1387">
        <v>1386</v>
      </c>
      <c r="D1387" t="str">
        <f t="shared" si="21"/>
        <v>KIU1386</v>
      </c>
      <c r="E1387" t="s">
        <v>2047</v>
      </c>
      <c r="F1387">
        <v>12</v>
      </c>
      <c r="G1387">
        <v>15</v>
      </c>
      <c r="H1387">
        <v>1</v>
      </c>
      <c r="I1387">
        <v>180</v>
      </c>
    </row>
    <row r="1388" spans="2:9">
      <c r="B1388" t="s">
        <v>2048</v>
      </c>
      <c r="C1388">
        <v>1387</v>
      </c>
      <c r="D1388" t="str">
        <f t="shared" si="21"/>
        <v>KIU1387</v>
      </c>
      <c r="E1388" t="s">
        <v>2048</v>
      </c>
      <c r="F1388">
        <v>12</v>
      </c>
      <c r="G1388">
        <v>15</v>
      </c>
      <c r="H1388">
        <v>1</v>
      </c>
      <c r="I1388">
        <v>180</v>
      </c>
    </row>
    <row r="1389" spans="2:9">
      <c r="B1389" t="s">
        <v>2055</v>
      </c>
      <c r="C1389">
        <v>1388</v>
      </c>
      <c r="D1389" t="str">
        <f t="shared" si="21"/>
        <v>KIU1388</v>
      </c>
      <c r="E1389" t="s">
        <v>2055</v>
      </c>
      <c r="F1389">
        <v>12</v>
      </c>
      <c r="G1389">
        <v>15</v>
      </c>
      <c r="H1389">
        <v>1</v>
      </c>
      <c r="I1389">
        <v>180</v>
      </c>
    </row>
    <row r="1390" spans="2:9">
      <c r="B1390" t="s">
        <v>2056</v>
      </c>
      <c r="C1390">
        <v>1389</v>
      </c>
      <c r="D1390" t="str">
        <f t="shared" si="21"/>
        <v>KIU1389</v>
      </c>
      <c r="E1390" t="s">
        <v>2056</v>
      </c>
      <c r="F1390">
        <v>12</v>
      </c>
      <c r="G1390">
        <v>10</v>
      </c>
      <c r="H1390">
        <v>1</v>
      </c>
      <c r="I1390">
        <v>120</v>
      </c>
    </row>
    <row r="1391" spans="2:9">
      <c r="B1391" t="s">
        <v>2057</v>
      </c>
      <c r="C1391">
        <v>1390</v>
      </c>
      <c r="D1391" t="str">
        <f t="shared" si="21"/>
        <v>KIU1390</v>
      </c>
      <c r="E1391" t="s">
        <v>2057</v>
      </c>
      <c r="F1391">
        <v>12</v>
      </c>
      <c r="G1391">
        <v>10</v>
      </c>
      <c r="H1391">
        <v>1</v>
      </c>
      <c r="I1391">
        <v>120</v>
      </c>
    </row>
    <row r="1392" spans="2:9">
      <c r="B1392" t="s">
        <v>2058</v>
      </c>
      <c r="C1392">
        <v>1391</v>
      </c>
      <c r="D1392" t="str">
        <f t="shared" si="21"/>
        <v>KIU1391</v>
      </c>
      <c r="E1392" t="s">
        <v>2058</v>
      </c>
      <c r="F1392">
        <v>20</v>
      </c>
      <c r="G1392">
        <v>20</v>
      </c>
      <c r="H1392">
        <v>1</v>
      </c>
      <c r="I1392">
        <v>400</v>
      </c>
    </row>
    <row r="1393" spans="2:9">
      <c r="B1393" t="s">
        <v>2059</v>
      </c>
      <c r="C1393">
        <v>1392</v>
      </c>
      <c r="D1393" t="str">
        <f t="shared" si="21"/>
        <v>KIU1392</v>
      </c>
      <c r="E1393" t="s">
        <v>2059</v>
      </c>
      <c r="F1393">
        <v>20</v>
      </c>
      <c r="G1393">
        <v>20</v>
      </c>
      <c r="H1393">
        <v>1</v>
      </c>
      <c r="I1393">
        <v>400</v>
      </c>
    </row>
    <row r="1394" spans="2:9">
      <c r="B1394" t="s">
        <v>2060</v>
      </c>
      <c r="C1394">
        <v>1393</v>
      </c>
      <c r="D1394" t="str">
        <f t="shared" si="21"/>
        <v>KIU1393</v>
      </c>
      <c r="E1394" t="s">
        <v>2060</v>
      </c>
      <c r="F1394">
        <v>12</v>
      </c>
      <c r="G1394">
        <v>15</v>
      </c>
      <c r="H1394">
        <v>1</v>
      </c>
      <c r="I1394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opLeftCell="B1" workbookViewId="0">
      <selection activeCell="B1" sqref="B1"/>
    </sheetView>
  </sheetViews>
  <sheetFormatPr defaultRowHeight="15"/>
  <cols>
    <col min="1" max="1" width="0" hidden="1" customWidth="1"/>
    <col min="2" max="2" width="8.85546875" customWidth="1"/>
    <col min="3" max="4" width="12.42578125" bestFit="1" customWidth="1"/>
    <col min="5" max="5" width="30.85546875" customWidth="1"/>
    <col min="6" max="8" width="9.140625" customWidth="1"/>
    <col min="9" max="9" width="13.42578125" customWidth="1"/>
    <col min="14" max="14" width="12.28515625" style="3" customWidth="1"/>
    <col min="15" max="15" width="28" style="6" hidden="1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gr45710324,0829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kg45809368,18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kg458091013,179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kg458091295,178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gr45679322,0643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89"/>
  <sheetViews>
    <sheetView workbookViewId="0">
      <selection activeCell="B1" sqref="B1"/>
    </sheetView>
  </sheetViews>
  <sheetFormatPr defaultRowHeight="15"/>
  <cols>
    <col min="4" max="4" width="34" customWidth="1"/>
    <col min="5" max="5" width="15.140625" style="3" customWidth="1"/>
  </cols>
  <sheetData>
    <row r="1" spans="1:13">
      <c r="B1" s="1" t="s">
        <v>16482</v>
      </c>
      <c r="C1" s="1" t="s">
        <v>0</v>
      </c>
      <c r="D1" s="1" t="s">
        <v>2</v>
      </c>
      <c r="E1" s="25" t="s">
        <v>7</v>
      </c>
      <c r="F1" s="29" t="s">
        <v>3</v>
      </c>
      <c r="G1" s="29" t="s">
        <v>4</v>
      </c>
      <c r="H1" s="29" t="s">
        <v>5</v>
      </c>
      <c r="I1" s="29" t="s">
        <v>6</v>
      </c>
      <c r="J1" s="29" t="s">
        <v>12</v>
      </c>
      <c r="K1" s="29" t="s">
        <v>10</v>
      </c>
      <c r="L1" s="29" t="s">
        <v>11</v>
      </c>
      <c r="M1" s="29" t="s">
        <v>8</v>
      </c>
    </row>
    <row r="2" spans="1:13">
      <c r="A2" t="str">
        <f>D2&amp;E2</f>
        <v>Abacell 18 EC 10 X 1 ltr46204</v>
      </c>
      <c r="B2">
        <v>1</v>
      </c>
      <c r="C2" t="s">
        <v>11905</v>
      </c>
      <c r="D2" t="s">
        <v>14</v>
      </c>
      <c r="E2" s="28">
        <v>46204</v>
      </c>
      <c r="F2" s="30">
        <v>10</v>
      </c>
      <c r="G2" s="30">
        <v>1</v>
      </c>
      <c r="H2" s="30">
        <v>1</v>
      </c>
      <c r="I2" s="30">
        <v>10</v>
      </c>
      <c r="J2" s="30">
        <v>250</v>
      </c>
      <c r="K2" s="30">
        <v>25</v>
      </c>
      <c r="L2" s="30">
        <v>0</v>
      </c>
      <c r="M2" t="s">
        <v>16474</v>
      </c>
    </row>
    <row r="3" spans="1:13">
      <c r="A3" t="str">
        <f t="shared" ref="A3:A66" si="0">D3&amp;E3</f>
        <v>Abacell 18 EC 40 X 250 ml46357</v>
      </c>
      <c r="B3">
        <v>2</v>
      </c>
      <c r="C3" t="s">
        <v>11906</v>
      </c>
      <c r="D3" t="s">
        <v>17</v>
      </c>
      <c r="E3" s="28">
        <v>46357</v>
      </c>
      <c r="F3" s="30">
        <v>40</v>
      </c>
      <c r="G3" s="30">
        <v>1</v>
      </c>
      <c r="H3" s="30">
        <v>1</v>
      </c>
      <c r="I3" s="30">
        <v>40</v>
      </c>
      <c r="J3" s="30">
        <v>721</v>
      </c>
      <c r="K3" s="30">
        <v>18</v>
      </c>
      <c r="L3" s="30">
        <v>1</v>
      </c>
      <c r="M3" t="s">
        <v>16474</v>
      </c>
    </row>
    <row r="4" spans="1:13">
      <c r="A4" t="str">
        <f t="shared" si="0"/>
        <v>Abacell 18 EC 50 X 100 ml46082</v>
      </c>
      <c r="B4">
        <v>3</v>
      </c>
      <c r="C4" t="s">
        <v>11907</v>
      </c>
      <c r="D4" t="s">
        <v>19</v>
      </c>
      <c r="E4" s="28">
        <v>46082</v>
      </c>
      <c r="F4" s="30">
        <v>50</v>
      </c>
      <c r="G4" s="30">
        <v>1</v>
      </c>
      <c r="H4" s="30">
        <v>1</v>
      </c>
      <c r="I4" s="30">
        <v>50</v>
      </c>
      <c r="J4" s="30">
        <v>8185</v>
      </c>
      <c r="K4" s="30">
        <v>163</v>
      </c>
      <c r="L4" s="30">
        <v>35</v>
      </c>
      <c r="M4" t="s">
        <v>16474</v>
      </c>
    </row>
    <row r="5" spans="1:13">
      <c r="A5" t="str">
        <f t="shared" si="0"/>
        <v>Abado 50 WP 20 X 20 X 10 gr46722</v>
      </c>
      <c r="B5">
        <v>4</v>
      </c>
      <c r="C5" t="s">
        <v>11908</v>
      </c>
      <c r="D5" t="s">
        <v>20</v>
      </c>
      <c r="E5" s="28">
        <v>46722</v>
      </c>
      <c r="F5" s="30">
        <v>20</v>
      </c>
      <c r="G5" s="30">
        <v>20</v>
      </c>
      <c r="H5" s="30">
        <v>1</v>
      </c>
      <c r="I5" s="30">
        <v>400</v>
      </c>
      <c r="J5" s="30">
        <v>11563</v>
      </c>
      <c r="K5" s="30">
        <v>28</v>
      </c>
      <c r="L5" s="30">
        <v>363</v>
      </c>
      <c r="M5" t="s">
        <v>16474</v>
      </c>
    </row>
    <row r="6" spans="1:13">
      <c r="A6" t="str">
        <f t="shared" si="0"/>
        <v>Abado 50 WP 20 X 6 X 40 gr46844</v>
      </c>
      <c r="B6">
        <v>5</v>
      </c>
      <c r="C6" t="s">
        <v>11909</v>
      </c>
      <c r="D6" t="s">
        <v>22</v>
      </c>
      <c r="E6" s="28">
        <v>46844</v>
      </c>
      <c r="F6" s="30">
        <v>20</v>
      </c>
      <c r="G6" s="30">
        <v>6</v>
      </c>
      <c r="H6" s="30">
        <v>1</v>
      </c>
      <c r="I6" s="30">
        <v>120</v>
      </c>
      <c r="J6" s="30">
        <v>3372</v>
      </c>
      <c r="K6" s="30">
        <v>28</v>
      </c>
      <c r="L6" s="30">
        <v>12</v>
      </c>
      <c r="M6" t="s">
        <v>16474</v>
      </c>
    </row>
    <row r="7" spans="1:13">
      <c r="A7" t="str">
        <f t="shared" si="0"/>
        <v>Abenz 22 EC 100 X 100 ml45809</v>
      </c>
      <c r="B7">
        <v>6</v>
      </c>
      <c r="C7" t="s">
        <v>11910</v>
      </c>
      <c r="D7" t="s">
        <v>24</v>
      </c>
      <c r="E7" s="28">
        <v>45809</v>
      </c>
      <c r="F7" s="30">
        <v>100</v>
      </c>
      <c r="G7" s="30">
        <v>1</v>
      </c>
      <c r="H7" s="30">
        <v>1</v>
      </c>
      <c r="I7" s="30">
        <v>100</v>
      </c>
      <c r="J7" s="30">
        <v>37</v>
      </c>
      <c r="K7" s="30">
        <v>0</v>
      </c>
      <c r="L7" s="30">
        <v>37</v>
      </c>
      <c r="M7" t="s">
        <v>16474</v>
      </c>
    </row>
    <row r="8" spans="1:13">
      <c r="A8" t="str">
        <f t="shared" si="0"/>
        <v>Abenz 22 EC 100 X 100 ml46997</v>
      </c>
      <c r="B8">
        <v>7</v>
      </c>
      <c r="C8" t="s">
        <v>11910</v>
      </c>
      <c r="D8" t="s">
        <v>24</v>
      </c>
      <c r="E8" s="28">
        <v>46997</v>
      </c>
      <c r="F8" s="30">
        <v>100</v>
      </c>
      <c r="G8" s="30">
        <v>1</v>
      </c>
      <c r="H8" s="30">
        <v>1</v>
      </c>
      <c r="I8" s="30">
        <v>100</v>
      </c>
      <c r="J8" s="30">
        <v>600</v>
      </c>
      <c r="K8" s="30">
        <v>6</v>
      </c>
      <c r="L8" s="30">
        <v>0</v>
      </c>
      <c r="M8" t="s">
        <v>16474</v>
      </c>
    </row>
    <row r="9" spans="1:13">
      <c r="A9" t="str">
        <f t="shared" si="0"/>
        <v>Abenz 22 EC 100 X 100 ml46935</v>
      </c>
      <c r="B9">
        <v>8</v>
      </c>
      <c r="C9" t="s">
        <v>11910</v>
      </c>
      <c r="D9" t="s">
        <v>24</v>
      </c>
      <c r="E9" s="28">
        <v>46935</v>
      </c>
      <c r="F9" s="30">
        <v>100</v>
      </c>
      <c r="G9" s="30">
        <v>1</v>
      </c>
      <c r="H9" s="30">
        <v>1</v>
      </c>
      <c r="I9" s="30">
        <v>100</v>
      </c>
      <c r="J9" s="30">
        <v>6450</v>
      </c>
      <c r="K9" s="30">
        <v>64</v>
      </c>
      <c r="L9" s="30">
        <v>50</v>
      </c>
      <c r="M9" t="s">
        <v>16474</v>
      </c>
    </row>
    <row r="10" spans="1:13">
      <c r="A10" t="str">
        <f t="shared" si="0"/>
        <v>Abenz 22 EC 40 X 250 ml46844</v>
      </c>
      <c r="B10">
        <v>9</v>
      </c>
      <c r="C10" t="s">
        <v>11911</v>
      </c>
      <c r="D10" t="s">
        <v>28</v>
      </c>
      <c r="E10" s="28">
        <v>46844</v>
      </c>
      <c r="F10" s="30">
        <v>40</v>
      </c>
      <c r="G10" s="30">
        <v>1</v>
      </c>
      <c r="H10" s="30">
        <v>1</v>
      </c>
      <c r="I10" s="30">
        <v>40</v>
      </c>
      <c r="J10" s="30">
        <v>8</v>
      </c>
      <c r="K10" s="30">
        <v>0</v>
      </c>
      <c r="L10" s="30">
        <v>8</v>
      </c>
      <c r="M10" t="s">
        <v>16474</v>
      </c>
    </row>
    <row r="11" spans="1:13">
      <c r="A11" t="str">
        <f t="shared" si="0"/>
        <v>Abenz 22 EC 40 X 250 ml46997</v>
      </c>
      <c r="B11">
        <v>10</v>
      </c>
      <c r="C11" t="s">
        <v>11911</v>
      </c>
      <c r="D11" t="s">
        <v>28</v>
      </c>
      <c r="E11" s="28">
        <v>46997</v>
      </c>
      <c r="F11" s="30">
        <v>40</v>
      </c>
      <c r="G11" s="30">
        <v>1</v>
      </c>
      <c r="H11" s="30">
        <v>1</v>
      </c>
      <c r="I11" s="30">
        <v>40</v>
      </c>
      <c r="J11" s="30">
        <v>2000</v>
      </c>
      <c r="K11" s="30">
        <v>50</v>
      </c>
      <c r="L11" s="30">
        <v>0</v>
      </c>
      <c r="M11" t="s">
        <v>16474</v>
      </c>
    </row>
    <row r="12" spans="1:13">
      <c r="A12" t="str">
        <f t="shared" si="0"/>
        <v>Abojo 60 WP 10 X 20 X 50 gr47119</v>
      </c>
      <c r="B12">
        <v>11</v>
      </c>
      <c r="C12" t="s">
        <v>11912</v>
      </c>
      <c r="D12" t="s">
        <v>31</v>
      </c>
      <c r="E12" s="28">
        <v>47119</v>
      </c>
      <c r="F12" s="30">
        <v>10</v>
      </c>
      <c r="G12" s="30">
        <v>20</v>
      </c>
      <c r="H12" s="30">
        <v>1</v>
      </c>
      <c r="I12" s="30">
        <v>200</v>
      </c>
      <c r="J12" s="30">
        <v>3488</v>
      </c>
      <c r="K12" s="30">
        <v>17</v>
      </c>
      <c r="L12" s="30">
        <v>88</v>
      </c>
      <c r="M12" t="s">
        <v>16474</v>
      </c>
    </row>
    <row r="13" spans="1:13">
      <c r="A13" t="str">
        <f t="shared" si="0"/>
        <v>Abojo 60 WP 100 X 100 gr46966</v>
      </c>
      <c r="B13">
        <v>12</v>
      </c>
      <c r="C13" t="s">
        <v>11913</v>
      </c>
      <c r="D13" t="s">
        <v>33</v>
      </c>
      <c r="E13" s="28">
        <v>46966</v>
      </c>
      <c r="F13" s="30">
        <v>100</v>
      </c>
      <c r="G13" s="30">
        <v>1</v>
      </c>
      <c r="H13" s="30">
        <v>1</v>
      </c>
      <c r="I13" s="30">
        <v>100</v>
      </c>
      <c r="J13" s="30">
        <v>2594</v>
      </c>
      <c r="K13" s="30">
        <v>25</v>
      </c>
      <c r="L13" s="30">
        <v>94</v>
      </c>
      <c r="M13" t="s">
        <v>16474</v>
      </c>
    </row>
    <row r="14" spans="1:13">
      <c r="A14" t="str">
        <f t="shared" si="0"/>
        <v>Acapela System 280 SC 50 X 100 ml45689</v>
      </c>
      <c r="B14">
        <v>13</v>
      </c>
      <c r="C14" t="s">
        <v>11914</v>
      </c>
      <c r="D14" t="s">
        <v>35</v>
      </c>
      <c r="E14" s="28">
        <v>45689</v>
      </c>
      <c r="F14" s="30">
        <v>50</v>
      </c>
      <c r="G14" s="30">
        <v>1</v>
      </c>
      <c r="H14" s="30">
        <v>1</v>
      </c>
      <c r="I14" s="30">
        <v>50</v>
      </c>
      <c r="J14" s="30">
        <v>3273</v>
      </c>
      <c r="K14" s="30">
        <v>65</v>
      </c>
      <c r="L14" s="30">
        <v>23</v>
      </c>
      <c r="M14" t="s">
        <v>16474</v>
      </c>
    </row>
    <row r="15" spans="1:13">
      <c r="A15" t="str">
        <f t="shared" si="0"/>
        <v>Accora 100 EC 15 X 1 ltr (Sample)45658</v>
      </c>
      <c r="B15">
        <v>14</v>
      </c>
      <c r="C15" t="s">
        <v>11915</v>
      </c>
      <c r="D15" t="s">
        <v>37</v>
      </c>
      <c r="E15" s="28">
        <v>45658</v>
      </c>
      <c r="F15" s="30">
        <v>15</v>
      </c>
      <c r="G15" s="30">
        <v>1</v>
      </c>
      <c r="H15" s="30">
        <v>1</v>
      </c>
      <c r="I15" s="30">
        <v>15</v>
      </c>
      <c r="J15" s="30">
        <v>1</v>
      </c>
      <c r="K15" s="30">
        <v>0</v>
      </c>
      <c r="L15" s="30">
        <v>1</v>
      </c>
      <c r="M15" t="s">
        <v>16474</v>
      </c>
    </row>
    <row r="16" spans="1:13">
      <c r="A16" t="str">
        <f t="shared" si="0"/>
        <v>Accora 100 EC 20 X 500 ml46054</v>
      </c>
      <c r="B16">
        <v>15</v>
      </c>
      <c r="C16" t="s">
        <v>11916</v>
      </c>
      <c r="D16" t="s">
        <v>39</v>
      </c>
      <c r="E16" s="28">
        <v>46054</v>
      </c>
      <c r="F16" s="30">
        <v>20</v>
      </c>
      <c r="G16" s="30">
        <v>1</v>
      </c>
      <c r="H16" s="30">
        <v>1</v>
      </c>
      <c r="I16" s="30">
        <v>20</v>
      </c>
      <c r="J16" s="30">
        <v>115</v>
      </c>
      <c r="K16" s="30">
        <v>5</v>
      </c>
      <c r="L16" s="30">
        <v>15</v>
      </c>
      <c r="M16" t="s">
        <v>16474</v>
      </c>
    </row>
    <row r="17" spans="1:13">
      <c r="A17" t="str">
        <f t="shared" si="0"/>
        <v>Accu Kayaba Kering 12A - 12 Volt1/1/1000</v>
      </c>
      <c r="B17">
        <v>16</v>
      </c>
      <c r="C17" t="s">
        <v>11917</v>
      </c>
      <c r="D17" t="s">
        <v>40</v>
      </c>
      <c r="E17" s="28" t="s">
        <v>2222</v>
      </c>
      <c r="F17" s="30">
        <v>1</v>
      </c>
      <c r="G17" s="30">
        <v>1</v>
      </c>
      <c r="H17" s="30">
        <v>1</v>
      </c>
      <c r="I17" s="30">
        <v>1</v>
      </c>
      <c r="J17" s="30">
        <v>1</v>
      </c>
      <c r="K17" s="30">
        <v>1</v>
      </c>
      <c r="L17" s="30">
        <v>0</v>
      </c>
      <c r="M17" t="s">
        <v>16474</v>
      </c>
    </row>
    <row r="18" spans="1:13">
      <c r="A18" t="str">
        <f t="shared" si="0"/>
        <v>Accu Sprayer Elektrik 5L 12V 1.3A1/1/1000</v>
      </c>
      <c r="B18">
        <v>17</v>
      </c>
      <c r="C18" t="s">
        <v>11918</v>
      </c>
      <c r="D18" t="s">
        <v>42</v>
      </c>
      <c r="E18" s="28" t="s">
        <v>2222</v>
      </c>
      <c r="F18" s="30">
        <v>1</v>
      </c>
      <c r="G18" s="30">
        <v>1</v>
      </c>
      <c r="H18" s="30">
        <v>1</v>
      </c>
      <c r="I18" s="30">
        <v>1</v>
      </c>
      <c r="J18" s="30">
        <v>85</v>
      </c>
      <c r="K18" s="30">
        <v>85</v>
      </c>
      <c r="L18" s="30">
        <v>0</v>
      </c>
      <c r="M18" t="s">
        <v>16474</v>
      </c>
    </row>
    <row r="19" spans="1:13">
      <c r="A19" t="str">
        <f t="shared" si="0"/>
        <v>Ace One 75 SP 25 X 400 gr47058</v>
      </c>
      <c r="B19">
        <v>18</v>
      </c>
      <c r="C19" t="s">
        <v>11919</v>
      </c>
      <c r="D19" t="s">
        <v>44</v>
      </c>
      <c r="E19" s="28">
        <v>47058</v>
      </c>
      <c r="F19" s="30">
        <v>25</v>
      </c>
      <c r="G19" s="30">
        <v>1</v>
      </c>
      <c r="H19" s="30">
        <v>1</v>
      </c>
      <c r="I19" s="30">
        <v>25</v>
      </c>
      <c r="J19" s="30">
        <v>1048</v>
      </c>
      <c r="K19" s="30">
        <v>41</v>
      </c>
      <c r="L19" s="30">
        <v>23</v>
      </c>
      <c r="M19" t="s">
        <v>16474</v>
      </c>
    </row>
    <row r="20" spans="1:13">
      <c r="A20" t="str">
        <f t="shared" si="0"/>
        <v>Ace One 75 SP 25 X 400 gr47150</v>
      </c>
      <c r="B20">
        <v>19</v>
      </c>
      <c r="C20" t="s">
        <v>11919</v>
      </c>
      <c r="D20" t="s">
        <v>44</v>
      </c>
      <c r="E20" s="28">
        <v>47150</v>
      </c>
      <c r="F20" s="30">
        <v>25</v>
      </c>
      <c r="G20" s="30">
        <v>1</v>
      </c>
      <c r="H20" s="30">
        <v>1</v>
      </c>
      <c r="I20" s="30">
        <v>25</v>
      </c>
      <c r="J20" s="30">
        <v>1925</v>
      </c>
      <c r="K20" s="30">
        <v>77</v>
      </c>
      <c r="L20" s="30">
        <v>0</v>
      </c>
      <c r="M20" t="s">
        <v>16474</v>
      </c>
    </row>
    <row r="21" spans="1:13">
      <c r="A21" t="str">
        <f t="shared" si="0"/>
        <v>Ace One 75 SP 50 X 100 gr46966</v>
      </c>
      <c r="B21">
        <v>20</v>
      </c>
      <c r="C21" t="s">
        <v>11920</v>
      </c>
      <c r="D21" t="s">
        <v>45</v>
      </c>
      <c r="E21" s="28">
        <v>46966</v>
      </c>
      <c r="F21" s="30">
        <v>50</v>
      </c>
      <c r="G21" s="30">
        <v>1</v>
      </c>
      <c r="H21" s="30">
        <v>1</v>
      </c>
      <c r="I21" s="30">
        <v>50</v>
      </c>
      <c r="J21" s="30">
        <v>3</v>
      </c>
      <c r="K21" s="30">
        <v>0</v>
      </c>
      <c r="L21" s="30">
        <v>3</v>
      </c>
      <c r="M21" t="s">
        <v>16474</v>
      </c>
    </row>
    <row r="22" spans="1:13">
      <c r="A22" t="str">
        <f t="shared" si="0"/>
        <v>Ace One 75 SP 50 X 100 gr47058</v>
      </c>
      <c r="B22">
        <v>21</v>
      </c>
      <c r="C22" t="s">
        <v>11920</v>
      </c>
      <c r="D22" t="s">
        <v>45</v>
      </c>
      <c r="E22" s="28">
        <v>47058</v>
      </c>
      <c r="F22" s="30">
        <v>50</v>
      </c>
      <c r="G22" s="30">
        <v>1</v>
      </c>
      <c r="H22" s="30">
        <v>1</v>
      </c>
      <c r="I22" s="30">
        <v>50</v>
      </c>
      <c r="J22" s="30">
        <v>1380</v>
      </c>
      <c r="K22" s="30">
        <v>27</v>
      </c>
      <c r="L22" s="30">
        <v>30</v>
      </c>
      <c r="M22" t="s">
        <v>16474</v>
      </c>
    </row>
    <row r="23" spans="1:13">
      <c r="A23" t="str">
        <f t="shared" si="0"/>
        <v>Achlor 4/36 WP 60 X 100 gr46478</v>
      </c>
      <c r="B23">
        <v>22</v>
      </c>
      <c r="C23" t="s">
        <v>11921</v>
      </c>
      <c r="D23" t="s">
        <v>46</v>
      </c>
      <c r="E23" s="28">
        <v>46478</v>
      </c>
      <c r="F23" s="30">
        <v>60</v>
      </c>
      <c r="G23" s="30">
        <v>1</v>
      </c>
      <c r="H23" s="30">
        <v>1</v>
      </c>
      <c r="I23" s="30">
        <v>60</v>
      </c>
      <c r="J23" s="30">
        <v>120</v>
      </c>
      <c r="K23" s="30">
        <v>2</v>
      </c>
      <c r="L23" s="30">
        <v>0</v>
      </c>
      <c r="M23" t="s">
        <v>16474</v>
      </c>
    </row>
    <row r="24" spans="1:13">
      <c r="A24" t="str">
        <f t="shared" si="0"/>
        <v>ACL 6 865 SL 25 X 400 ml46631</v>
      </c>
      <c r="B24">
        <v>23</v>
      </c>
      <c r="C24" t="s">
        <v>11922</v>
      </c>
      <c r="D24" t="s">
        <v>49</v>
      </c>
      <c r="E24" s="28">
        <v>46631</v>
      </c>
      <c r="F24" s="30">
        <v>25</v>
      </c>
      <c r="G24" s="30">
        <v>1</v>
      </c>
      <c r="H24" s="30">
        <v>1</v>
      </c>
      <c r="I24" s="30">
        <v>25</v>
      </c>
      <c r="J24" s="30">
        <v>171</v>
      </c>
      <c r="K24" s="30">
        <v>6</v>
      </c>
      <c r="L24" s="30">
        <v>21</v>
      </c>
      <c r="M24" t="s">
        <v>16474</v>
      </c>
    </row>
    <row r="25" spans="1:13">
      <c r="A25" t="str">
        <f t="shared" si="0"/>
        <v>ACL 6 865 SL 50 X 200 ml46600</v>
      </c>
      <c r="B25">
        <v>24</v>
      </c>
      <c r="C25" t="s">
        <v>11923</v>
      </c>
      <c r="D25" t="s">
        <v>50</v>
      </c>
      <c r="E25" s="28">
        <v>46600</v>
      </c>
      <c r="F25" s="30">
        <v>50</v>
      </c>
      <c r="G25" s="30">
        <v>1</v>
      </c>
      <c r="H25" s="30">
        <v>1</v>
      </c>
      <c r="I25" s="30">
        <v>50</v>
      </c>
      <c r="J25" s="30">
        <v>572</v>
      </c>
      <c r="K25" s="30">
        <v>11</v>
      </c>
      <c r="L25" s="30">
        <v>22</v>
      </c>
      <c r="M25" t="s">
        <v>16474</v>
      </c>
    </row>
    <row r="26" spans="1:13">
      <c r="A26" t="str">
        <f t="shared" si="0"/>
        <v>Acrobat WP 20 X 6 X 40 gr46113</v>
      </c>
      <c r="B26">
        <v>25</v>
      </c>
      <c r="C26" t="s">
        <v>11924</v>
      </c>
      <c r="D26" t="s">
        <v>51</v>
      </c>
      <c r="E26" s="28">
        <v>46113</v>
      </c>
      <c r="F26" s="30">
        <v>20</v>
      </c>
      <c r="G26" s="30">
        <v>6</v>
      </c>
      <c r="H26" s="30">
        <v>1</v>
      </c>
      <c r="I26" s="30">
        <v>120</v>
      </c>
      <c r="J26" s="30">
        <v>7423</v>
      </c>
      <c r="K26" s="30">
        <v>61</v>
      </c>
      <c r="L26" s="30">
        <v>103</v>
      </c>
      <c r="M26" t="s">
        <v>16474</v>
      </c>
    </row>
    <row r="27" spans="1:13">
      <c r="A27" t="str">
        <f t="shared" si="0"/>
        <v>Adrift 125 EC 40 X 250 ml45597</v>
      </c>
      <c r="B27">
        <v>26</v>
      </c>
      <c r="C27" t="s">
        <v>11925</v>
      </c>
      <c r="D27" t="s">
        <v>54</v>
      </c>
      <c r="E27" s="28">
        <v>45597</v>
      </c>
      <c r="F27" s="30">
        <v>40</v>
      </c>
      <c r="G27" s="30">
        <v>1</v>
      </c>
      <c r="H27" s="30">
        <v>1</v>
      </c>
      <c r="I27" s="30">
        <v>40</v>
      </c>
      <c r="J27" s="30">
        <v>230</v>
      </c>
      <c r="K27" s="30">
        <v>5</v>
      </c>
      <c r="L27" s="30">
        <v>30</v>
      </c>
      <c r="M27" t="s">
        <v>16474</v>
      </c>
    </row>
    <row r="28" spans="1:13">
      <c r="A28" t="str">
        <f t="shared" si="0"/>
        <v>Adrift 125 EC 50 X 100 ml45597</v>
      </c>
      <c r="B28">
        <v>27</v>
      </c>
      <c r="C28" t="s">
        <v>11926</v>
      </c>
      <c r="D28" t="s">
        <v>55</v>
      </c>
      <c r="E28" s="28">
        <v>45597</v>
      </c>
      <c r="F28" s="30">
        <v>50</v>
      </c>
      <c r="G28" s="30">
        <v>1</v>
      </c>
      <c r="H28" s="30">
        <v>1</v>
      </c>
      <c r="I28" s="30">
        <v>50</v>
      </c>
      <c r="J28" s="30">
        <v>104</v>
      </c>
      <c r="K28" s="30">
        <v>2</v>
      </c>
      <c r="L28" s="30">
        <v>4</v>
      </c>
      <c r="M28" t="s">
        <v>16474</v>
      </c>
    </row>
    <row r="29" spans="1:13">
      <c r="A29" t="str">
        <f t="shared" si="0"/>
        <v>Afonil 50 SC 100 X 100 ml45689</v>
      </c>
      <c r="B29">
        <v>28</v>
      </c>
      <c r="C29" t="s">
        <v>11927</v>
      </c>
      <c r="D29" t="s">
        <v>56</v>
      </c>
      <c r="E29" s="28">
        <v>45689</v>
      </c>
      <c r="F29" s="30">
        <v>100</v>
      </c>
      <c r="G29" s="30">
        <v>1</v>
      </c>
      <c r="H29" s="30">
        <v>1</v>
      </c>
      <c r="I29" s="30">
        <v>100</v>
      </c>
      <c r="J29" s="30">
        <v>1800</v>
      </c>
      <c r="K29" s="30">
        <v>18</v>
      </c>
      <c r="L29" s="30">
        <v>0</v>
      </c>
      <c r="M29" t="s">
        <v>16474</v>
      </c>
    </row>
    <row r="30" spans="1:13">
      <c r="A30" t="str">
        <f t="shared" si="0"/>
        <v>Afonil 50 SC 100 X 50 ml45717</v>
      </c>
      <c r="B30">
        <v>29</v>
      </c>
      <c r="C30" t="s">
        <v>11928</v>
      </c>
      <c r="D30" t="s">
        <v>57</v>
      </c>
      <c r="E30" s="28">
        <v>45717</v>
      </c>
      <c r="F30" s="30">
        <v>100</v>
      </c>
      <c r="G30" s="30">
        <v>1</v>
      </c>
      <c r="H30" s="30">
        <v>1</v>
      </c>
      <c r="I30" s="30">
        <v>100</v>
      </c>
      <c r="J30" s="30">
        <v>2165</v>
      </c>
      <c r="K30" s="30">
        <v>21</v>
      </c>
      <c r="L30" s="30">
        <v>65</v>
      </c>
      <c r="M30" t="s">
        <v>16474</v>
      </c>
    </row>
    <row r="31" spans="1:13">
      <c r="A31" t="str">
        <f t="shared" si="0"/>
        <v>Afonil 50 SC 20 X 500 ml45597</v>
      </c>
      <c r="B31">
        <v>30</v>
      </c>
      <c r="C31" t="s">
        <v>11929</v>
      </c>
      <c r="D31" t="s">
        <v>59</v>
      </c>
      <c r="E31" s="28">
        <v>45597</v>
      </c>
      <c r="F31" s="30">
        <v>20</v>
      </c>
      <c r="G31" s="30">
        <v>1</v>
      </c>
      <c r="H31" s="30">
        <v>1</v>
      </c>
      <c r="I31" s="30">
        <v>20</v>
      </c>
      <c r="J31" s="30">
        <v>198</v>
      </c>
      <c r="K31" s="30">
        <v>9</v>
      </c>
      <c r="L31" s="30">
        <v>18</v>
      </c>
      <c r="M31" t="s">
        <v>16474</v>
      </c>
    </row>
    <row r="32" spans="1:13">
      <c r="A32" t="str">
        <f t="shared" si="0"/>
        <v>Afonil 50 SC 40 X 250 ml45597</v>
      </c>
      <c r="B32">
        <v>31</v>
      </c>
      <c r="C32" t="s">
        <v>11930</v>
      </c>
      <c r="D32" t="s">
        <v>60</v>
      </c>
      <c r="E32" s="28">
        <v>45597</v>
      </c>
      <c r="F32" s="30">
        <v>40</v>
      </c>
      <c r="G32" s="30">
        <v>1</v>
      </c>
      <c r="H32" s="30">
        <v>1</v>
      </c>
      <c r="I32" s="30">
        <v>40</v>
      </c>
      <c r="J32" s="30">
        <v>15</v>
      </c>
      <c r="K32" s="30">
        <v>0</v>
      </c>
      <c r="L32" s="30">
        <v>15</v>
      </c>
      <c r="M32" t="s">
        <v>16474</v>
      </c>
    </row>
    <row r="33" spans="1:13">
      <c r="A33" t="str">
        <f t="shared" si="0"/>
        <v>Afonil 50 SC 40 X 250 ml46631</v>
      </c>
      <c r="B33">
        <v>32</v>
      </c>
      <c r="C33" t="s">
        <v>11930</v>
      </c>
      <c r="D33" t="s">
        <v>60</v>
      </c>
      <c r="E33" s="28">
        <v>46631</v>
      </c>
      <c r="F33" s="30">
        <v>40</v>
      </c>
      <c r="G33" s="30">
        <v>1</v>
      </c>
      <c r="H33" s="30">
        <v>1</v>
      </c>
      <c r="I33" s="30">
        <v>40</v>
      </c>
      <c r="J33" s="30">
        <v>819</v>
      </c>
      <c r="K33" s="30">
        <v>20</v>
      </c>
      <c r="L33" s="30">
        <v>19</v>
      </c>
      <c r="M33" t="s">
        <v>16474</v>
      </c>
    </row>
    <row r="34" spans="1:13">
      <c r="A34" t="str">
        <f t="shared" si="0"/>
        <v>Agapro 214/66 SL 40 X 200 ml47027</v>
      </c>
      <c r="B34">
        <v>33</v>
      </c>
      <c r="C34" t="s">
        <v>11931</v>
      </c>
      <c r="D34" t="s">
        <v>61</v>
      </c>
      <c r="E34" s="28">
        <v>47027</v>
      </c>
      <c r="F34" s="30">
        <v>40</v>
      </c>
      <c r="G34" s="30">
        <v>1</v>
      </c>
      <c r="H34" s="30">
        <v>1</v>
      </c>
      <c r="I34" s="30">
        <v>40</v>
      </c>
      <c r="J34" s="30">
        <v>640</v>
      </c>
      <c r="K34" s="30">
        <v>16</v>
      </c>
      <c r="L34" s="30">
        <v>0</v>
      </c>
      <c r="M34" t="s">
        <v>16474</v>
      </c>
    </row>
    <row r="35" spans="1:13">
      <c r="A35" t="str">
        <f t="shared" si="0"/>
        <v>Agapro 214/66 SL 50 X 80 ml47027</v>
      </c>
      <c r="B35">
        <v>34</v>
      </c>
      <c r="C35" t="s">
        <v>11932</v>
      </c>
      <c r="D35" t="s">
        <v>63</v>
      </c>
      <c r="E35" s="28">
        <v>47027</v>
      </c>
      <c r="F35" s="30">
        <v>50</v>
      </c>
      <c r="G35" s="30">
        <v>1</v>
      </c>
      <c r="H35" s="30">
        <v>1</v>
      </c>
      <c r="I35" s="30">
        <v>50</v>
      </c>
      <c r="J35" s="30">
        <v>800</v>
      </c>
      <c r="K35" s="30">
        <v>16</v>
      </c>
      <c r="L35" s="30">
        <v>0</v>
      </c>
      <c r="M35" t="s">
        <v>16474</v>
      </c>
    </row>
    <row r="36" spans="1:13">
      <c r="A36" t="str">
        <f t="shared" si="0"/>
        <v>Agil 100 EC 100 X 100 ml47058</v>
      </c>
      <c r="B36">
        <v>35</v>
      </c>
      <c r="C36" t="s">
        <v>11933</v>
      </c>
      <c r="D36" t="s">
        <v>65</v>
      </c>
      <c r="E36" s="28">
        <v>47058</v>
      </c>
      <c r="F36" s="30">
        <v>100</v>
      </c>
      <c r="G36" s="30">
        <v>1</v>
      </c>
      <c r="H36" s="30">
        <v>1</v>
      </c>
      <c r="I36" s="30">
        <v>100</v>
      </c>
      <c r="J36" s="30">
        <v>700</v>
      </c>
      <c r="K36" s="30">
        <v>7</v>
      </c>
      <c r="L36" s="30">
        <v>0</v>
      </c>
      <c r="M36" t="s">
        <v>16474</v>
      </c>
    </row>
    <row r="37" spans="1:13">
      <c r="A37" t="str">
        <f t="shared" si="0"/>
        <v>Agil 100 EC 100 X 100 ml47027</v>
      </c>
      <c r="B37">
        <v>36</v>
      </c>
      <c r="C37" t="s">
        <v>11933</v>
      </c>
      <c r="D37" t="s">
        <v>65</v>
      </c>
      <c r="E37" s="28">
        <v>47027</v>
      </c>
      <c r="F37" s="30">
        <v>100</v>
      </c>
      <c r="G37" s="30">
        <v>1</v>
      </c>
      <c r="H37" s="30">
        <v>1</v>
      </c>
      <c r="I37" s="30">
        <v>100</v>
      </c>
      <c r="J37" s="30">
        <v>1500</v>
      </c>
      <c r="K37" s="30">
        <v>15</v>
      </c>
      <c r="L37" s="30">
        <v>0</v>
      </c>
      <c r="M37" t="s">
        <v>16474</v>
      </c>
    </row>
    <row r="38" spans="1:13">
      <c r="A38" t="str">
        <f t="shared" si="0"/>
        <v>Agil 100 EC 100 X 100 ml46966</v>
      </c>
      <c r="B38">
        <v>37</v>
      </c>
      <c r="C38" t="s">
        <v>11933</v>
      </c>
      <c r="D38" t="s">
        <v>65</v>
      </c>
      <c r="E38" s="28">
        <v>46966</v>
      </c>
      <c r="F38" s="30">
        <v>100</v>
      </c>
      <c r="G38" s="30">
        <v>1</v>
      </c>
      <c r="H38" s="30">
        <v>1</v>
      </c>
      <c r="I38" s="30">
        <v>100</v>
      </c>
      <c r="J38" s="30">
        <v>3005</v>
      </c>
      <c r="K38" s="30">
        <v>30</v>
      </c>
      <c r="L38" s="30">
        <v>5</v>
      </c>
      <c r="M38" t="s">
        <v>16474</v>
      </c>
    </row>
    <row r="39" spans="1:13">
      <c r="A39" t="str">
        <f t="shared" si="0"/>
        <v>Agil 100 EC 40 X 250 ml47088</v>
      </c>
      <c r="B39">
        <v>38</v>
      </c>
      <c r="C39" t="s">
        <v>11934</v>
      </c>
      <c r="D39" t="s">
        <v>66</v>
      </c>
      <c r="E39" s="28">
        <v>47088</v>
      </c>
      <c r="F39" s="30">
        <v>40</v>
      </c>
      <c r="G39" s="30">
        <v>1</v>
      </c>
      <c r="H39" s="30">
        <v>1</v>
      </c>
      <c r="I39" s="30">
        <v>40</v>
      </c>
      <c r="J39" s="30">
        <v>22</v>
      </c>
      <c r="K39" s="30">
        <v>0</v>
      </c>
      <c r="L39" s="30">
        <v>22</v>
      </c>
      <c r="M39" t="s">
        <v>16474</v>
      </c>
    </row>
    <row r="40" spans="1:13">
      <c r="A40" t="str">
        <f t="shared" si="0"/>
        <v>Agil 100 EC 40 X 250 ml47209</v>
      </c>
      <c r="B40">
        <v>39</v>
      </c>
      <c r="C40" t="s">
        <v>11934</v>
      </c>
      <c r="D40" t="s">
        <v>66</v>
      </c>
      <c r="E40" s="28">
        <v>47209</v>
      </c>
      <c r="F40" s="30">
        <v>40</v>
      </c>
      <c r="G40" s="30">
        <v>1</v>
      </c>
      <c r="H40" s="30">
        <v>1</v>
      </c>
      <c r="I40" s="30">
        <v>40</v>
      </c>
      <c r="J40" s="30">
        <v>3600</v>
      </c>
      <c r="K40" s="30">
        <v>90</v>
      </c>
      <c r="L40" s="30">
        <v>0</v>
      </c>
      <c r="M40" t="s">
        <v>16474</v>
      </c>
    </row>
    <row r="41" spans="1:13">
      <c r="A41" t="str">
        <f t="shared" si="0"/>
        <v>Agridex 715 EC 12 X 1 ltr46419</v>
      </c>
      <c r="B41">
        <v>40</v>
      </c>
      <c r="C41" t="s">
        <v>11935</v>
      </c>
      <c r="D41" t="s">
        <v>67</v>
      </c>
      <c r="E41" s="28">
        <v>46419</v>
      </c>
      <c r="F41" s="30">
        <v>12</v>
      </c>
      <c r="G41" s="30">
        <v>1</v>
      </c>
      <c r="H41" s="30">
        <v>1</v>
      </c>
      <c r="I41" s="30">
        <v>12</v>
      </c>
      <c r="J41" s="30">
        <v>4</v>
      </c>
      <c r="K41" s="30">
        <v>0</v>
      </c>
      <c r="L41" s="30">
        <v>4</v>
      </c>
      <c r="M41" t="s">
        <v>16474</v>
      </c>
    </row>
    <row r="42" spans="1:13">
      <c r="A42" t="str">
        <f t="shared" si="0"/>
        <v>Agridex 715 EC 12 X 1 ltr46692</v>
      </c>
      <c r="B42">
        <v>41</v>
      </c>
      <c r="C42" t="s">
        <v>11935</v>
      </c>
      <c r="D42" t="s">
        <v>67</v>
      </c>
      <c r="E42" s="28">
        <v>46692</v>
      </c>
      <c r="F42" s="30">
        <v>12</v>
      </c>
      <c r="G42" s="30">
        <v>1</v>
      </c>
      <c r="H42" s="30">
        <v>1</v>
      </c>
      <c r="I42" s="30">
        <v>12</v>
      </c>
      <c r="J42" s="30">
        <v>168</v>
      </c>
      <c r="K42" s="30">
        <v>14</v>
      </c>
      <c r="L42" s="30">
        <v>0</v>
      </c>
      <c r="M42" t="s">
        <v>16474</v>
      </c>
    </row>
    <row r="43" spans="1:13">
      <c r="A43" t="str">
        <f t="shared" si="0"/>
        <v>Agridex 715 EC 12 X 1 ltr46844</v>
      </c>
      <c r="B43">
        <v>42</v>
      </c>
      <c r="C43" t="s">
        <v>11935</v>
      </c>
      <c r="D43" t="s">
        <v>67</v>
      </c>
      <c r="E43" s="28">
        <v>46844</v>
      </c>
      <c r="F43" s="30">
        <v>12</v>
      </c>
      <c r="G43" s="30">
        <v>1</v>
      </c>
      <c r="H43" s="30">
        <v>1</v>
      </c>
      <c r="I43" s="30">
        <v>12</v>
      </c>
      <c r="J43" s="30">
        <v>2400</v>
      </c>
      <c r="K43" s="30">
        <v>200</v>
      </c>
      <c r="L43" s="30">
        <v>0</v>
      </c>
      <c r="M43" t="s">
        <v>16474</v>
      </c>
    </row>
    <row r="44" spans="1:13">
      <c r="A44" t="str">
        <f t="shared" si="0"/>
        <v>Agrimec 18 EC 40 X 250 ml46419</v>
      </c>
      <c r="B44">
        <v>43</v>
      </c>
      <c r="C44" t="s">
        <v>11936</v>
      </c>
      <c r="D44" t="s">
        <v>71</v>
      </c>
      <c r="E44" s="28">
        <v>46419</v>
      </c>
      <c r="F44" s="30">
        <v>40</v>
      </c>
      <c r="G44" s="30">
        <v>1</v>
      </c>
      <c r="H44" s="30">
        <v>1</v>
      </c>
      <c r="I44" s="30">
        <v>40</v>
      </c>
      <c r="J44" s="30">
        <v>8000</v>
      </c>
      <c r="K44" s="30">
        <v>200</v>
      </c>
      <c r="L44" s="30">
        <v>0</v>
      </c>
      <c r="M44" t="s">
        <v>16474</v>
      </c>
    </row>
    <row r="45" spans="1:13">
      <c r="A45" t="str">
        <f t="shared" si="0"/>
        <v>Agrimec 18 EC 40 X 250 ml46296</v>
      </c>
      <c r="B45">
        <v>44</v>
      </c>
      <c r="C45" t="s">
        <v>11936</v>
      </c>
      <c r="D45" t="s">
        <v>71</v>
      </c>
      <c r="E45" s="28">
        <v>46296</v>
      </c>
      <c r="F45" s="30">
        <v>40</v>
      </c>
      <c r="G45" s="30">
        <v>1</v>
      </c>
      <c r="H45" s="30">
        <v>1</v>
      </c>
      <c r="I45" s="30">
        <v>40</v>
      </c>
      <c r="J45" s="30">
        <v>4517</v>
      </c>
      <c r="K45" s="30">
        <v>112</v>
      </c>
      <c r="L45" s="30">
        <v>37</v>
      </c>
      <c r="M45" t="s">
        <v>16474</v>
      </c>
    </row>
    <row r="46" spans="1:13">
      <c r="A46" t="str">
        <f t="shared" si="0"/>
        <v>Agristik 400 L 12 X 1 ltr45839</v>
      </c>
      <c r="B46">
        <v>45</v>
      </c>
      <c r="C46" t="s">
        <v>11937</v>
      </c>
      <c r="D46" t="s">
        <v>75</v>
      </c>
      <c r="E46" s="28">
        <v>45839</v>
      </c>
      <c r="F46" s="30">
        <v>12</v>
      </c>
      <c r="G46" s="30">
        <v>1</v>
      </c>
      <c r="H46" s="30">
        <v>1</v>
      </c>
      <c r="I46" s="30">
        <v>12</v>
      </c>
      <c r="J46" s="30">
        <v>10</v>
      </c>
      <c r="K46" s="30">
        <v>0</v>
      </c>
      <c r="L46" s="30">
        <v>10</v>
      </c>
      <c r="M46" t="s">
        <v>16474</v>
      </c>
    </row>
    <row r="47" spans="1:13">
      <c r="A47" t="str">
        <f t="shared" si="0"/>
        <v>Agristik 400 L 12 X 1 ltr46113</v>
      </c>
      <c r="B47">
        <v>46</v>
      </c>
      <c r="C47" t="s">
        <v>11937</v>
      </c>
      <c r="D47" t="s">
        <v>75</v>
      </c>
      <c r="E47" s="28">
        <v>46113</v>
      </c>
      <c r="F47" s="30">
        <v>12</v>
      </c>
      <c r="G47" s="30">
        <v>1</v>
      </c>
      <c r="H47" s="30">
        <v>1</v>
      </c>
      <c r="I47" s="30">
        <v>12</v>
      </c>
      <c r="J47" s="30">
        <v>720</v>
      </c>
      <c r="K47" s="30">
        <v>60</v>
      </c>
      <c r="L47" s="30">
        <v>0</v>
      </c>
      <c r="M47" t="s">
        <v>16474</v>
      </c>
    </row>
    <row r="48" spans="1:13">
      <c r="A48" t="str">
        <f t="shared" si="0"/>
        <v>Agrogib 40 SL 30 X 15 X 35 ml47178</v>
      </c>
      <c r="B48">
        <v>47</v>
      </c>
      <c r="C48" t="s">
        <v>11938</v>
      </c>
      <c r="D48" t="s">
        <v>78</v>
      </c>
      <c r="E48" s="28">
        <v>47178</v>
      </c>
      <c r="F48" s="30">
        <v>30</v>
      </c>
      <c r="G48" s="30">
        <v>15</v>
      </c>
      <c r="H48" s="30">
        <v>1</v>
      </c>
      <c r="I48" s="30">
        <v>450</v>
      </c>
      <c r="J48" s="30">
        <v>4834</v>
      </c>
      <c r="K48" s="30">
        <v>10</v>
      </c>
      <c r="L48" s="30">
        <v>334</v>
      </c>
      <c r="M48" t="s">
        <v>16474</v>
      </c>
    </row>
    <row r="49" spans="1:13">
      <c r="A49" t="str">
        <f t="shared" si="0"/>
        <v>Agus 500 SC 100 X 100 ml46388</v>
      </c>
      <c r="B49">
        <v>48</v>
      </c>
      <c r="C49" t="s">
        <v>11939</v>
      </c>
      <c r="D49" t="s">
        <v>80</v>
      </c>
      <c r="E49" s="28">
        <v>46388</v>
      </c>
      <c r="F49" s="30">
        <v>100</v>
      </c>
      <c r="G49" s="30">
        <v>1</v>
      </c>
      <c r="H49" s="30">
        <v>1</v>
      </c>
      <c r="I49" s="30">
        <v>100</v>
      </c>
      <c r="J49" s="30">
        <v>2445</v>
      </c>
      <c r="K49" s="30">
        <v>24</v>
      </c>
      <c r="L49" s="30">
        <v>45</v>
      </c>
      <c r="M49" t="s">
        <v>16474</v>
      </c>
    </row>
    <row r="50" spans="1:13">
      <c r="A50" t="str">
        <f t="shared" si="0"/>
        <v>Agus 500 SC 100 X 100 ml46447</v>
      </c>
      <c r="B50">
        <v>49</v>
      </c>
      <c r="C50" t="s">
        <v>11939</v>
      </c>
      <c r="D50" t="s">
        <v>80</v>
      </c>
      <c r="E50" s="28">
        <v>46447</v>
      </c>
      <c r="F50" s="30">
        <v>100</v>
      </c>
      <c r="G50" s="30">
        <v>1</v>
      </c>
      <c r="H50" s="30">
        <v>1</v>
      </c>
      <c r="I50" s="30">
        <v>100</v>
      </c>
      <c r="J50" s="30">
        <v>15000</v>
      </c>
      <c r="K50" s="30">
        <v>150</v>
      </c>
      <c r="L50" s="30">
        <v>0</v>
      </c>
      <c r="M50" t="s">
        <v>16474</v>
      </c>
    </row>
    <row r="51" spans="1:13">
      <c r="A51" t="str">
        <f t="shared" si="0"/>
        <v>Agus 500 SC 40 X 250 ml46388</v>
      </c>
      <c r="B51">
        <v>50</v>
      </c>
      <c r="C51" t="s">
        <v>11940</v>
      </c>
      <c r="D51" t="s">
        <v>83</v>
      </c>
      <c r="E51" s="28">
        <v>46388</v>
      </c>
      <c r="F51" s="30">
        <v>40</v>
      </c>
      <c r="G51" s="30">
        <v>1</v>
      </c>
      <c r="H51" s="30">
        <v>1</v>
      </c>
      <c r="I51" s="30">
        <v>40</v>
      </c>
      <c r="J51" s="30">
        <v>1808</v>
      </c>
      <c r="K51" s="30">
        <v>45</v>
      </c>
      <c r="L51" s="30">
        <v>8</v>
      </c>
      <c r="M51" t="s">
        <v>16474</v>
      </c>
    </row>
    <row r="52" spans="1:13">
      <c r="A52" t="str">
        <f t="shared" si="0"/>
        <v>Agus 500 SC 40 X 250 ml46447</v>
      </c>
      <c r="B52">
        <v>51</v>
      </c>
      <c r="C52" t="s">
        <v>11940</v>
      </c>
      <c r="D52" t="s">
        <v>83</v>
      </c>
      <c r="E52" s="28">
        <v>46447</v>
      </c>
      <c r="F52" s="30">
        <v>40</v>
      </c>
      <c r="G52" s="30">
        <v>1</v>
      </c>
      <c r="H52" s="30">
        <v>1</v>
      </c>
      <c r="I52" s="30">
        <v>40</v>
      </c>
      <c r="J52" s="30">
        <v>10360</v>
      </c>
      <c r="K52" s="30">
        <v>259</v>
      </c>
      <c r="L52" s="30">
        <v>0</v>
      </c>
      <c r="M52" t="s">
        <v>16474</v>
      </c>
    </row>
    <row r="53" spans="1:13">
      <c r="A53" t="str">
        <f t="shared" si="0"/>
        <v>Ajin 70 WP 20 X 20 X 25 gr46539</v>
      </c>
      <c r="B53">
        <v>52</v>
      </c>
      <c r="C53" t="s">
        <v>11941</v>
      </c>
      <c r="D53" t="s">
        <v>86</v>
      </c>
      <c r="E53" s="28">
        <v>46539</v>
      </c>
      <c r="F53" s="30">
        <v>20</v>
      </c>
      <c r="G53" s="30">
        <v>20</v>
      </c>
      <c r="H53" s="30">
        <v>1</v>
      </c>
      <c r="I53" s="30">
        <v>400</v>
      </c>
      <c r="J53" s="30">
        <v>4953</v>
      </c>
      <c r="K53" s="30">
        <v>12</v>
      </c>
      <c r="L53" s="30">
        <v>153</v>
      </c>
      <c r="M53" t="s">
        <v>16474</v>
      </c>
    </row>
    <row r="54" spans="1:13">
      <c r="A54" t="str">
        <f t="shared" si="0"/>
        <v>Akalis 550 SC 10 X 1 ltr45717</v>
      </c>
      <c r="B54">
        <v>53</v>
      </c>
      <c r="C54" t="s">
        <v>11942</v>
      </c>
      <c r="D54" t="s">
        <v>88</v>
      </c>
      <c r="E54" s="28">
        <v>45717</v>
      </c>
      <c r="F54" s="30">
        <v>10</v>
      </c>
      <c r="G54" s="30">
        <v>1</v>
      </c>
      <c r="H54" s="30">
        <v>1</v>
      </c>
      <c r="I54" s="30">
        <v>10</v>
      </c>
      <c r="J54" s="30">
        <v>428</v>
      </c>
      <c r="K54" s="30">
        <v>42</v>
      </c>
      <c r="L54" s="30">
        <v>8</v>
      </c>
      <c r="M54" t="s">
        <v>16474</v>
      </c>
    </row>
    <row r="55" spans="1:13">
      <c r="A55" t="str">
        <f t="shared" si="0"/>
        <v>Akalis 550 SC 10 X 1 ltr46266</v>
      </c>
      <c r="B55">
        <v>54</v>
      </c>
      <c r="C55" t="s">
        <v>11942</v>
      </c>
      <c r="D55" t="s">
        <v>88</v>
      </c>
      <c r="E55" s="28">
        <v>46266</v>
      </c>
      <c r="F55" s="30">
        <v>10</v>
      </c>
      <c r="G55" s="30">
        <v>1</v>
      </c>
      <c r="H55" s="30">
        <v>1</v>
      </c>
      <c r="I55" s="30">
        <v>10</v>
      </c>
      <c r="J55" s="30">
        <v>500</v>
      </c>
      <c r="K55" s="30">
        <v>50</v>
      </c>
      <c r="L55" s="30">
        <v>0</v>
      </c>
      <c r="M55" t="s">
        <v>16474</v>
      </c>
    </row>
    <row r="56" spans="1:13">
      <c r="A56" t="str">
        <f t="shared" si="0"/>
        <v>Akalis 550 SC 20 X 500 ml46631</v>
      </c>
      <c r="B56">
        <v>55</v>
      </c>
      <c r="C56" t="s">
        <v>11943</v>
      </c>
      <c r="D56" t="s">
        <v>92</v>
      </c>
      <c r="E56" s="28">
        <v>46631</v>
      </c>
      <c r="F56" s="30">
        <v>20</v>
      </c>
      <c r="G56" s="30">
        <v>1</v>
      </c>
      <c r="H56" s="30">
        <v>1</v>
      </c>
      <c r="I56" s="30">
        <v>20</v>
      </c>
      <c r="J56" s="30">
        <v>180</v>
      </c>
      <c r="K56" s="30">
        <v>9</v>
      </c>
      <c r="L56" s="30">
        <v>0</v>
      </c>
      <c r="M56" t="s">
        <v>16474</v>
      </c>
    </row>
    <row r="57" spans="1:13">
      <c r="A57" t="str">
        <f t="shared" si="0"/>
        <v>Akalis 550 SC 20 X 500 ml46357</v>
      </c>
      <c r="B57">
        <v>56</v>
      </c>
      <c r="C57" t="s">
        <v>11943</v>
      </c>
      <c r="D57" t="s">
        <v>92</v>
      </c>
      <c r="E57" s="28">
        <v>46357</v>
      </c>
      <c r="F57" s="30">
        <v>20</v>
      </c>
      <c r="G57" s="30">
        <v>1</v>
      </c>
      <c r="H57" s="30">
        <v>1</v>
      </c>
      <c r="I57" s="30">
        <v>20</v>
      </c>
      <c r="J57" s="30">
        <v>565</v>
      </c>
      <c r="K57" s="30">
        <v>28</v>
      </c>
      <c r="L57" s="30">
        <v>5</v>
      </c>
      <c r="M57" t="s">
        <v>16474</v>
      </c>
    </row>
    <row r="58" spans="1:13">
      <c r="A58" t="str">
        <f t="shared" si="0"/>
        <v>Akalis 550 SC 40 X 250 ml45717</v>
      </c>
      <c r="B58">
        <v>57</v>
      </c>
      <c r="C58" t="s">
        <v>11944</v>
      </c>
      <c r="D58" t="s">
        <v>95</v>
      </c>
      <c r="E58" s="28">
        <v>45717</v>
      </c>
      <c r="F58" s="30">
        <v>40</v>
      </c>
      <c r="G58" s="30">
        <v>1</v>
      </c>
      <c r="H58" s="30">
        <v>1</v>
      </c>
      <c r="I58" s="30">
        <v>40</v>
      </c>
      <c r="J58" s="30">
        <v>1793</v>
      </c>
      <c r="K58" s="30">
        <v>44</v>
      </c>
      <c r="L58" s="30">
        <v>33</v>
      </c>
      <c r="M58" t="s">
        <v>16474</v>
      </c>
    </row>
    <row r="59" spans="1:13">
      <c r="A59" t="str">
        <f t="shared" si="0"/>
        <v>Akrostar 40 WP 100 X 100 gr45901</v>
      </c>
      <c r="B59">
        <v>58</v>
      </c>
      <c r="C59" t="s">
        <v>11945</v>
      </c>
      <c r="D59" t="s">
        <v>97</v>
      </c>
      <c r="E59" s="28">
        <v>45901</v>
      </c>
      <c r="F59" s="30">
        <v>100</v>
      </c>
      <c r="G59" s="30">
        <v>1</v>
      </c>
      <c r="H59" s="30">
        <v>1</v>
      </c>
      <c r="I59" s="30">
        <v>100</v>
      </c>
      <c r="J59" s="30">
        <v>840</v>
      </c>
      <c r="K59" s="30">
        <v>8</v>
      </c>
      <c r="L59" s="30">
        <v>40</v>
      </c>
      <c r="M59" t="s">
        <v>16474</v>
      </c>
    </row>
    <row r="60" spans="1:13">
      <c r="A60" t="str">
        <f t="shared" si="0"/>
        <v>Akrostar 40 WP 60 X 40 gr46174</v>
      </c>
      <c r="B60">
        <v>59</v>
      </c>
      <c r="C60" t="s">
        <v>11946</v>
      </c>
      <c r="D60" t="s">
        <v>98</v>
      </c>
      <c r="E60" s="28">
        <v>46174</v>
      </c>
      <c r="F60" s="30">
        <v>60</v>
      </c>
      <c r="G60" s="30">
        <v>1</v>
      </c>
      <c r="H60" s="30">
        <v>1</v>
      </c>
      <c r="I60" s="30">
        <v>60</v>
      </c>
      <c r="J60" s="30">
        <v>649</v>
      </c>
      <c r="K60" s="30">
        <v>10</v>
      </c>
      <c r="L60" s="30">
        <v>49</v>
      </c>
      <c r="M60" t="s">
        <v>16474</v>
      </c>
    </row>
    <row r="61" spans="1:13">
      <c r="A61" t="str">
        <f t="shared" si="0"/>
        <v>Alat Kocor Pupuk Cair Jitu 20 Ltr1/1/1000</v>
      </c>
      <c r="B61">
        <v>60</v>
      </c>
      <c r="C61" t="s">
        <v>11947</v>
      </c>
      <c r="D61" t="s">
        <v>99</v>
      </c>
      <c r="E61" s="28" t="s">
        <v>2222</v>
      </c>
      <c r="F61" s="30">
        <v>1</v>
      </c>
      <c r="G61" s="30">
        <v>1</v>
      </c>
      <c r="H61" s="30">
        <v>1</v>
      </c>
      <c r="I61" s="30">
        <v>1</v>
      </c>
      <c r="J61" s="30">
        <v>1</v>
      </c>
      <c r="K61" s="30">
        <v>1</v>
      </c>
      <c r="L61" s="30">
        <v>0</v>
      </c>
      <c r="M61" t="s">
        <v>16474</v>
      </c>
    </row>
    <row r="62" spans="1:13">
      <c r="A62" t="str">
        <f t="shared" si="0"/>
        <v>Alat Kocor Pupuk Cair Quda Karisma1/1/1000</v>
      </c>
      <c r="B62">
        <v>61</v>
      </c>
      <c r="C62" t="s">
        <v>11948</v>
      </c>
      <c r="D62" t="s">
        <v>102</v>
      </c>
      <c r="E62" s="28" t="s">
        <v>2222</v>
      </c>
      <c r="F62" s="30">
        <v>1</v>
      </c>
      <c r="G62" s="30">
        <v>1</v>
      </c>
      <c r="H62" s="30">
        <v>1</v>
      </c>
      <c r="I62" s="30">
        <v>1</v>
      </c>
      <c r="J62" s="30">
        <v>63</v>
      </c>
      <c r="K62" s="30">
        <v>63</v>
      </c>
      <c r="L62" s="30">
        <v>0</v>
      </c>
      <c r="M62" t="s">
        <v>16474</v>
      </c>
    </row>
    <row r="63" spans="1:13">
      <c r="A63" t="str">
        <f t="shared" si="0"/>
        <v>Alat Kocor Pupuk Padat Quda Karisma1/1/1000</v>
      </c>
      <c r="B63">
        <v>62</v>
      </c>
      <c r="C63" t="s">
        <v>11949</v>
      </c>
      <c r="D63" t="s">
        <v>103</v>
      </c>
      <c r="E63" s="28" t="s">
        <v>2222</v>
      </c>
      <c r="F63" s="30">
        <v>1</v>
      </c>
      <c r="G63" s="30">
        <v>1</v>
      </c>
      <c r="H63" s="30">
        <v>1</v>
      </c>
      <c r="I63" s="30">
        <v>1</v>
      </c>
      <c r="J63" s="30">
        <v>1</v>
      </c>
      <c r="K63" s="30">
        <v>1</v>
      </c>
      <c r="L63" s="30">
        <v>0</v>
      </c>
      <c r="M63" t="s">
        <v>16474</v>
      </c>
    </row>
    <row r="64" spans="1:13">
      <c r="A64" t="str">
        <f t="shared" si="0"/>
        <v>Alat Kocor Pupuk Padat Satagro 25 ltr1/1/1000</v>
      </c>
      <c r="B64">
        <v>63</v>
      </c>
      <c r="C64" t="s">
        <v>11950</v>
      </c>
      <c r="D64" t="s">
        <v>104</v>
      </c>
      <c r="E64" s="28" t="s">
        <v>2222</v>
      </c>
      <c r="F64" s="30">
        <v>1</v>
      </c>
      <c r="G64" s="30">
        <v>1</v>
      </c>
      <c r="H64" s="30">
        <v>1</v>
      </c>
      <c r="I64" s="30">
        <v>1</v>
      </c>
      <c r="J64" s="30">
        <v>80</v>
      </c>
      <c r="K64" s="30">
        <v>80</v>
      </c>
      <c r="L64" s="30">
        <v>0</v>
      </c>
      <c r="M64" t="s">
        <v>16474</v>
      </c>
    </row>
    <row r="65" spans="1:13">
      <c r="A65" t="str">
        <f t="shared" si="0"/>
        <v>Alat Pengikat Tanaman Yoto1/1/1000</v>
      </c>
      <c r="B65">
        <v>64</v>
      </c>
      <c r="C65" t="s">
        <v>11951</v>
      </c>
      <c r="D65" t="s">
        <v>105</v>
      </c>
      <c r="E65" s="28" t="s">
        <v>2222</v>
      </c>
      <c r="F65" s="30">
        <v>1</v>
      </c>
      <c r="G65" s="30">
        <v>1</v>
      </c>
      <c r="H65" s="30">
        <v>1</v>
      </c>
      <c r="I65" s="30">
        <v>1</v>
      </c>
      <c r="J65" s="30">
        <v>20</v>
      </c>
      <c r="K65" s="30">
        <v>20</v>
      </c>
      <c r="L65" s="30">
        <v>0</v>
      </c>
      <c r="M65" t="s">
        <v>16474</v>
      </c>
    </row>
    <row r="66" spans="1:13">
      <c r="A66" t="str">
        <f t="shared" si="0"/>
        <v>Alat Service YT 5L / 7L1/1/1000</v>
      </c>
      <c r="B66">
        <v>65</v>
      </c>
      <c r="C66" t="s">
        <v>11952</v>
      </c>
      <c r="D66" t="s">
        <v>106</v>
      </c>
      <c r="E66" s="28" t="s">
        <v>2222</v>
      </c>
      <c r="F66" s="30">
        <v>1</v>
      </c>
      <c r="G66" s="30">
        <v>1</v>
      </c>
      <c r="H66" s="30">
        <v>1</v>
      </c>
      <c r="I66" s="30">
        <v>1</v>
      </c>
      <c r="J66" s="30">
        <v>20</v>
      </c>
      <c r="K66" s="30">
        <v>20</v>
      </c>
      <c r="L66" s="30">
        <v>0</v>
      </c>
      <c r="M66" t="s">
        <v>16474</v>
      </c>
    </row>
    <row r="67" spans="1:13">
      <c r="A67" t="str">
        <f t="shared" ref="A67:A130" si="1">D67&amp;E67</f>
        <v>Alat Tanam Jagung 1 Output Satagro MTB-006 6 X 1 pcs1/1/1000</v>
      </c>
      <c r="B67">
        <v>66</v>
      </c>
      <c r="C67" t="s">
        <v>11953</v>
      </c>
      <c r="D67" t="s">
        <v>107</v>
      </c>
      <c r="E67" s="28" t="s">
        <v>2222</v>
      </c>
      <c r="F67" s="30">
        <v>6</v>
      </c>
      <c r="G67" s="30">
        <v>1</v>
      </c>
      <c r="H67" s="30">
        <v>1</v>
      </c>
      <c r="I67" s="30">
        <v>6</v>
      </c>
      <c r="J67" s="30">
        <v>368</v>
      </c>
      <c r="K67" s="30">
        <v>61</v>
      </c>
      <c r="L67" s="30">
        <v>2</v>
      </c>
      <c r="M67" t="s">
        <v>16474</v>
      </c>
    </row>
    <row r="68" spans="1:13">
      <c r="A68" t="str">
        <f t="shared" si="1"/>
        <v>Alat Tanam Roll MTB-008 SS1/1/1000</v>
      </c>
      <c r="B68">
        <v>67</v>
      </c>
      <c r="C68" t="s">
        <v>11954</v>
      </c>
      <c r="D68" t="s">
        <v>108</v>
      </c>
      <c r="E68" s="28" t="s">
        <v>2222</v>
      </c>
      <c r="F68" s="30">
        <v>1</v>
      </c>
      <c r="G68" s="30">
        <v>1</v>
      </c>
      <c r="H68" s="30">
        <v>1</v>
      </c>
      <c r="I68" s="30">
        <v>1</v>
      </c>
      <c r="J68" s="30">
        <v>110</v>
      </c>
      <c r="K68" s="30">
        <v>110</v>
      </c>
      <c r="L68" s="30">
        <v>0</v>
      </c>
      <c r="M68" t="s">
        <v>16474</v>
      </c>
    </row>
    <row r="69" spans="1:13">
      <c r="A69" t="str">
        <f t="shared" si="1"/>
        <v>Alat Tanam Roll MTB-010 SS1/1/1000</v>
      </c>
      <c r="B69">
        <v>68</v>
      </c>
      <c r="C69" t="s">
        <v>11955</v>
      </c>
      <c r="D69" t="s">
        <v>109</v>
      </c>
      <c r="E69" s="28" t="s">
        <v>2222</v>
      </c>
      <c r="F69" s="30">
        <v>1</v>
      </c>
      <c r="G69" s="30">
        <v>1</v>
      </c>
      <c r="H69" s="30">
        <v>1</v>
      </c>
      <c r="I69" s="30">
        <v>1</v>
      </c>
      <c r="J69" s="30">
        <v>35</v>
      </c>
      <c r="K69" s="30">
        <v>35</v>
      </c>
      <c r="L69" s="30">
        <v>0</v>
      </c>
      <c r="M69" t="s">
        <v>16474</v>
      </c>
    </row>
    <row r="70" spans="1:13">
      <c r="A70" t="str">
        <f t="shared" si="1"/>
        <v>Alfatox 50 EC 20 X 400 ml (AGM)47088</v>
      </c>
      <c r="B70">
        <v>69</v>
      </c>
      <c r="C70" t="s">
        <v>11956</v>
      </c>
      <c r="D70" t="s">
        <v>110</v>
      </c>
      <c r="E70" s="28">
        <v>47088</v>
      </c>
      <c r="F70" s="30">
        <v>20</v>
      </c>
      <c r="G70" s="30">
        <v>1</v>
      </c>
      <c r="H70" s="30">
        <v>1</v>
      </c>
      <c r="I70" s="30">
        <v>20</v>
      </c>
      <c r="J70" s="30">
        <v>15</v>
      </c>
      <c r="K70" s="30">
        <v>0</v>
      </c>
      <c r="L70" s="30">
        <v>15</v>
      </c>
      <c r="M70" t="s">
        <v>16474</v>
      </c>
    </row>
    <row r="71" spans="1:13">
      <c r="A71" t="str">
        <f t="shared" si="1"/>
        <v>Alfatox 50 EC 20 X 400 ml (AGM)47178</v>
      </c>
      <c r="B71">
        <v>70</v>
      </c>
      <c r="C71" t="s">
        <v>11956</v>
      </c>
      <c r="D71" t="s">
        <v>110</v>
      </c>
      <c r="E71" s="28">
        <v>47178</v>
      </c>
      <c r="F71" s="30">
        <v>20</v>
      </c>
      <c r="G71" s="30">
        <v>1</v>
      </c>
      <c r="H71" s="30">
        <v>1</v>
      </c>
      <c r="I71" s="30">
        <v>20</v>
      </c>
      <c r="J71" s="30">
        <v>1980</v>
      </c>
      <c r="K71" s="30">
        <v>99</v>
      </c>
      <c r="L71" s="30">
        <v>0</v>
      </c>
      <c r="M71" t="s">
        <v>16474</v>
      </c>
    </row>
    <row r="72" spans="1:13">
      <c r="A72" t="str">
        <f t="shared" si="1"/>
        <v>Alfatox 50 EC 40 X 200 ml (AGM)46905</v>
      </c>
      <c r="B72">
        <v>71</v>
      </c>
      <c r="C72" t="s">
        <v>11957</v>
      </c>
      <c r="D72" t="s">
        <v>113</v>
      </c>
      <c r="E72" s="28">
        <v>46905</v>
      </c>
      <c r="F72" s="30">
        <v>40</v>
      </c>
      <c r="G72" s="30">
        <v>1</v>
      </c>
      <c r="H72" s="30">
        <v>1</v>
      </c>
      <c r="I72" s="30">
        <v>40</v>
      </c>
      <c r="J72" s="30">
        <v>303</v>
      </c>
      <c r="K72" s="30">
        <v>7</v>
      </c>
      <c r="L72" s="30">
        <v>23</v>
      </c>
      <c r="M72" t="s">
        <v>16474</v>
      </c>
    </row>
    <row r="73" spans="1:13">
      <c r="A73" t="str">
        <f t="shared" si="1"/>
        <v>Alfatox 50 EC 40 X 200 ml (AGM)47088</v>
      </c>
      <c r="B73">
        <v>72</v>
      </c>
      <c r="C73" t="s">
        <v>11957</v>
      </c>
      <c r="D73" t="s">
        <v>113</v>
      </c>
      <c r="E73" s="28">
        <v>47088</v>
      </c>
      <c r="F73" s="30">
        <v>40</v>
      </c>
      <c r="G73" s="30">
        <v>1</v>
      </c>
      <c r="H73" s="30">
        <v>1</v>
      </c>
      <c r="I73" s="30">
        <v>40</v>
      </c>
      <c r="J73" s="30">
        <v>3400</v>
      </c>
      <c r="K73" s="30">
        <v>85</v>
      </c>
      <c r="L73" s="30">
        <v>0</v>
      </c>
      <c r="M73" t="s">
        <v>16474</v>
      </c>
    </row>
    <row r="74" spans="1:13">
      <c r="A74" t="str">
        <f t="shared" si="1"/>
        <v>Alfatox 50 EC 50 X 80 ml (AGM)47178</v>
      </c>
      <c r="B74">
        <v>73</v>
      </c>
      <c r="C74" t="s">
        <v>11958</v>
      </c>
      <c r="D74" t="s">
        <v>116</v>
      </c>
      <c r="E74" s="28">
        <v>47178</v>
      </c>
      <c r="F74" s="30">
        <v>50</v>
      </c>
      <c r="G74" s="30">
        <v>1</v>
      </c>
      <c r="H74" s="30">
        <v>1</v>
      </c>
      <c r="I74" s="30">
        <v>50</v>
      </c>
      <c r="J74" s="30">
        <v>5644</v>
      </c>
      <c r="K74" s="30">
        <v>112</v>
      </c>
      <c r="L74" s="30">
        <v>44</v>
      </c>
      <c r="M74" t="s">
        <v>16474</v>
      </c>
    </row>
    <row r="75" spans="1:13">
      <c r="A75" t="str">
        <f t="shared" si="1"/>
        <v>Alika 247 ZC 100 X 50 ml45839</v>
      </c>
      <c r="B75">
        <v>74</v>
      </c>
      <c r="C75" t="s">
        <v>11959</v>
      </c>
      <c r="D75" t="s">
        <v>118</v>
      </c>
      <c r="E75" s="28">
        <v>45839</v>
      </c>
      <c r="F75" s="30">
        <v>100</v>
      </c>
      <c r="G75" s="30">
        <v>1</v>
      </c>
      <c r="H75" s="30">
        <v>1</v>
      </c>
      <c r="I75" s="30">
        <v>100</v>
      </c>
      <c r="J75" s="30">
        <v>957</v>
      </c>
      <c r="K75" s="30">
        <v>9</v>
      </c>
      <c r="L75" s="30">
        <v>57</v>
      </c>
      <c r="M75" t="s">
        <v>16474</v>
      </c>
    </row>
    <row r="76" spans="1:13">
      <c r="A76" t="str">
        <f t="shared" si="1"/>
        <v>Alika 247 ZC 40 X 250 ml45839</v>
      </c>
      <c r="B76">
        <v>75</v>
      </c>
      <c r="C76" t="s">
        <v>11960</v>
      </c>
      <c r="D76" t="s">
        <v>122</v>
      </c>
      <c r="E76" s="28">
        <v>45839</v>
      </c>
      <c r="F76" s="30">
        <v>40</v>
      </c>
      <c r="G76" s="30">
        <v>1</v>
      </c>
      <c r="H76" s="30">
        <v>1</v>
      </c>
      <c r="I76" s="30">
        <v>40</v>
      </c>
      <c r="J76" s="30">
        <v>28</v>
      </c>
      <c r="K76" s="30">
        <v>0</v>
      </c>
      <c r="L76" s="30">
        <v>28</v>
      </c>
      <c r="M76" t="s">
        <v>16474</v>
      </c>
    </row>
    <row r="77" spans="1:13">
      <c r="A77" t="str">
        <f t="shared" si="1"/>
        <v>Alika 247 ZC 40 X 250 ml45809</v>
      </c>
      <c r="B77">
        <v>76</v>
      </c>
      <c r="C77" t="s">
        <v>11960</v>
      </c>
      <c r="D77" t="s">
        <v>122</v>
      </c>
      <c r="E77" s="28">
        <v>45809</v>
      </c>
      <c r="F77" s="30">
        <v>40</v>
      </c>
      <c r="G77" s="30">
        <v>1</v>
      </c>
      <c r="H77" s="30">
        <v>1</v>
      </c>
      <c r="I77" s="30">
        <v>40</v>
      </c>
      <c r="J77" s="30">
        <v>2131</v>
      </c>
      <c r="K77" s="30">
        <v>53</v>
      </c>
      <c r="L77" s="30">
        <v>11</v>
      </c>
      <c r="M77" t="s">
        <v>16474</v>
      </c>
    </row>
    <row r="78" spans="1:13">
      <c r="A78" t="str">
        <f t="shared" si="1"/>
        <v>Alika 247 ZC 50 X 100 ml45809</v>
      </c>
      <c r="B78">
        <v>77</v>
      </c>
      <c r="C78" t="s">
        <v>11961</v>
      </c>
      <c r="D78" t="s">
        <v>126</v>
      </c>
      <c r="E78" s="28">
        <v>45809</v>
      </c>
      <c r="F78" s="30">
        <v>50</v>
      </c>
      <c r="G78" s="30">
        <v>1</v>
      </c>
      <c r="H78" s="30">
        <v>1</v>
      </c>
      <c r="I78" s="30">
        <v>50</v>
      </c>
      <c r="J78" s="30">
        <v>48</v>
      </c>
      <c r="K78" s="30">
        <v>0</v>
      </c>
      <c r="L78" s="30">
        <v>48</v>
      </c>
      <c r="M78" t="s">
        <v>16474</v>
      </c>
    </row>
    <row r="79" spans="1:13">
      <c r="A79" t="str">
        <f t="shared" si="1"/>
        <v>Alika 247 ZC 50 X 100 ml45839</v>
      </c>
      <c r="B79">
        <v>78</v>
      </c>
      <c r="C79" t="s">
        <v>11961</v>
      </c>
      <c r="D79" t="s">
        <v>126</v>
      </c>
      <c r="E79" s="28">
        <v>45839</v>
      </c>
      <c r="F79" s="30">
        <v>50</v>
      </c>
      <c r="G79" s="30">
        <v>1</v>
      </c>
      <c r="H79" s="30">
        <v>1</v>
      </c>
      <c r="I79" s="30">
        <v>50</v>
      </c>
      <c r="J79" s="30">
        <v>6050</v>
      </c>
      <c r="K79" s="30">
        <v>121</v>
      </c>
      <c r="L79" s="30">
        <v>0</v>
      </c>
      <c r="M79" t="s">
        <v>16474</v>
      </c>
    </row>
    <row r="80" spans="1:13">
      <c r="A80" t="str">
        <f t="shared" si="1"/>
        <v>Amabas 500 EC 16 X 1 ltr47150</v>
      </c>
      <c r="B80">
        <v>79</v>
      </c>
      <c r="C80" t="s">
        <v>11962</v>
      </c>
      <c r="D80" t="s">
        <v>129</v>
      </c>
      <c r="E80" s="28">
        <v>47150</v>
      </c>
      <c r="F80" s="30">
        <v>16</v>
      </c>
      <c r="G80" s="30">
        <v>1</v>
      </c>
      <c r="H80" s="30">
        <v>1</v>
      </c>
      <c r="I80" s="30">
        <v>16</v>
      </c>
      <c r="J80" s="30">
        <v>13</v>
      </c>
      <c r="K80" s="30">
        <v>0</v>
      </c>
      <c r="L80" s="30">
        <v>13</v>
      </c>
      <c r="M80" t="s">
        <v>16474</v>
      </c>
    </row>
    <row r="81" spans="1:13">
      <c r="A81" t="str">
        <f t="shared" si="1"/>
        <v>Amabas 500 EC 16 X 1 ltr47178</v>
      </c>
      <c r="B81">
        <v>80</v>
      </c>
      <c r="C81" t="s">
        <v>11962</v>
      </c>
      <c r="D81" t="s">
        <v>129</v>
      </c>
      <c r="E81" s="28">
        <v>47178</v>
      </c>
      <c r="F81" s="30">
        <v>16</v>
      </c>
      <c r="G81" s="30">
        <v>1</v>
      </c>
      <c r="H81" s="30">
        <v>1</v>
      </c>
      <c r="I81" s="30">
        <v>16</v>
      </c>
      <c r="J81" s="30">
        <v>16</v>
      </c>
      <c r="K81" s="30">
        <v>1</v>
      </c>
      <c r="L81" s="30">
        <v>0</v>
      </c>
      <c r="M81" t="s">
        <v>16474</v>
      </c>
    </row>
    <row r="82" spans="1:13">
      <c r="A82" t="str">
        <f t="shared" si="1"/>
        <v>Amabas 500 EC 16 X 1 ltr47209</v>
      </c>
      <c r="B82">
        <v>81</v>
      </c>
      <c r="C82" t="s">
        <v>11962</v>
      </c>
      <c r="D82" t="s">
        <v>129</v>
      </c>
      <c r="E82" s="28">
        <v>47209</v>
      </c>
      <c r="F82" s="30">
        <v>16</v>
      </c>
      <c r="G82" s="30">
        <v>1</v>
      </c>
      <c r="H82" s="30">
        <v>1</v>
      </c>
      <c r="I82" s="30">
        <v>16</v>
      </c>
      <c r="J82" s="30">
        <v>1568</v>
      </c>
      <c r="K82" s="30">
        <v>98</v>
      </c>
      <c r="L82" s="30">
        <v>0</v>
      </c>
      <c r="M82" t="s">
        <v>16474</v>
      </c>
    </row>
    <row r="83" spans="1:13">
      <c r="A83" t="str">
        <f t="shared" si="1"/>
        <v>Amabas 500 EC 20 X 400 ml47209</v>
      </c>
      <c r="B83">
        <v>82</v>
      </c>
      <c r="C83" t="s">
        <v>11963</v>
      </c>
      <c r="D83" t="s">
        <v>130</v>
      </c>
      <c r="E83" s="28">
        <v>47209</v>
      </c>
      <c r="F83" s="30">
        <v>20</v>
      </c>
      <c r="G83" s="30">
        <v>1</v>
      </c>
      <c r="H83" s="30">
        <v>1</v>
      </c>
      <c r="I83" s="30">
        <v>20</v>
      </c>
      <c r="J83" s="30">
        <v>517</v>
      </c>
      <c r="K83" s="30">
        <v>25</v>
      </c>
      <c r="L83" s="30">
        <v>17</v>
      </c>
      <c r="M83" t="s">
        <v>16474</v>
      </c>
    </row>
    <row r="84" spans="1:13">
      <c r="A84" t="str">
        <f t="shared" si="1"/>
        <v>Amazone 80 EC 40 X 200 ml46997</v>
      </c>
      <c r="B84">
        <v>83</v>
      </c>
      <c r="C84" t="s">
        <v>11964</v>
      </c>
      <c r="D84" t="s">
        <v>131</v>
      </c>
      <c r="E84" s="28">
        <v>46997</v>
      </c>
      <c r="F84" s="30">
        <v>40</v>
      </c>
      <c r="G84" s="30">
        <v>1</v>
      </c>
      <c r="H84" s="30">
        <v>1</v>
      </c>
      <c r="I84" s="30">
        <v>40</v>
      </c>
      <c r="J84" s="30">
        <v>532</v>
      </c>
      <c r="K84" s="30">
        <v>13</v>
      </c>
      <c r="L84" s="30">
        <v>12</v>
      </c>
      <c r="M84" t="s">
        <v>16474</v>
      </c>
    </row>
    <row r="85" spans="1:13">
      <c r="A85" t="str">
        <f t="shared" si="1"/>
        <v>Ambest 100 ME 40 X 250 ml46753</v>
      </c>
      <c r="B85">
        <v>84</v>
      </c>
      <c r="C85" t="s">
        <v>11965</v>
      </c>
      <c r="D85" t="s">
        <v>132</v>
      </c>
      <c r="E85" s="28">
        <v>46753</v>
      </c>
      <c r="F85" s="30">
        <v>40</v>
      </c>
      <c r="G85" s="30">
        <v>1</v>
      </c>
      <c r="H85" s="30">
        <v>1</v>
      </c>
      <c r="I85" s="30">
        <v>40</v>
      </c>
      <c r="J85" s="30">
        <v>211</v>
      </c>
      <c r="K85" s="30">
        <v>5</v>
      </c>
      <c r="L85" s="30">
        <v>11</v>
      </c>
      <c r="M85" t="s">
        <v>16474</v>
      </c>
    </row>
    <row r="86" spans="1:13">
      <c r="A86" t="str">
        <f t="shared" si="1"/>
        <v>Ambest 100 ME 50 X 100 ml46753</v>
      </c>
      <c r="B86">
        <v>85</v>
      </c>
      <c r="C86" t="s">
        <v>11966</v>
      </c>
      <c r="D86" t="s">
        <v>133</v>
      </c>
      <c r="E86" s="28">
        <v>46753</v>
      </c>
      <c r="F86" s="30">
        <v>50</v>
      </c>
      <c r="G86" s="30">
        <v>1</v>
      </c>
      <c r="H86" s="30">
        <v>1</v>
      </c>
      <c r="I86" s="30">
        <v>50</v>
      </c>
      <c r="J86" s="30">
        <v>363</v>
      </c>
      <c r="K86" s="30">
        <v>7</v>
      </c>
      <c r="L86" s="30">
        <v>13</v>
      </c>
      <c r="M86" t="s">
        <v>16474</v>
      </c>
    </row>
    <row r="87" spans="1:13">
      <c r="A87" t="str">
        <f t="shared" si="1"/>
        <v>Amco Up 486 SL 20 ltr47058</v>
      </c>
      <c r="B87">
        <v>86</v>
      </c>
      <c r="C87" t="s">
        <v>11967</v>
      </c>
      <c r="D87" t="s">
        <v>134</v>
      </c>
      <c r="E87" s="28">
        <v>47058</v>
      </c>
      <c r="F87" s="30">
        <v>1</v>
      </c>
      <c r="G87" s="30">
        <v>1</v>
      </c>
      <c r="H87" s="30">
        <v>1</v>
      </c>
      <c r="I87" s="30">
        <v>1</v>
      </c>
      <c r="J87" s="30">
        <v>225</v>
      </c>
      <c r="K87" s="30">
        <v>225</v>
      </c>
      <c r="L87" s="30">
        <v>0</v>
      </c>
      <c r="M87" t="s">
        <v>16474</v>
      </c>
    </row>
    <row r="88" spans="1:13">
      <c r="A88" t="str">
        <f t="shared" si="1"/>
        <v>Amco Up 486 SL 20 X 1 ltr47027</v>
      </c>
      <c r="B88">
        <v>87</v>
      </c>
      <c r="C88" t="s">
        <v>11968</v>
      </c>
      <c r="D88" t="s">
        <v>135</v>
      </c>
      <c r="E88" s="28">
        <v>47027</v>
      </c>
      <c r="F88" s="30">
        <v>20</v>
      </c>
      <c r="G88" s="30">
        <v>1</v>
      </c>
      <c r="H88" s="30">
        <v>1</v>
      </c>
      <c r="I88" s="30">
        <v>20</v>
      </c>
      <c r="J88" s="30">
        <v>380</v>
      </c>
      <c r="K88" s="30">
        <v>19</v>
      </c>
      <c r="L88" s="30">
        <v>0</v>
      </c>
      <c r="M88" t="s">
        <v>16474</v>
      </c>
    </row>
    <row r="89" spans="1:13">
      <c r="A89" t="str">
        <f t="shared" si="1"/>
        <v>Amco Up 486 SL 20 X 1 ltr47058</v>
      </c>
      <c r="B89">
        <v>88</v>
      </c>
      <c r="C89" t="s">
        <v>11968</v>
      </c>
      <c r="D89" t="s">
        <v>135</v>
      </c>
      <c r="E89" s="28">
        <v>47058</v>
      </c>
      <c r="F89" s="30">
        <v>20</v>
      </c>
      <c r="G89" s="30">
        <v>1</v>
      </c>
      <c r="H89" s="30">
        <v>1</v>
      </c>
      <c r="I89" s="30">
        <v>20</v>
      </c>
      <c r="J89" s="30">
        <v>10000</v>
      </c>
      <c r="K89" s="30">
        <v>500</v>
      </c>
      <c r="L89" s="30">
        <v>0</v>
      </c>
      <c r="M89" t="s">
        <v>16474</v>
      </c>
    </row>
    <row r="90" spans="1:13">
      <c r="A90" t="str">
        <f t="shared" si="1"/>
        <v>Amco Up 486 SL 4 X 5 ltr47058</v>
      </c>
      <c r="B90">
        <v>89</v>
      </c>
      <c r="C90" t="s">
        <v>11969</v>
      </c>
      <c r="D90" t="s">
        <v>136</v>
      </c>
      <c r="E90" s="28">
        <v>47058</v>
      </c>
      <c r="F90" s="30">
        <v>4</v>
      </c>
      <c r="G90" s="30">
        <v>1</v>
      </c>
      <c r="H90" s="30">
        <v>1</v>
      </c>
      <c r="I90" s="30">
        <v>4</v>
      </c>
      <c r="J90" s="30">
        <v>904</v>
      </c>
      <c r="K90" s="30">
        <v>226</v>
      </c>
      <c r="L90" s="30">
        <v>0</v>
      </c>
      <c r="M90" t="s">
        <v>16474</v>
      </c>
    </row>
    <row r="91" spans="1:13">
      <c r="A91" t="str">
        <f t="shared" si="1"/>
        <v>Amcoron 80 WP 20 X 1 kg46296</v>
      </c>
      <c r="B91">
        <v>90</v>
      </c>
      <c r="C91" t="s">
        <v>11970</v>
      </c>
      <c r="D91" t="s">
        <v>137</v>
      </c>
      <c r="E91" s="28">
        <v>46296</v>
      </c>
      <c r="F91" s="30">
        <v>20</v>
      </c>
      <c r="G91" s="30">
        <v>1</v>
      </c>
      <c r="H91" s="30">
        <v>1</v>
      </c>
      <c r="I91" s="30">
        <v>20</v>
      </c>
      <c r="J91" s="30">
        <v>86</v>
      </c>
      <c r="K91" s="30">
        <v>4</v>
      </c>
      <c r="L91" s="30">
        <v>6</v>
      </c>
      <c r="M91" t="s">
        <v>16474</v>
      </c>
    </row>
    <row r="92" spans="1:13">
      <c r="A92" t="str">
        <f t="shared" si="1"/>
        <v>Amegu 200 SL 20 X 1 ltr47027</v>
      </c>
      <c r="B92">
        <v>91</v>
      </c>
      <c r="C92" t="s">
        <v>11971</v>
      </c>
      <c r="D92" t="s">
        <v>138</v>
      </c>
      <c r="E92" s="28">
        <v>47027</v>
      </c>
      <c r="F92" s="30">
        <v>20</v>
      </c>
      <c r="G92" s="30">
        <v>1</v>
      </c>
      <c r="H92" s="30">
        <v>1</v>
      </c>
      <c r="I92" s="30">
        <v>20</v>
      </c>
      <c r="J92" s="30">
        <v>3741</v>
      </c>
      <c r="K92" s="30">
        <v>187</v>
      </c>
      <c r="L92" s="30">
        <v>1</v>
      </c>
      <c r="M92" t="s">
        <v>16474</v>
      </c>
    </row>
    <row r="93" spans="1:13">
      <c r="A93" t="str">
        <f t="shared" si="1"/>
        <v>Amiboost Anti Stress 10 X 1 ltr45870</v>
      </c>
      <c r="B93">
        <v>92</v>
      </c>
      <c r="C93" t="s">
        <v>11972</v>
      </c>
      <c r="D93" t="s">
        <v>139</v>
      </c>
      <c r="E93" s="28">
        <v>45870</v>
      </c>
      <c r="F93" s="30">
        <v>10</v>
      </c>
      <c r="G93" s="30">
        <v>1</v>
      </c>
      <c r="H93" s="30">
        <v>1</v>
      </c>
      <c r="I93" s="30">
        <v>10</v>
      </c>
      <c r="J93" s="30">
        <v>387</v>
      </c>
      <c r="K93" s="30">
        <v>38</v>
      </c>
      <c r="L93" s="30">
        <v>7</v>
      </c>
      <c r="M93" t="s">
        <v>16474</v>
      </c>
    </row>
    <row r="94" spans="1:13">
      <c r="A94" t="str">
        <f t="shared" si="1"/>
        <v>Amiboost Anti Stress 20 X 250 ml (Sample)45870</v>
      </c>
      <c r="B94">
        <v>93</v>
      </c>
      <c r="C94" t="s">
        <v>11973</v>
      </c>
      <c r="D94" t="s">
        <v>140</v>
      </c>
      <c r="E94" s="28">
        <v>45870</v>
      </c>
      <c r="F94" s="30">
        <v>20</v>
      </c>
      <c r="G94" s="30">
        <v>1</v>
      </c>
      <c r="H94" s="30">
        <v>1</v>
      </c>
      <c r="I94" s="30">
        <v>20</v>
      </c>
      <c r="J94" s="30">
        <v>336</v>
      </c>
      <c r="K94" s="30">
        <v>16</v>
      </c>
      <c r="L94" s="30">
        <v>16</v>
      </c>
      <c r="M94" t="s">
        <v>16474</v>
      </c>
    </row>
    <row r="95" spans="1:13">
      <c r="A95" t="str">
        <f t="shared" si="1"/>
        <v>Amiboost Anti Stress 20 X 500 ml45870</v>
      </c>
      <c r="B95">
        <v>94</v>
      </c>
      <c r="C95" t="s">
        <v>11974</v>
      </c>
      <c r="D95" t="s">
        <v>141</v>
      </c>
      <c r="E95" s="28">
        <v>45870</v>
      </c>
      <c r="F95" s="30">
        <v>20</v>
      </c>
      <c r="G95" s="30">
        <v>1</v>
      </c>
      <c r="H95" s="30">
        <v>1</v>
      </c>
      <c r="I95" s="30">
        <v>20</v>
      </c>
      <c r="J95" s="30">
        <v>701</v>
      </c>
      <c r="K95" s="30">
        <v>35</v>
      </c>
      <c r="L95" s="30">
        <v>1</v>
      </c>
      <c r="M95" t="s">
        <v>16474</v>
      </c>
    </row>
    <row r="96" spans="1:13">
      <c r="A96" t="str">
        <f t="shared" si="1"/>
        <v>Amiboost Generative 10 X 1 ltr45870</v>
      </c>
      <c r="B96">
        <v>95</v>
      </c>
      <c r="C96" t="s">
        <v>11975</v>
      </c>
      <c r="D96" t="s">
        <v>142</v>
      </c>
      <c r="E96" s="28">
        <v>45870</v>
      </c>
      <c r="F96" s="30">
        <v>10</v>
      </c>
      <c r="G96" s="30">
        <v>1</v>
      </c>
      <c r="H96" s="30">
        <v>1</v>
      </c>
      <c r="I96" s="30">
        <v>10</v>
      </c>
      <c r="J96" s="30">
        <v>325</v>
      </c>
      <c r="K96" s="30">
        <v>32</v>
      </c>
      <c r="L96" s="30">
        <v>5</v>
      </c>
      <c r="M96" t="s">
        <v>16474</v>
      </c>
    </row>
    <row r="97" spans="1:13">
      <c r="A97" t="str">
        <f t="shared" si="1"/>
        <v>Amiboost Generative 20 X 250 ml45870</v>
      </c>
      <c r="B97">
        <v>96</v>
      </c>
      <c r="C97" t="s">
        <v>11976</v>
      </c>
      <c r="D97" t="s">
        <v>143</v>
      </c>
      <c r="E97" s="28">
        <v>45870</v>
      </c>
      <c r="F97" s="30">
        <v>20</v>
      </c>
      <c r="G97" s="30">
        <v>1</v>
      </c>
      <c r="H97" s="30">
        <v>1</v>
      </c>
      <c r="I97" s="30">
        <v>20</v>
      </c>
      <c r="J97" s="30">
        <v>266</v>
      </c>
      <c r="K97" s="30">
        <v>13</v>
      </c>
      <c r="L97" s="30">
        <v>6</v>
      </c>
      <c r="M97" t="s">
        <v>16474</v>
      </c>
    </row>
    <row r="98" spans="1:13">
      <c r="A98" t="str">
        <f t="shared" si="1"/>
        <v>Amiboost Generative 20 X 500 ml45870</v>
      </c>
      <c r="B98">
        <v>97</v>
      </c>
      <c r="C98" t="s">
        <v>11977</v>
      </c>
      <c r="D98" t="s">
        <v>144</v>
      </c>
      <c r="E98" s="28">
        <v>45870</v>
      </c>
      <c r="F98" s="30">
        <v>20</v>
      </c>
      <c r="G98" s="30">
        <v>1</v>
      </c>
      <c r="H98" s="30">
        <v>1</v>
      </c>
      <c r="I98" s="30">
        <v>20</v>
      </c>
      <c r="J98" s="30">
        <v>589</v>
      </c>
      <c r="K98" s="30">
        <v>29</v>
      </c>
      <c r="L98" s="30">
        <v>9</v>
      </c>
      <c r="M98" t="s">
        <v>16474</v>
      </c>
    </row>
    <row r="99" spans="1:13">
      <c r="A99" t="str">
        <f t="shared" si="1"/>
        <v>Amiboost Vegetative 10 X 1 ltr45992</v>
      </c>
      <c r="B99">
        <v>98</v>
      </c>
      <c r="C99" t="s">
        <v>11978</v>
      </c>
      <c r="D99" t="s">
        <v>145</v>
      </c>
      <c r="E99" s="28">
        <v>45992</v>
      </c>
      <c r="F99" s="30">
        <v>10</v>
      </c>
      <c r="G99" s="30">
        <v>1</v>
      </c>
      <c r="H99" s="30">
        <v>1</v>
      </c>
      <c r="I99" s="30">
        <v>10</v>
      </c>
      <c r="J99" s="30">
        <v>2</v>
      </c>
      <c r="K99" s="30">
        <v>0</v>
      </c>
      <c r="L99" s="30">
        <v>2</v>
      </c>
      <c r="M99" t="s">
        <v>16474</v>
      </c>
    </row>
    <row r="100" spans="1:13">
      <c r="A100" t="str">
        <f t="shared" si="1"/>
        <v>Amiboost Vegetative 10 X 1 ltr45870</v>
      </c>
      <c r="B100">
        <v>99</v>
      </c>
      <c r="C100" t="s">
        <v>11978</v>
      </c>
      <c r="D100" t="s">
        <v>145</v>
      </c>
      <c r="E100" s="28">
        <v>45870</v>
      </c>
      <c r="F100" s="30">
        <v>10</v>
      </c>
      <c r="G100" s="30">
        <v>1</v>
      </c>
      <c r="H100" s="30">
        <v>1</v>
      </c>
      <c r="I100" s="30">
        <v>10</v>
      </c>
      <c r="J100" s="30">
        <v>332</v>
      </c>
      <c r="K100" s="30">
        <v>33</v>
      </c>
      <c r="L100" s="30">
        <v>2</v>
      </c>
      <c r="M100" t="s">
        <v>16474</v>
      </c>
    </row>
    <row r="101" spans="1:13">
      <c r="A101" t="str">
        <f t="shared" si="1"/>
        <v>Amiboost Vegetative 20 X 250 ml45870</v>
      </c>
      <c r="B101">
        <v>100</v>
      </c>
      <c r="C101" t="s">
        <v>11979</v>
      </c>
      <c r="D101" t="s">
        <v>146</v>
      </c>
      <c r="E101" s="28">
        <v>45870</v>
      </c>
      <c r="F101" s="30">
        <v>20</v>
      </c>
      <c r="G101" s="30">
        <v>1</v>
      </c>
      <c r="H101" s="30">
        <v>1</v>
      </c>
      <c r="I101" s="30">
        <v>20</v>
      </c>
      <c r="J101" s="30">
        <v>186</v>
      </c>
      <c r="K101" s="30">
        <v>9</v>
      </c>
      <c r="L101" s="30">
        <v>6</v>
      </c>
      <c r="M101" t="s">
        <v>16474</v>
      </c>
    </row>
    <row r="102" spans="1:13">
      <c r="A102" t="str">
        <f t="shared" si="1"/>
        <v>Amiboost Vegetative 20 X 500 ml45870</v>
      </c>
      <c r="B102">
        <v>101</v>
      </c>
      <c r="C102" t="s">
        <v>11980</v>
      </c>
      <c r="D102" t="s">
        <v>147</v>
      </c>
      <c r="E102" s="28">
        <v>45870</v>
      </c>
      <c r="F102" s="30">
        <v>20</v>
      </c>
      <c r="G102" s="30">
        <v>1</v>
      </c>
      <c r="H102" s="30">
        <v>1</v>
      </c>
      <c r="I102" s="30">
        <v>20</v>
      </c>
      <c r="J102" s="30">
        <v>467</v>
      </c>
      <c r="K102" s="30">
        <v>23</v>
      </c>
      <c r="L102" s="30">
        <v>7</v>
      </c>
      <c r="M102" t="s">
        <v>16474</v>
      </c>
    </row>
    <row r="103" spans="1:13">
      <c r="A103" t="str">
        <f t="shared" si="1"/>
        <v>Amichlor 400 EC 100 ml1/1/1000</v>
      </c>
      <c r="B103">
        <v>102</v>
      </c>
      <c r="C103" t="s">
        <v>11981</v>
      </c>
      <c r="D103" t="s">
        <v>148</v>
      </c>
      <c r="E103" s="28" t="s">
        <v>2222</v>
      </c>
      <c r="F103" s="30">
        <v>1</v>
      </c>
      <c r="G103" s="30">
        <v>1</v>
      </c>
      <c r="H103" s="30">
        <v>1</v>
      </c>
      <c r="I103" s="30">
        <v>1</v>
      </c>
      <c r="J103" s="30">
        <v>11</v>
      </c>
      <c r="K103" s="30">
        <v>11</v>
      </c>
      <c r="L103" s="30">
        <v>0</v>
      </c>
      <c r="M103" t="s">
        <v>16474</v>
      </c>
    </row>
    <row r="104" spans="1:13">
      <c r="A104" t="str">
        <f t="shared" si="1"/>
        <v>Aminosong 20 X 500 ml (AGM)47150</v>
      </c>
      <c r="B104">
        <v>103</v>
      </c>
      <c r="C104" t="s">
        <v>11982</v>
      </c>
      <c r="D104" t="s">
        <v>149</v>
      </c>
      <c r="E104" s="28">
        <v>47150</v>
      </c>
      <c r="F104" s="30">
        <v>20</v>
      </c>
      <c r="G104" s="30">
        <v>1</v>
      </c>
      <c r="H104" s="30">
        <v>1</v>
      </c>
      <c r="I104" s="30">
        <v>20</v>
      </c>
      <c r="J104" s="30">
        <v>545</v>
      </c>
      <c r="K104" s="30">
        <v>27</v>
      </c>
      <c r="L104" s="30">
        <v>5</v>
      </c>
      <c r="M104" t="s">
        <v>16474</v>
      </c>
    </row>
    <row r="105" spans="1:13">
      <c r="A105" t="str">
        <f t="shared" si="1"/>
        <v>Aminosong Mango 500 ml (AGM) (Sample)47150</v>
      </c>
      <c r="B105">
        <v>104</v>
      </c>
      <c r="C105" t="s">
        <v>11983</v>
      </c>
      <c r="D105" t="s">
        <v>152</v>
      </c>
      <c r="E105" s="28">
        <v>47150</v>
      </c>
      <c r="F105" s="30">
        <v>1</v>
      </c>
      <c r="G105" s="30">
        <v>1</v>
      </c>
      <c r="H105" s="30">
        <v>1</v>
      </c>
      <c r="I105" s="30">
        <v>1</v>
      </c>
      <c r="J105" s="30">
        <v>4</v>
      </c>
      <c r="K105" s="30">
        <v>4</v>
      </c>
      <c r="L105" s="30">
        <v>0</v>
      </c>
      <c r="M105" t="s">
        <v>16474</v>
      </c>
    </row>
    <row r="106" spans="1:13">
      <c r="A106" t="str">
        <f t="shared" si="1"/>
        <v>Amistartop 325 SC 100 X 50 ml46113</v>
      </c>
      <c r="B106">
        <v>105</v>
      </c>
      <c r="C106" t="s">
        <v>11984</v>
      </c>
      <c r="D106" t="s">
        <v>154</v>
      </c>
      <c r="E106" s="28">
        <v>46113</v>
      </c>
      <c r="F106" s="30">
        <v>100</v>
      </c>
      <c r="G106" s="30">
        <v>1</v>
      </c>
      <c r="H106" s="30">
        <v>1</v>
      </c>
      <c r="I106" s="30">
        <v>100</v>
      </c>
      <c r="J106" s="30">
        <v>10441</v>
      </c>
      <c r="K106" s="30">
        <v>104</v>
      </c>
      <c r="L106" s="30">
        <v>41</v>
      </c>
      <c r="M106" t="s">
        <v>16474</v>
      </c>
    </row>
    <row r="107" spans="1:13">
      <c r="A107" t="str">
        <f t="shared" si="1"/>
        <v>Amistartop 325 SC 100 X 50 ml46266</v>
      </c>
      <c r="B107">
        <v>106</v>
      </c>
      <c r="C107" t="s">
        <v>11984</v>
      </c>
      <c r="D107" t="s">
        <v>154</v>
      </c>
      <c r="E107" s="28">
        <v>46266</v>
      </c>
      <c r="F107" s="30">
        <v>100</v>
      </c>
      <c r="G107" s="30">
        <v>1</v>
      </c>
      <c r="H107" s="30">
        <v>1</v>
      </c>
      <c r="I107" s="30">
        <v>100</v>
      </c>
      <c r="J107" s="30">
        <v>10000</v>
      </c>
      <c r="K107" s="30">
        <v>100</v>
      </c>
      <c r="L107" s="30">
        <v>0</v>
      </c>
      <c r="M107" t="s">
        <v>16474</v>
      </c>
    </row>
    <row r="108" spans="1:13">
      <c r="A108" t="str">
        <f t="shared" si="1"/>
        <v>Amistartop 325 SC 20 X 250 ml46174</v>
      </c>
      <c r="B108">
        <v>107</v>
      </c>
      <c r="C108" t="s">
        <v>11985</v>
      </c>
      <c r="D108" t="s">
        <v>158</v>
      </c>
      <c r="E108" s="28">
        <v>46174</v>
      </c>
      <c r="F108" s="30">
        <v>20</v>
      </c>
      <c r="G108" s="30">
        <v>1</v>
      </c>
      <c r="H108" s="30">
        <v>1</v>
      </c>
      <c r="I108" s="30">
        <v>20</v>
      </c>
      <c r="J108" s="30">
        <v>1397</v>
      </c>
      <c r="K108" s="30">
        <v>69</v>
      </c>
      <c r="L108" s="30">
        <v>17</v>
      </c>
      <c r="M108" t="s">
        <v>16474</v>
      </c>
    </row>
    <row r="109" spans="1:13">
      <c r="A109" t="str">
        <f t="shared" si="1"/>
        <v>Amistartop 325 SC 20 X 250 ml46266</v>
      </c>
      <c r="B109">
        <v>108</v>
      </c>
      <c r="C109" t="s">
        <v>11985</v>
      </c>
      <c r="D109" t="s">
        <v>158</v>
      </c>
      <c r="E109" s="28">
        <v>46266</v>
      </c>
      <c r="F109" s="30">
        <v>20</v>
      </c>
      <c r="G109" s="30">
        <v>1</v>
      </c>
      <c r="H109" s="30">
        <v>1</v>
      </c>
      <c r="I109" s="30">
        <v>20</v>
      </c>
      <c r="J109" s="30">
        <v>24000</v>
      </c>
      <c r="K109" s="30">
        <v>1200</v>
      </c>
      <c r="L109" s="30">
        <v>0</v>
      </c>
      <c r="M109" t="s">
        <v>16474</v>
      </c>
    </row>
    <row r="110" spans="1:13">
      <c r="A110" t="str">
        <f t="shared" si="1"/>
        <v>Amistartop 325 SC 50 X 100 ml46266</v>
      </c>
      <c r="B110">
        <v>109</v>
      </c>
      <c r="C110" t="s">
        <v>11986</v>
      </c>
      <c r="D110" t="s">
        <v>163</v>
      </c>
      <c r="E110" s="28">
        <v>46266</v>
      </c>
      <c r="F110" s="30">
        <v>50</v>
      </c>
      <c r="G110" s="30">
        <v>1</v>
      </c>
      <c r="H110" s="30">
        <v>1</v>
      </c>
      <c r="I110" s="30">
        <v>50</v>
      </c>
      <c r="J110" s="30">
        <v>10332</v>
      </c>
      <c r="K110" s="30">
        <v>206</v>
      </c>
      <c r="L110" s="30">
        <v>32</v>
      </c>
      <c r="M110" t="s">
        <v>16474</v>
      </c>
    </row>
    <row r="111" spans="1:13">
      <c r="A111" t="str">
        <f t="shared" si="1"/>
        <v>Amolin 300 EC 100 X 100 ml46113</v>
      </c>
      <c r="B111">
        <v>110</v>
      </c>
      <c r="C111" t="s">
        <v>11987</v>
      </c>
      <c r="D111" t="s">
        <v>167</v>
      </c>
      <c r="E111" s="28">
        <v>46113</v>
      </c>
      <c r="F111" s="30">
        <v>100</v>
      </c>
      <c r="G111" s="30">
        <v>1</v>
      </c>
      <c r="H111" s="30">
        <v>1</v>
      </c>
      <c r="I111" s="30">
        <v>100</v>
      </c>
      <c r="J111" s="30">
        <v>19</v>
      </c>
      <c r="K111" s="30">
        <v>0</v>
      </c>
      <c r="L111" s="30">
        <v>19</v>
      </c>
      <c r="M111" t="s">
        <v>16474</v>
      </c>
    </row>
    <row r="112" spans="1:13">
      <c r="A112" t="str">
        <f t="shared" si="1"/>
        <v>Amolin 300 EC 100 X 100 ml46296</v>
      </c>
      <c r="B112">
        <v>111</v>
      </c>
      <c r="C112" t="s">
        <v>11987</v>
      </c>
      <c r="D112" t="s">
        <v>167</v>
      </c>
      <c r="E112" s="28">
        <v>46296</v>
      </c>
      <c r="F112" s="30">
        <v>100</v>
      </c>
      <c r="G112" s="30">
        <v>1</v>
      </c>
      <c r="H112" s="30">
        <v>1</v>
      </c>
      <c r="I112" s="30">
        <v>100</v>
      </c>
      <c r="J112" s="30">
        <v>2800</v>
      </c>
      <c r="K112" s="30">
        <v>28</v>
      </c>
      <c r="L112" s="30">
        <v>0</v>
      </c>
      <c r="M112" t="s">
        <v>16474</v>
      </c>
    </row>
    <row r="113" spans="1:13">
      <c r="A113" t="str">
        <f t="shared" si="1"/>
        <v>Amolin 300 EC 100 X 100 ml46753</v>
      </c>
      <c r="B113">
        <v>112</v>
      </c>
      <c r="C113" t="s">
        <v>11987</v>
      </c>
      <c r="D113" t="s">
        <v>167</v>
      </c>
      <c r="E113" s="28">
        <v>46753</v>
      </c>
      <c r="F113" s="30">
        <v>100</v>
      </c>
      <c r="G113" s="30">
        <v>1</v>
      </c>
      <c r="H113" s="30">
        <v>1</v>
      </c>
      <c r="I113" s="30">
        <v>100</v>
      </c>
      <c r="J113" s="30">
        <v>1100</v>
      </c>
      <c r="K113" s="30">
        <v>11</v>
      </c>
      <c r="L113" s="30">
        <v>0</v>
      </c>
      <c r="M113" t="s">
        <v>16474</v>
      </c>
    </row>
    <row r="114" spans="1:13">
      <c r="A114" t="str">
        <f t="shared" si="1"/>
        <v>Amolin 300 EC 100 X 100 ml47027</v>
      </c>
      <c r="B114">
        <v>113</v>
      </c>
      <c r="C114" t="s">
        <v>11987</v>
      </c>
      <c r="D114" t="s">
        <v>167</v>
      </c>
      <c r="E114" s="28">
        <v>47027</v>
      </c>
      <c r="F114" s="30">
        <v>100</v>
      </c>
      <c r="G114" s="30">
        <v>1</v>
      </c>
      <c r="H114" s="30">
        <v>1</v>
      </c>
      <c r="I114" s="30">
        <v>100</v>
      </c>
      <c r="J114" s="30">
        <v>1900</v>
      </c>
      <c r="K114" s="30">
        <v>19</v>
      </c>
      <c r="L114" s="30">
        <v>0</v>
      </c>
      <c r="M114" t="s">
        <v>16474</v>
      </c>
    </row>
    <row r="115" spans="1:13">
      <c r="A115" t="str">
        <f t="shared" si="1"/>
        <v>Amolin 300 EC 100 X 100 ml46235</v>
      </c>
      <c r="B115">
        <v>114</v>
      </c>
      <c r="C115" t="s">
        <v>11987</v>
      </c>
      <c r="D115" t="s">
        <v>167</v>
      </c>
      <c r="E115" s="28">
        <v>46235</v>
      </c>
      <c r="F115" s="30">
        <v>100</v>
      </c>
      <c r="G115" s="30">
        <v>1</v>
      </c>
      <c r="H115" s="30">
        <v>1</v>
      </c>
      <c r="I115" s="30">
        <v>100</v>
      </c>
      <c r="J115" s="30">
        <v>6000</v>
      </c>
      <c r="K115" s="30">
        <v>60</v>
      </c>
      <c r="L115" s="30">
        <v>0</v>
      </c>
      <c r="M115" t="s">
        <v>16474</v>
      </c>
    </row>
    <row r="116" spans="1:13">
      <c r="A116" t="str">
        <f t="shared" si="1"/>
        <v>Amolin 300 EC 40 X 250 ml46447</v>
      </c>
      <c r="B116">
        <v>115</v>
      </c>
      <c r="C116" t="s">
        <v>11988</v>
      </c>
      <c r="D116" t="s">
        <v>173</v>
      </c>
      <c r="E116" s="28">
        <v>46447</v>
      </c>
      <c r="F116" s="30">
        <v>40</v>
      </c>
      <c r="G116" s="30">
        <v>1</v>
      </c>
      <c r="H116" s="30">
        <v>1</v>
      </c>
      <c r="I116" s="30">
        <v>40</v>
      </c>
      <c r="J116" s="30">
        <v>3</v>
      </c>
      <c r="K116" s="30">
        <v>0</v>
      </c>
      <c r="L116" s="30">
        <v>3</v>
      </c>
      <c r="M116" t="s">
        <v>16474</v>
      </c>
    </row>
    <row r="117" spans="1:13">
      <c r="A117" t="str">
        <f t="shared" si="1"/>
        <v>Amolin 300 EC 40 X 250 ml47027</v>
      </c>
      <c r="B117">
        <v>116</v>
      </c>
      <c r="C117" t="s">
        <v>11988</v>
      </c>
      <c r="D117" t="s">
        <v>173</v>
      </c>
      <c r="E117" s="28">
        <v>47027</v>
      </c>
      <c r="F117" s="30">
        <v>40</v>
      </c>
      <c r="G117" s="30">
        <v>1</v>
      </c>
      <c r="H117" s="30">
        <v>1</v>
      </c>
      <c r="I117" s="30">
        <v>40</v>
      </c>
      <c r="J117" s="30">
        <v>1640</v>
      </c>
      <c r="K117" s="30">
        <v>41</v>
      </c>
      <c r="L117" s="30">
        <v>0</v>
      </c>
      <c r="M117" t="s">
        <v>16474</v>
      </c>
    </row>
    <row r="118" spans="1:13">
      <c r="A118" t="str">
        <f t="shared" si="1"/>
        <v>Amotan Gold 325 SC 100 X 100 ml45901</v>
      </c>
      <c r="B118">
        <v>117</v>
      </c>
      <c r="C118" t="s">
        <v>11989</v>
      </c>
      <c r="D118" t="s">
        <v>176</v>
      </c>
      <c r="E118" s="28">
        <v>45901</v>
      </c>
      <c r="F118" s="30">
        <v>100</v>
      </c>
      <c r="G118" s="30">
        <v>1</v>
      </c>
      <c r="H118" s="30">
        <v>1</v>
      </c>
      <c r="I118" s="30">
        <v>100</v>
      </c>
      <c r="J118" s="30">
        <v>800</v>
      </c>
      <c r="K118" s="30">
        <v>8</v>
      </c>
      <c r="L118" s="30">
        <v>0</v>
      </c>
      <c r="M118" t="s">
        <v>16474</v>
      </c>
    </row>
    <row r="119" spans="1:13">
      <c r="A119" t="str">
        <f t="shared" si="1"/>
        <v>Amotan Gold 40 X 250 ml45536</v>
      </c>
      <c r="B119">
        <v>118</v>
      </c>
      <c r="C119" t="s">
        <v>11990</v>
      </c>
      <c r="D119" t="s">
        <v>178</v>
      </c>
      <c r="E119" s="28">
        <v>45536</v>
      </c>
      <c r="F119" s="30">
        <v>40</v>
      </c>
      <c r="G119" s="30">
        <v>1</v>
      </c>
      <c r="H119" s="30">
        <v>1</v>
      </c>
      <c r="I119" s="30">
        <v>40</v>
      </c>
      <c r="J119" s="30">
        <v>36</v>
      </c>
      <c r="K119" s="30">
        <v>0</v>
      </c>
      <c r="L119" s="30">
        <v>36</v>
      </c>
      <c r="M119" t="s">
        <v>16474</v>
      </c>
    </row>
    <row r="120" spans="1:13">
      <c r="A120" t="str">
        <f t="shared" si="1"/>
        <v>Amotan Gold 40 X 250 ml45809</v>
      </c>
      <c r="B120">
        <v>119</v>
      </c>
      <c r="C120" t="s">
        <v>11990</v>
      </c>
      <c r="D120" t="s">
        <v>178</v>
      </c>
      <c r="E120" s="28">
        <v>45809</v>
      </c>
      <c r="F120" s="30">
        <v>40</v>
      </c>
      <c r="G120" s="30">
        <v>1</v>
      </c>
      <c r="H120" s="30">
        <v>1</v>
      </c>
      <c r="I120" s="30">
        <v>40</v>
      </c>
      <c r="J120" s="30">
        <v>960</v>
      </c>
      <c r="K120" s="30">
        <v>24</v>
      </c>
      <c r="L120" s="30">
        <v>0</v>
      </c>
      <c r="M120" t="s">
        <v>16474</v>
      </c>
    </row>
    <row r="121" spans="1:13">
      <c r="A121" t="str">
        <f t="shared" si="1"/>
        <v>Amotan Gold 40 X 250 ml45931</v>
      </c>
      <c r="B121">
        <v>120</v>
      </c>
      <c r="C121" t="s">
        <v>11990</v>
      </c>
      <c r="D121" t="s">
        <v>178</v>
      </c>
      <c r="E121" s="28">
        <v>45931</v>
      </c>
      <c r="F121" s="30">
        <v>40</v>
      </c>
      <c r="G121" s="30">
        <v>1</v>
      </c>
      <c r="H121" s="30">
        <v>1</v>
      </c>
      <c r="I121" s="30">
        <v>40</v>
      </c>
      <c r="J121" s="30">
        <v>1040</v>
      </c>
      <c r="K121" s="30">
        <v>26</v>
      </c>
      <c r="L121" s="30">
        <v>0</v>
      </c>
      <c r="M121" t="s">
        <v>16474</v>
      </c>
    </row>
    <row r="122" spans="1:13">
      <c r="A122" t="str">
        <f t="shared" si="1"/>
        <v>Ampang 240 SL 20 ltr47239</v>
      </c>
      <c r="B122">
        <v>121</v>
      </c>
      <c r="C122" t="s">
        <v>11991</v>
      </c>
      <c r="D122" t="s">
        <v>182</v>
      </c>
      <c r="E122" s="28">
        <v>47239</v>
      </c>
      <c r="F122" s="30">
        <v>1</v>
      </c>
      <c r="G122" s="30">
        <v>1</v>
      </c>
      <c r="H122" s="30">
        <v>1</v>
      </c>
      <c r="I122" s="30">
        <v>1</v>
      </c>
      <c r="J122" s="30">
        <v>12</v>
      </c>
      <c r="K122" s="30">
        <v>12</v>
      </c>
      <c r="L122" s="30">
        <v>0</v>
      </c>
      <c r="M122" t="s">
        <v>16474</v>
      </c>
    </row>
    <row r="123" spans="1:13">
      <c r="A123" t="str">
        <f t="shared" si="1"/>
        <v>Ampang 240 SL 20 X 1 ltr46966</v>
      </c>
      <c r="B123">
        <v>122</v>
      </c>
      <c r="C123" t="s">
        <v>11992</v>
      </c>
      <c r="D123" t="s">
        <v>183</v>
      </c>
      <c r="E123" s="28">
        <v>46966</v>
      </c>
      <c r="F123" s="30">
        <v>20</v>
      </c>
      <c r="G123" s="30">
        <v>1</v>
      </c>
      <c r="H123" s="30">
        <v>1</v>
      </c>
      <c r="I123" s="30">
        <v>20</v>
      </c>
      <c r="J123" s="30">
        <v>11</v>
      </c>
      <c r="K123" s="30">
        <v>0</v>
      </c>
      <c r="L123" s="30">
        <v>11</v>
      </c>
      <c r="M123" t="s">
        <v>16474</v>
      </c>
    </row>
    <row r="124" spans="1:13">
      <c r="A124" t="str">
        <f t="shared" si="1"/>
        <v>Ampang 240 SL 20 X 1 ltr47178</v>
      </c>
      <c r="B124">
        <v>123</v>
      </c>
      <c r="C124" t="s">
        <v>11992</v>
      </c>
      <c r="D124" t="s">
        <v>183</v>
      </c>
      <c r="E124" s="28">
        <v>47178</v>
      </c>
      <c r="F124" s="30">
        <v>20</v>
      </c>
      <c r="G124" s="30">
        <v>1</v>
      </c>
      <c r="H124" s="30">
        <v>1</v>
      </c>
      <c r="I124" s="30">
        <v>20</v>
      </c>
      <c r="J124" s="30">
        <v>420</v>
      </c>
      <c r="K124" s="30">
        <v>21</v>
      </c>
      <c r="L124" s="30">
        <v>0</v>
      </c>
      <c r="M124" t="s">
        <v>16474</v>
      </c>
    </row>
    <row r="125" spans="1:13">
      <c r="A125" t="str">
        <f t="shared" si="1"/>
        <v>Ampang 240 SL 4 X 5 ltr47088</v>
      </c>
      <c r="B125">
        <v>124</v>
      </c>
      <c r="C125" t="s">
        <v>11993</v>
      </c>
      <c r="D125" t="s">
        <v>184</v>
      </c>
      <c r="E125" s="28">
        <v>47088</v>
      </c>
      <c r="F125" s="30">
        <v>4</v>
      </c>
      <c r="G125" s="30">
        <v>1</v>
      </c>
      <c r="H125" s="30">
        <v>1</v>
      </c>
      <c r="I125" s="30">
        <v>4</v>
      </c>
      <c r="J125" s="30">
        <v>56</v>
      </c>
      <c r="K125" s="30">
        <v>14</v>
      </c>
      <c r="L125" s="30">
        <v>0</v>
      </c>
      <c r="M125" t="s">
        <v>16474</v>
      </c>
    </row>
    <row r="126" spans="1:13">
      <c r="A126" t="str">
        <f t="shared" si="1"/>
        <v>Ampang 240 SL 4 X 5 ltr47058</v>
      </c>
      <c r="B126">
        <v>125</v>
      </c>
      <c r="C126" t="s">
        <v>11993</v>
      </c>
      <c r="D126" t="s">
        <v>184</v>
      </c>
      <c r="E126" s="28">
        <v>47058</v>
      </c>
      <c r="F126" s="30">
        <v>4</v>
      </c>
      <c r="G126" s="30">
        <v>1</v>
      </c>
      <c r="H126" s="30">
        <v>1</v>
      </c>
      <c r="I126" s="30">
        <v>4</v>
      </c>
      <c r="J126" s="30">
        <v>284</v>
      </c>
      <c r="K126" s="30">
        <v>71</v>
      </c>
      <c r="L126" s="30">
        <v>0</v>
      </c>
      <c r="M126" t="s">
        <v>16474</v>
      </c>
    </row>
    <row r="127" spans="1:13">
      <c r="A127" t="str">
        <f t="shared" si="1"/>
        <v>Amuron 70 EC 100 X 100 ml46174</v>
      </c>
      <c r="B127">
        <v>126</v>
      </c>
      <c r="C127" t="s">
        <v>11994</v>
      </c>
      <c r="D127" t="s">
        <v>185</v>
      </c>
      <c r="E127" s="28">
        <v>46174</v>
      </c>
      <c r="F127" s="30">
        <v>100</v>
      </c>
      <c r="G127" s="30">
        <v>1</v>
      </c>
      <c r="H127" s="30">
        <v>1</v>
      </c>
      <c r="I127" s="30">
        <v>100</v>
      </c>
      <c r="J127" s="30">
        <v>1387</v>
      </c>
      <c r="K127" s="30">
        <v>13</v>
      </c>
      <c r="L127" s="30">
        <v>87</v>
      </c>
      <c r="M127" t="s">
        <v>16474</v>
      </c>
    </row>
    <row r="128" spans="1:13">
      <c r="A128" t="str">
        <f t="shared" si="1"/>
        <v>Amuron 70 EC 40 X 250 ml46539</v>
      </c>
      <c r="B128">
        <v>127</v>
      </c>
      <c r="C128" t="s">
        <v>11995</v>
      </c>
      <c r="D128" t="s">
        <v>187</v>
      </c>
      <c r="E128" s="28">
        <v>46539</v>
      </c>
      <c r="F128" s="30">
        <v>40</v>
      </c>
      <c r="G128" s="30">
        <v>1</v>
      </c>
      <c r="H128" s="30">
        <v>1</v>
      </c>
      <c r="I128" s="30">
        <v>40</v>
      </c>
      <c r="J128" s="30">
        <v>10394</v>
      </c>
      <c r="K128" s="30">
        <v>259</v>
      </c>
      <c r="L128" s="30">
        <v>34</v>
      </c>
      <c r="M128" t="s">
        <v>16474</v>
      </c>
    </row>
    <row r="129" spans="1:13">
      <c r="A129" t="str">
        <f t="shared" si="1"/>
        <v>Android 72 EC 20 X 200 ml45748</v>
      </c>
      <c r="B129">
        <v>128</v>
      </c>
      <c r="C129" t="s">
        <v>11996</v>
      </c>
      <c r="D129" t="s">
        <v>189</v>
      </c>
      <c r="E129" s="28">
        <v>45748</v>
      </c>
      <c r="F129" s="30">
        <v>20</v>
      </c>
      <c r="G129" s="30">
        <v>1</v>
      </c>
      <c r="H129" s="30">
        <v>1</v>
      </c>
      <c r="I129" s="30">
        <v>20</v>
      </c>
      <c r="J129" s="30">
        <v>10</v>
      </c>
      <c r="K129" s="30">
        <v>0</v>
      </c>
      <c r="L129" s="30">
        <v>10</v>
      </c>
      <c r="M129" t="s">
        <v>16474</v>
      </c>
    </row>
    <row r="130" spans="1:13">
      <c r="A130" t="str">
        <f t="shared" si="1"/>
        <v>Android 72 EC 20 X 200 ml45931</v>
      </c>
      <c r="B130">
        <v>129</v>
      </c>
      <c r="C130" t="s">
        <v>11996</v>
      </c>
      <c r="D130" t="s">
        <v>189</v>
      </c>
      <c r="E130" s="28">
        <v>45931</v>
      </c>
      <c r="F130" s="30">
        <v>20</v>
      </c>
      <c r="G130" s="30">
        <v>1</v>
      </c>
      <c r="H130" s="30">
        <v>1</v>
      </c>
      <c r="I130" s="30">
        <v>20</v>
      </c>
      <c r="J130" s="30">
        <v>660</v>
      </c>
      <c r="K130" s="30">
        <v>33</v>
      </c>
      <c r="L130" s="30">
        <v>0</v>
      </c>
      <c r="M130" t="s">
        <v>16474</v>
      </c>
    </row>
    <row r="131" spans="1:13">
      <c r="A131" t="str">
        <f t="shared" ref="A131:A194" si="2">D131&amp;E131</f>
        <v>Android 72 EC 20 X 400 ml45931</v>
      </c>
      <c r="B131">
        <v>130</v>
      </c>
      <c r="C131" t="s">
        <v>11997</v>
      </c>
      <c r="D131" t="s">
        <v>190</v>
      </c>
      <c r="E131" s="28">
        <v>45931</v>
      </c>
      <c r="F131" s="30">
        <v>20</v>
      </c>
      <c r="G131" s="30">
        <v>1</v>
      </c>
      <c r="H131" s="30">
        <v>1</v>
      </c>
      <c r="I131" s="30">
        <v>20</v>
      </c>
      <c r="J131" s="30">
        <v>340</v>
      </c>
      <c r="K131" s="30">
        <v>17</v>
      </c>
      <c r="L131" s="30">
        <v>0</v>
      </c>
      <c r="M131" t="s">
        <v>16474</v>
      </c>
    </row>
    <row r="132" spans="1:13">
      <c r="A132" t="str">
        <f t="shared" si="2"/>
        <v>Android 72 EC 50 X 80 ml45413</v>
      </c>
      <c r="B132">
        <v>131</v>
      </c>
      <c r="C132" t="s">
        <v>11998</v>
      </c>
      <c r="D132" t="s">
        <v>191</v>
      </c>
      <c r="E132" s="28">
        <v>45413</v>
      </c>
      <c r="F132" s="30">
        <v>50</v>
      </c>
      <c r="G132" s="30">
        <v>1</v>
      </c>
      <c r="H132" s="30">
        <v>1</v>
      </c>
      <c r="I132" s="30">
        <v>50</v>
      </c>
      <c r="J132" s="30">
        <v>1115</v>
      </c>
      <c r="K132" s="30">
        <v>22</v>
      </c>
      <c r="L132" s="30">
        <v>15</v>
      </c>
      <c r="M132" t="s">
        <v>16474</v>
      </c>
    </row>
    <row r="133" spans="1:13">
      <c r="A133" t="str">
        <f t="shared" si="2"/>
        <v>Aneto 0.5 G 10 X 1 kg (M2U)46054</v>
      </c>
      <c r="B133">
        <v>132</v>
      </c>
      <c r="C133" t="s">
        <v>11999</v>
      </c>
      <c r="D133" t="s">
        <v>193</v>
      </c>
      <c r="E133" s="28">
        <v>46054</v>
      </c>
      <c r="F133" s="30">
        <v>10</v>
      </c>
      <c r="G133" s="30">
        <v>1</v>
      </c>
      <c r="H133" s="30">
        <v>1</v>
      </c>
      <c r="I133" s="30">
        <v>10</v>
      </c>
      <c r="J133" s="30">
        <v>90</v>
      </c>
      <c r="K133" s="30">
        <v>9</v>
      </c>
      <c r="L133" s="30">
        <v>0</v>
      </c>
      <c r="M133" t="s">
        <v>16474</v>
      </c>
    </row>
    <row r="134" spans="1:13">
      <c r="A134" t="str">
        <f t="shared" si="2"/>
        <v>Aneto 50 EC 30 X 500 ml + Neptune 8 gr (M2U)46235</v>
      </c>
      <c r="B134">
        <v>133</v>
      </c>
      <c r="C134" t="s">
        <v>12000</v>
      </c>
      <c r="D134" t="s">
        <v>195</v>
      </c>
      <c r="E134" s="28">
        <v>46235</v>
      </c>
      <c r="F134" s="30">
        <v>30</v>
      </c>
      <c r="G134" s="30">
        <v>1</v>
      </c>
      <c r="H134" s="30">
        <v>1</v>
      </c>
      <c r="I134" s="30">
        <v>30</v>
      </c>
      <c r="J134" s="30">
        <v>30</v>
      </c>
      <c r="K134" s="30">
        <v>1</v>
      </c>
      <c r="L134" s="30">
        <v>0</v>
      </c>
      <c r="M134" t="s">
        <v>16474</v>
      </c>
    </row>
    <row r="135" spans="1:13">
      <c r="A135" t="str">
        <f t="shared" si="2"/>
        <v>Aneto 50 EC 30 X 500 ml + Neptune 8 gr (M2U)46357</v>
      </c>
      <c r="B135">
        <v>134</v>
      </c>
      <c r="C135" t="s">
        <v>12000</v>
      </c>
      <c r="D135" t="s">
        <v>195</v>
      </c>
      <c r="E135" s="28">
        <v>46357</v>
      </c>
      <c r="F135" s="30">
        <v>30</v>
      </c>
      <c r="G135" s="30">
        <v>1</v>
      </c>
      <c r="H135" s="30">
        <v>1</v>
      </c>
      <c r="I135" s="30">
        <v>30</v>
      </c>
      <c r="J135" s="30">
        <v>1258</v>
      </c>
      <c r="K135" s="30">
        <v>41</v>
      </c>
      <c r="L135" s="30">
        <v>28</v>
      </c>
      <c r="M135" t="s">
        <v>16474</v>
      </c>
    </row>
    <row r="136" spans="1:13">
      <c r="A136" t="str">
        <f t="shared" si="2"/>
        <v>Aneto 50 EC 50 X 100 ml (M2U)46143</v>
      </c>
      <c r="B136">
        <v>135</v>
      </c>
      <c r="C136" t="s">
        <v>12001</v>
      </c>
      <c r="D136" t="s">
        <v>196</v>
      </c>
      <c r="E136" s="28">
        <v>46143</v>
      </c>
      <c r="F136" s="30">
        <v>50</v>
      </c>
      <c r="G136" s="30">
        <v>1</v>
      </c>
      <c r="H136" s="30">
        <v>1</v>
      </c>
      <c r="I136" s="30">
        <v>50</v>
      </c>
      <c r="J136" s="30">
        <v>118</v>
      </c>
      <c r="K136" s="30">
        <v>2</v>
      </c>
      <c r="L136" s="30">
        <v>18</v>
      </c>
      <c r="M136" t="s">
        <v>16474</v>
      </c>
    </row>
    <row r="137" spans="1:13">
      <c r="A137" t="str">
        <f t="shared" si="2"/>
        <v>Aneto 50 EC 50 X 100 ml (M2U)46508</v>
      </c>
      <c r="B137">
        <v>136</v>
      </c>
      <c r="C137" t="s">
        <v>12001</v>
      </c>
      <c r="D137" t="s">
        <v>196</v>
      </c>
      <c r="E137" s="28">
        <v>46508</v>
      </c>
      <c r="F137" s="30">
        <v>50</v>
      </c>
      <c r="G137" s="30">
        <v>1</v>
      </c>
      <c r="H137" s="30">
        <v>1</v>
      </c>
      <c r="I137" s="30">
        <v>50</v>
      </c>
      <c r="J137" s="30">
        <v>1250</v>
      </c>
      <c r="K137" s="30">
        <v>25</v>
      </c>
      <c r="L137" s="30">
        <v>0</v>
      </c>
      <c r="M137" t="s">
        <v>16474</v>
      </c>
    </row>
    <row r="138" spans="1:13">
      <c r="A138" t="str">
        <f t="shared" si="2"/>
        <v>Aneto 50 EC 50 X 250 ml + Neptune 8 gr (M2U)45901</v>
      </c>
      <c r="B138">
        <v>137</v>
      </c>
      <c r="C138" t="s">
        <v>12002</v>
      </c>
      <c r="D138" t="s">
        <v>197</v>
      </c>
      <c r="E138" s="28">
        <v>45901</v>
      </c>
      <c r="F138" s="30">
        <v>50</v>
      </c>
      <c r="G138" s="30">
        <v>1</v>
      </c>
      <c r="H138" s="30">
        <v>1</v>
      </c>
      <c r="I138" s="30">
        <v>50</v>
      </c>
      <c r="J138" s="30">
        <v>476</v>
      </c>
      <c r="K138" s="30">
        <v>9</v>
      </c>
      <c r="L138" s="30">
        <v>26</v>
      </c>
      <c r="M138" t="s">
        <v>16474</v>
      </c>
    </row>
    <row r="139" spans="1:13">
      <c r="A139" t="str">
        <f t="shared" si="2"/>
        <v>Aneto 50 EC 50 X 250 ml + Neptune 8 gr (M2U)46082</v>
      </c>
      <c r="B139">
        <v>138</v>
      </c>
      <c r="C139" t="s">
        <v>12002</v>
      </c>
      <c r="D139" t="s">
        <v>197</v>
      </c>
      <c r="E139" s="28">
        <v>46082</v>
      </c>
      <c r="F139" s="30">
        <v>50</v>
      </c>
      <c r="G139" s="30">
        <v>1</v>
      </c>
      <c r="H139" s="30">
        <v>1</v>
      </c>
      <c r="I139" s="30">
        <v>50</v>
      </c>
      <c r="J139" s="30">
        <v>500</v>
      </c>
      <c r="K139" s="30">
        <v>10</v>
      </c>
      <c r="L139" s="30">
        <v>0</v>
      </c>
      <c r="M139" t="s">
        <v>16474</v>
      </c>
    </row>
    <row r="140" spans="1:13">
      <c r="A140" t="str">
        <f t="shared" si="2"/>
        <v>Antracol 70 WP 12 X 1 kg45717</v>
      </c>
      <c r="B140">
        <v>139</v>
      </c>
      <c r="C140" t="s">
        <v>12003</v>
      </c>
      <c r="D140" t="s">
        <v>198</v>
      </c>
      <c r="E140" s="28">
        <v>45717</v>
      </c>
      <c r="F140" s="30">
        <v>12</v>
      </c>
      <c r="G140" s="30">
        <v>1</v>
      </c>
      <c r="H140" s="30">
        <v>1</v>
      </c>
      <c r="I140" s="30">
        <v>12</v>
      </c>
      <c r="J140" s="30">
        <v>354</v>
      </c>
      <c r="K140" s="30">
        <v>29</v>
      </c>
      <c r="L140" s="30">
        <v>6</v>
      </c>
      <c r="M140" t="s">
        <v>16474</v>
      </c>
    </row>
    <row r="141" spans="1:13">
      <c r="A141" t="str">
        <f t="shared" si="2"/>
        <v>Antracol 70 WP 20 X 500 gr46447</v>
      </c>
      <c r="B141">
        <v>140</v>
      </c>
      <c r="C141" t="s">
        <v>12004</v>
      </c>
      <c r="D141" t="s">
        <v>201</v>
      </c>
      <c r="E141" s="28">
        <v>46447</v>
      </c>
      <c r="F141" s="30">
        <v>20</v>
      </c>
      <c r="G141" s="30">
        <v>1</v>
      </c>
      <c r="H141" s="30">
        <v>1</v>
      </c>
      <c r="I141" s="30">
        <v>20</v>
      </c>
      <c r="J141" s="30">
        <v>1</v>
      </c>
      <c r="K141" s="30">
        <v>0</v>
      </c>
      <c r="L141" s="30">
        <v>1</v>
      </c>
      <c r="M141" t="s">
        <v>16474</v>
      </c>
    </row>
    <row r="142" spans="1:13">
      <c r="A142" t="str">
        <f t="shared" si="2"/>
        <v>Antracol 70 WP 20 X 500 gr46478</v>
      </c>
      <c r="B142">
        <v>141</v>
      </c>
      <c r="C142" t="s">
        <v>12004</v>
      </c>
      <c r="D142" t="s">
        <v>201</v>
      </c>
      <c r="E142" s="28">
        <v>46478</v>
      </c>
      <c r="F142" s="30">
        <v>20</v>
      </c>
      <c r="G142" s="30">
        <v>1</v>
      </c>
      <c r="H142" s="30">
        <v>1</v>
      </c>
      <c r="I142" s="30">
        <v>20</v>
      </c>
      <c r="J142" s="30">
        <v>1255</v>
      </c>
      <c r="K142" s="30">
        <v>62</v>
      </c>
      <c r="L142" s="30">
        <v>15</v>
      </c>
      <c r="M142" t="s">
        <v>16474</v>
      </c>
    </row>
    <row r="143" spans="1:13">
      <c r="A143" t="str">
        <f t="shared" si="2"/>
        <v>Antracol 70 WP 40 X 250 gr46266</v>
      </c>
      <c r="B143">
        <v>142</v>
      </c>
      <c r="C143" t="s">
        <v>12005</v>
      </c>
      <c r="D143" t="s">
        <v>204</v>
      </c>
      <c r="E143" s="28">
        <v>46266</v>
      </c>
      <c r="F143" s="30">
        <v>40</v>
      </c>
      <c r="G143" s="30">
        <v>1</v>
      </c>
      <c r="H143" s="30">
        <v>1</v>
      </c>
      <c r="I143" s="30">
        <v>40</v>
      </c>
      <c r="J143" s="30">
        <v>886</v>
      </c>
      <c r="K143" s="30">
        <v>22</v>
      </c>
      <c r="L143" s="30">
        <v>6</v>
      </c>
      <c r="M143" t="s">
        <v>16474</v>
      </c>
    </row>
    <row r="144" spans="1:13">
      <c r="A144" t="str">
        <f t="shared" si="2"/>
        <v>Anvil 50 SC 10 X 1 ltr45870</v>
      </c>
      <c r="B144">
        <v>143</v>
      </c>
      <c r="C144" t="s">
        <v>12006</v>
      </c>
      <c r="D144" t="s">
        <v>206</v>
      </c>
      <c r="E144" s="28">
        <v>45870</v>
      </c>
      <c r="F144" s="30">
        <v>10</v>
      </c>
      <c r="G144" s="30">
        <v>1</v>
      </c>
      <c r="H144" s="30">
        <v>1</v>
      </c>
      <c r="I144" s="30">
        <v>10</v>
      </c>
      <c r="J144" s="30">
        <v>1170</v>
      </c>
      <c r="K144" s="30">
        <v>117</v>
      </c>
      <c r="L144" s="30">
        <v>0</v>
      </c>
      <c r="M144" t="s">
        <v>16474</v>
      </c>
    </row>
    <row r="145" spans="1:13">
      <c r="A145" t="str">
        <f t="shared" si="2"/>
        <v>Anvil 50 SC 40 X 250 ml45870</v>
      </c>
      <c r="B145">
        <v>144</v>
      </c>
      <c r="C145" t="s">
        <v>12007</v>
      </c>
      <c r="D145" t="s">
        <v>210</v>
      </c>
      <c r="E145" s="28">
        <v>45870</v>
      </c>
      <c r="F145" s="30">
        <v>40</v>
      </c>
      <c r="G145" s="30">
        <v>1</v>
      </c>
      <c r="H145" s="30">
        <v>1</v>
      </c>
      <c r="I145" s="30">
        <v>40</v>
      </c>
      <c r="J145" s="30">
        <v>6958</v>
      </c>
      <c r="K145" s="30">
        <v>173</v>
      </c>
      <c r="L145" s="30">
        <v>38</v>
      </c>
      <c r="M145" t="s">
        <v>16474</v>
      </c>
    </row>
    <row r="146" spans="1:13">
      <c r="A146" t="str">
        <f t="shared" si="2"/>
        <v>Applaud 10 WP 20 X 5 X 100 gr46784</v>
      </c>
      <c r="B146">
        <v>145</v>
      </c>
      <c r="C146" t="s">
        <v>12008</v>
      </c>
      <c r="D146" t="s">
        <v>214</v>
      </c>
      <c r="E146" s="28">
        <v>46784</v>
      </c>
      <c r="F146" s="30">
        <v>20</v>
      </c>
      <c r="G146" s="30">
        <v>5</v>
      </c>
      <c r="H146" s="30">
        <v>1</v>
      </c>
      <c r="I146" s="30">
        <v>100</v>
      </c>
      <c r="J146" s="30">
        <v>7576</v>
      </c>
      <c r="K146" s="30">
        <v>75</v>
      </c>
      <c r="L146" s="30">
        <v>76</v>
      </c>
      <c r="M146" t="s">
        <v>16474</v>
      </c>
    </row>
    <row r="147" spans="1:13">
      <c r="A147" t="str">
        <f t="shared" si="2"/>
        <v>Apropo 200 SE 100 X 60 ml45748</v>
      </c>
      <c r="B147">
        <v>146</v>
      </c>
      <c r="C147" t="s">
        <v>12009</v>
      </c>
      <c r="D147" t="s">
        <v>215</v>
      </c>
      <c r="E147" s="28">
        <v>45748</v>
      </c>
      <c r="F147" s="30">
        <v>100</v>
      </c>
      <c r="G147" s="30">
        <v>1</v>
      </c>
      <c r="H147" s="30">
        <v>1</v>
      </c>
      <c r="I147" s="30">
        <v>100</v>
      </c>
      <c r="J147" s="30">
        <v>90</v>
      </c>
      <c r="K147" s="30">
        <v>0</v>
      </c>
      <c r="L147" s="30">
        <v>90</v>
      </c>
      <c r="M147" t="s">
        <v>16474</v>
      </c>
    </row>
    <row r="148" spans="1:13">
      <c r="A148" t="str">
        <f t="shared" si="2"/>
        <v>Apropo 200 SE 40 X 250 ml1/1/1000</v>
      </c>
      <c r="B148">
        <v>147</v>
      </c>
      <c r="C148" t="s">
        <v>12010</v>
      </c>
      <c r="D148" t="s">
        <v>216</v>
      </c>
      <c r="E148" s="28" t="s">
        <v>2222</v>
      </c>
      <c r="F148" s="30">
        <v>40</v>
      </c>
      <c r="G148" s="30">
        <v>1</v>
      </c>
      <c r="H148" s="30">
        <v>1</v>
      </c>
      <c r="I148" s="30">
        <v>40</v>
      </c>
      <c r="J148" s="30">
        <v>9</v>
      </c>
      <c r="K148" s="30">
        <v>0</v>
      </c>
      <c r="L148" s="30">
        <v>9</v>
      </c>
      <c r="M148" t="s">
        <v>16474</v>
      </c>
    </row>
    <row r="149" spans="1:13">
      <c r="A149" t="str">
        <f t="shared" si="2"/>
        <v>Arendi 20/10 WP 20 X 20 X 25 gr47150</v>
      </c>
      <c r="B149">
        <v>148</v>
      </c>
      <c r="C149" t="s">
        <v>12011</v>
      </c>
      <c r="D149" t="s">
        <v>217</v>
      </c>
      <c r="E149" s="28">
        <v>47150</v>
      </c>
      <c r="F149" s="30">
        <v>20</v>
      </c>
      <c r="G149" s="30">
        <v>20</v>
      </c>
      <c r="H149" s="30">
        <v>1</v>
      </c>
      <c r="I149" s="30">
        <v>400</v>
      </c>
      <c r="J149" s="30">
        <v>9200</v>
      </c>
      <c r="K149" s="30">
        <v>23</v>
      </c>
      <c r="L149" s="30">
        <v>0</v>
      </c>
      <c r="M149" t="s">
        <v>16474</v>
      </c>
    </row>
    <row r="150" spans="1:13">
      <c r="A150" t="str">
        <f t="shared" si="2"/>
        <v>Arendi 20/10 WP 20 X 20 X 25 gr46813</v>
      </c>
      <c r="B150">
        <v>149</v>
      </c>
      <c r="C150" t="s">
        <v>12011</v>
      </c>
      <c r="D150" t="s">
        <v>217</v>
      </c>
      <c r="E150" s="28">
        <v>46813</v>
      </c>
      <c r="F150" s="30">
        <v>20</v>
      </c>
      <c r="G150" s="30">
        <v>20</v>
      </c>
      <c r="H150" s="30">
        <v>1</v>
      </c>
      <c r="I150" s="30">
        <v>400</v>
      </c>
      <c r="J150" s="30">
        <v>36975</v>
      </c>
      <c r="K150" s="30">
        <v>92</v>
      </c>
      <c r="L150" s="30">
        <v>175</v>
      </c>
      <c r="M150" t="s">
        <v>16474</v>
      </c>
    </row>
    <row r="151" spans="1:13">
      <c r="A151" t="str">
        <f t="shared" si="2"/>
        <v>Arizona 55 EC 50 X 80 ml45931</v>
      </c>
      <c r="B151">
        <v>150</v>
      </c>
      <c r="C151" t="s">
        <v>12012</v>
      </c>
      <c r="D151" t="s">
        <v>220</v>
      </c>
      <c r="E151" s="28">
        <v>45931</v>
      </c>
      <c r="F151" s="30">
        <v>50</v>
      </c>
      <c r="G151" s="30">
        <v>1</v>
      </c>
      <c r="H151" s="30">
        <v>1</v>
      </c>
      <c r="I151" s="30">
        <v>50</v>
      </c>
      <c r="J151" s="30">
        <v>11</v>
      </c>
      <c r="K151" s="30">
        <v>0</v>
      </c>
      <c r="L151" s="30">
        <v>11</v>
      </c>
      <c r="M151" t="s">
        <v>16474</v>
      </c>
    </row>
    <row r="152" spans="1:13">
      <c r="A152" t="str">
        <f t="shared" si="2"/>
        <v>Arizona 55 EC 80 ml (Sample)1/1/1000</v>
      </c>
      <c r="B152">
        <v>151</v>
      </c>
      <c r="C152" t="s">
        <v>12013</v>
      </c>
      <c r="D152" t="s">
        <v>222</v>
      </c>
      <c r="E152" s="28" t="s">
        <v>2222</v>
      </c>
      <c r="F152" s="30">
        <v>1</v>
      </c>
      <c r="G152" s="30">
        <v>1</v>
      </c>
      <c r="H152" s="30">
        <v>1</v>
      </c>
      <c r="I152" s="30">
        <v>1</v>
      </c>
      <c r="J152" s="30">
        <v>2</v>
      </c>
      <c r="K152" s="30">
        <v>2</v>
      </c>
      <c r="L152" s="30">
        <v>0</v>
      </c>
      <c r="M152" t="s">
        <v>16474</v>
      </c>
    </row>
    <row r="153" spans="1:13">
      <c r="A153" t="str">
        <f t="shared" si="2"/>
        <v>Arma 48/4 WP 20 X 500 gr45839</v>
      </c>
      <c r="B153">
        <v>152</v>
      </c>
      <c r="C153" t="s">
        <v>12014</v>
      </c>
      <c r="D153" t="s">
        <v>223</v>
      </c>
      <c r="E153" s="28">
        <v>45839</v>
      </c>
      <c r="F153" s="30">
        <v>20</v>
      </c>
      <c r="G153" s="30">
        <v>1</v>
      </c>
      <c r="H153" s="30">
        <v>1</v>
      </c>
      <c r="I153" s="30">
        <v>20</v>
      </c>
      <c r="J153" s="30">
        <v>1491</v>
      </c>
      <c r="K153" s="30">
        <v>74</v>
      </c>
      <c r="L153" s="30">
        <v>11</v>
      </c>
      <c r="M153" t="s">
        <v>16474</v>
      </c>
    </row>
    <row r="154" spans="1:13">
      <c r="A154" t="str">
        <f t="shared" si="2"/>
        <v>Arma 52 WP 20 X 500 gr (Sample)45839</v>
      </c>
      <c r="B154">
        <v>153</v>
      </c>
      <c r="C154" t="s">
        <v>12015</v>
      </c>
      <c r="D154" t="s">
        <v>225</v>
      </c>
      <c r="E154" s="28">
        <v>45839</v>
      </c>
      <c r="F154" s="30">
        <v>20</v>
      </c>
      <c r="G154" s="30">
        <v>1</v>
      </c>
      <c r="H154" s="30">
        <v>1</v>
      </c>
      <c r="I154" s="30">
        <v>20</v>
      </c>
      <c r="J154" s="30">
        <v>7</v>
      </c>
      <c r="K154" s="30">
        <v>0</v>
      </c>
      <c r="L154" s="30">
        <v>7</v>
      </c>
      <c r="M154" t="s">
        <v>16474</v>
      </c>
    </row>
    <row r="155" spans="1:13">
      <c r="A155" t="str">
        <f t="shared" si="2"/>
        <v>Armeira 30 WG 10 X 20 X 50 gr45809</v>
      </c>
      <c r="B155">
        <v>154</v>
      </c>
      <c r="C155" t="s">
        <v>12016</v>
      </c>
      <c r="D155" t="s">
        <v>227</v>
      </c>
      <c r="E155" s="28">
        <v>45809</v>
      </c>
      <c r="F155" s="30">
        <v>10</v>
      </c>
      <c r="G155" s="30">
        <v>20</v>
      </c>
      <c r="H155" s="30">
        <v>1</v>
      </c>
      <c r="I155" s="30">
        <v>200</v>
      </c>
      <c r="J155" s="30">
        <v>298</v>
      </c>
      <c r="K155" s="30">
        <v>1</v>
      </c>
      <c r="L155" s="30">
        <v>98</v>
      </c>
      <c r="M155" t="s">
        <v>16474</v>
      </c>
    </row>
    <row r="156" spans="1:13">
      <c r="A156" t="str">
        <f t="shared" si="2"/>
        <v>Armeira 30 WG 10 X 20 X 50 gr45931</v>
      </c>
      <c r="B156">
        <v>155</v>
      </c>
      <c r="C156" t="s">
        <v>12016</v>
      </c>
      <c r="D156" t="s">
        <v>227</v>
      </c>
      <c r="E156" s="28">
        <v>45931</v>
      </c>
      <c r="F156" s="30">
        <v>10</v>
      </c>
      <c r="G156" s="30">
        <v>20</v>
      </c>
      <c r="H156" s="30">
        <v>1</v>
      </c>
      <c r="I156" s="30">
        <v>200</v>
      </c>
      <c r="J156" s="30">
        <v>24600</v>
      </c>
      <c r="K156" s="30">
        <v>123</v>
      </c>
      <c r="L156" s="30">
        <v>0</v>
      </c>
      <c r="M156" t="s">
        <v>16474</v>
      </c>
    </row>
    <row r="157" spans="1:13">
      <c r="A157" t="str">
        <f t="shared" si="2"/>
        <v>Asetop 30 EC 20 X 500 ml45870</v>
      </c>
      <c r="B157">
        <v>156</v>
      </c>
      <c r="C157" t="s">
        <v>12017</v>
      </c>
      <c r="D157" t="s">
        <v>228</v>
      </c>
      <c r="E157" s="28">
        <v>45870</v>
      </c>
      <c r="F157" s="30">
        <v>20</v>
      </c>
      <c r="G157" s="30">
        <v>1</v>
      </c>
      <c r="H157" s="30">
        <v>1</v>
      </c>
      <c r="I157" s="30">
        <v>20</v>
      </c>
      <c r="J157" s="30">
        <v>100</v>
      </c>
      <c r="K157" s="30">
        <v>5</v>
      </c>
      <c r="L157" s="30">
        <v>0</v>
      </c>
      <c r="M157" t="s">
        <v>16474</v>
      </c>
    </row>
    <row r="158" spans="1:13">
      <c r="A158" t="str">
        <f t="shared" si="2"/>
        <v>Asetop 30 EC 20 X 500 ml46357</v>
      </c>
      <c r="B158">
        <v>157</v>
      </c>
      <c r="C158" t="s">
        <v>12017</v>
      </c>
      <c r="D158" t="s">
        <v>228</v>
      </c>
      <c r="E158" s="28">
        <v>46357</v>
      </c>
      <c r="F158" s="30">
        <v>20</v>
      </c>
      <c r="G158" s="30">
        <v>1</v>
      </c>
      <c r="H158" s="30">
        <v>1</v>
      </c>
      <c r="I158" s="30">
        <v>20</v>
      </c>
      <c r="J158" s="30">
        <v>460</v>
      </c>
      <c r="K158" s="30">
        <v>23</v>
      </c>
      <c r="L158" s="30">
        <v>0</v>
      </c>
      <c r="M158" t="s">
        <v>16474</v>
      </c>
    </row>
    <row r="159" spans="1:13">
      <c r="A159" t="str">
        <f t="shared" si="2"/>
        <v>Asetop 30 EC 40 X 100 ml45870</v>
      </c>
      <c r="B159">
        <v>158</v>
      </c>
      <c r="C159" t="s">
        <v>12018</v>
      </c>
      <c r="D159" t="s">
        <v>232</v>
      </c>
      <c r="E159" s="28">
        <v>45870</v>
      </c>
      <c r="F159" s="30">
        <v>40</v>
      </c>
      <c r="G159" s="30">
        <v>1</v>
      </c>
      <c r="H159" s="30">
        <v>1</v>
      </c>
      <c r="I159" s="30">
        <v>40</v>
      </c>
      <c r="J159" s="30">
        <v>1050</v>
      </c>
      <c r="K159" s="30">
        <v>26</v>
      </c>
      <c r="L159" s="30">
        <v>10</v>
      </c>
      <c r="M159" t="s">
        <v>16474</v>
      </c>
    </row>
    <row r="160" spans="1:13">
      <c r="A160" t="str">
        <f t="shared" si="2"/>
        <v>Asetor 250 EC 40 X 250 ml45931</v>
      </c>
      <c r="B160">
        <v>159</v>
      </c>
      <c r="C160" t="s">
        <v>12019</v>
      </c>
      <c r="D160" t="s">
        <v>235</v>
      </c>
      <c r="E160" s="28">
        <v>45931</v>
      </c>
      <c r="F160" s="30">
        <v>40</v>
      </c>
      <c r="G160" s="30">
        <v>1</v>
      </c>
      <c r="H160" s="30">
        <v>1</v>
      </c>
      <c r="I160" s="30">
        <v>40</v>
      </c>
      <c r="J160" s="30">
        <v>1</v>
      </c>
      <c r="K160" s="30">
        <v>0</v>
      </c>
      <c r="L160" s="30">
        <v>1</v>
      </c>
      <c r="M160" t="s">
        <v>16474</v>
      </c>
    </row>
    <row r="161" spans="1:13">
      <c r="A161" t="str">
        <f t="shared" si="2"/>
        <v>Asetor 250 EC 40 X 250 ml46082</v>
      </c>
      <c r="B161">
        <v>160</v>
      </c>
      <c r="C161" t="s">
        <v>12019</v>
      </c>
      <c r="D161" t="s">
        <v>235</v>
      </c>
      <c r="E161" s="28">
        <v>46082</v>
      </c>
      <c r="F161" s="30">
        <v>40</v>
      </c>
      <c r="G161" s="30">
        <v>1</v>
      </c>
      <c r="H161" s="30">
        <v>1</v>
      </c>
      <c r="I161" s="30">
        <v>40</v>
      </c>
      <c r="J161" s="30">
        <v>5</v>
      </c>
      <c r="K161" s="30">
        <v>0</v>
      </c>
      <c r="L161" s="30">
        <v>5</v>
      </c>
      <c r="M161" t="s">
        <v>16474</v>
      </c>
    </row>
    <row r="162" spans="1:13">
      <c r="A162" t="str">
        <f t="shared" si="2"/>
        <v>Asetor 250 EC 40 X 250 ml47178</v>
      </c>
      <c r="B162">
        <v>161</v>
      </c>
      <c r="C162" t="s">
        <v>12019</v>
      </c>
      <c r="D162" t="s">
        <v>235</v>
      </c>
      <c r="E162" s="28">
        <v>47178</v>
      </c>
      <c r="F162" s="30">
        <v>40</v>
      </c>
      <c r="G162" s="30">
        <v>1</v>
      </c>
      <c r="H162" s="30">
        <v>1</v>
      </c>
      <c r="I162" s="30">
        <v>40</v>
      </c>
      <c r="J162" s="30">
        <v>1295</v>
      </c>
      <c r="K162" s="30">
        <v>32</v>
      </c>
      <c r="L162" s="30">
        <v>15</v>
      </c>
      <c r="M162" t="s">
        <v>16474</v>
      </c>
    </row>
    <row r="163" spans="1:13">
      <c r="A163" t="str">
        <f t="shared" si="2"/>
        <v>Asia Top 288 SL 20 ltr47119</v>
      </c>
      <c r="B163">
        <v>162</v>
      </c>
      <c r="C163" t="s">
        <v>12020</v>
      </c>
      <c r="D163" t="s">
        <v>236</v>
      </c>
      <c r="E163" s="28">
        <v>47119</v>
      </c>
      <c r="F163" s="30">
        <v>1</v>
      </c>
      <c r="G163" s="30">
        <v>1</v>
      </c>
      <c r="H163" s="30">
        <v>1</v>
      </c>
      <c r="I163" s="30">
        <v>1</v>
      </c>
      <c r="J163" s="30">
        <v>24</v>
      </c>
      <c r="K163" s="30">
        <v>24</v>
      </c>
      <c r="L163" s="30">
        <v>0</v>
      </c>
      <c r="M163" t="s">
        <v>16474</v>
      </c>
    </row>
    <row r="164" spans="1:13">
      <c r="A164" t="str">
        <f t="shared" si="2"/>
        <v>Asia Top 288 SL 20 ltr47270</v>
      </c>
      <c r="B164">
        <v>163</v>
      </c>
      <c r="C164" t="s">
        <v>12020</v>
      </c>
      <c r="D164" t="s">
        <v>236</v>
      </c>
      <c r="E164" s="28">
        <v>47270</v>
      </c>
      <c r="F164" s="30">
        <v>1</v>
      </c>
      <c r="G164" s="30">
        <v>1</v>
      </c>
      <c r="H164" s="30">
        <v>1</v>
      </c>
      <c r="I164" s="30">
        <v>1</v>
      </c>
      <c r="J164" s="30">
        <v>246</v>
      </c>
      <c r="K164" s="30">
        <v>246</v>
      </c>
      <c r="L164" s="30">
        <v>0</v>
      </c>
      <c r="M164" t="s">
        <v>16474</v>
      </c>
    </row>
    <row r="165" spans="1:13">
      <c r="A165" t="str">
        <f t="shared" si="2"/>
        <v>Asia Top 288 SL 20 X 1 ltr47270</v>
      </c>
      <c r="B165">
        <v>164</v>
      </c>
      <c r="C165" t="s">
        <v>12021</v>
      </c>
      <c r="D165" t="s">
        <v>237</v>
      </c>
      <c r="E165" s="28">
        <v>47270</v>
      </c>
      <c r="F165" s="30">
        <v>20</v>
      </c>
      <c r="G165" s="30">
        <v>1</v>
      </c>
      <c r="H165" s="30">
        <v>1</v>
      </c>
      <c r="I165" s="30">
        <v>20</v>
      </c>
      <c r="J165" s="30">
        <v>2240</v>
      </c>
      <c r="K165" s="30">
        <v>112</v>
      </c>
      <c r="L165" s="30">
        <v>0</v>
      </c>
      <c r="M165" t="s">
        <v>16474</v>
      </c>
    </row>
    <row r="166" spans="1:13">
      <c r="A166" t="str">
        <f t="shared" si="2"/>
        <v>Asia Top 288 SL 4 X 5 ltr47270</v>
      </c>
      <c r="B166">
        <v>165</v>
      </c>
      <c r="C166" t="s">
        <v>12022</v>
      </c>
      <c r="D166" t="s">
        <v>238</v>
      </c>
      <c r="E166" s="28">
        <v>47270</v>
      </c>
      <c r="F166" s="30">
        <v>4</v>
      </c>
      <c r="G166" s="30">
        <v>1</v>
      </c>
      <c r="H166" s="30">
        <v>1</v>
      </c>
      <c r="I166" s="30">
        <v>4</v>
      </c>
      <c r="J166" s="30">
        <v>347</v>
      </c>
      <c r="K166" s="30">
        <v>86</v>
      </c>
      <c r="L166" s="30">
        <v>3</v>
      </c>
      <c r="M166" t="s">
        <v>16474</v>
      </c>
    </row>
    <row r="167" spans="1:13">
      <c r="A167" t="str">
        <f t="shared" si="2"/>
        <v>Asia Top 288 SL 40 X 500 ml46478</v>
      </c>
      <c r="B167">
        <v>166</v>
      </c>
      <c r="C167" t="s">
        <v>12023</v>
      </c>
      <c r="D167" t="s">
        <v>239</v>
      </c>
      <c r="E167" s="28">
        <v>46478</v>
      </c>
      <c r="F167" s="30">
        <v>40</v>
      </c>
      <c r="G167" s="30">
        <v>1</v>
      </c>
      <c r="H167" s="30">
        <v>1</v>
      </c>
      <c r="I167" s="30">
        <v>40</v>
      </c>
      <c r="J167" s="30">
        <v>413</v>
      </c>
      <c r="K167" s="30">
        <v>10</v>
      </c>
      <c r="L167" s="30">
        <v>13</v>
      </c>
      <c r="M167" t="s">
        <v>16474</v>
      </c>
    </row>
    <row r="168" spans="1:13">
      <c r="A168" t="str">
        <f t="shared" si="2"/>
        <v>Asiacol 70 WP 12 X 1 kg46935</v>
      </c>
      <c r="B168">
        <v>167</v>
      </c>
      <c r="C168" t="s">
        <v>12024</v>
      </c>
      <c r="D168" t="s">
        <v>240</v>
      </c>
      <c r="E168" s="28">
        <v>46935</v>
      </c>
      <c r="F168" s="30">
        <v>12</v>
      </c>
      <c r="G168" s="30">
        <v>1</v>
      </c>
      <c r="H168" s="30">
        <v>1</v>
      </c>
      <c r="I168" s="30">
        <v>12</v>
      </c>
      <c r="J168" s="30">
        <v>204</v>
      </c>
      <c r="K168" s="30">
        <v>17</v>
      </c>
      <c r="L168" s="30">
        <v>0</v>
      </c>
      <c r="M168" t="s">
        <v>16474</v>
      </c>
    </row>
    <row r="169" spans="1:13">
      <c r="A169" t="str">
        <f t="shared" si="2"/>
        <v>Asiacol 70 WP 20 X 250 gr45870</v>
      </c>
      <c r="B169">
        <v>168</v>
      </c>
      <c r="C169" t="s">
        <v>12025</v>
      </c>
      <c r="D169" t="s">
        <v>241</v>
      </c>
      <c r="E169" s="28">
        <v>45870</v>
      </c>
      <c r="F169" s="30">
        <v>20</v>
      </c>
      <c r="G169" s="30">
        <v>1</v>
      </c>
      <c r="H169" s="30">
        <v>1</v>
      </c>
      <c r="I169" s="30">
        <v>20</v>
      </c>
      <c r="J169" s="30">
        <v>121</v>
      </c>
      <c r="K169" s="30">
        <v>6</v>
      </c>
      <c r="L169" s="30">
        <v>1</v>
      </c>
      <c r="M169" t="s">
        <v>16474</v>
      </c>
    </row>
    <row r="170" spans="1:13">
      <c r="A170" t="str">
        <f t="shared" si="2"/>
        <v>Asiacol 70 WP 20 X 250 gr45992</v>
      </c>
      <c r="B170">
        <v>169</v>
      </c>
      <c r="C170" t="s">
        <v>12025</v>
      </c>
      <c r="D170" t="s">
        <v>241</v>
      </c>
      <c r="E170" s="28">
        <v>45992</v>
      </c>
      <c r="F170" s="30">
        <v>20</v>
      </c>
      <c r="G170" s="30">
        <v>1</v>
      </c>
      <c r="H170" s="30">
        <v>1</v>
      </c>
      <c r="I170" s="30">
        <v>20</v>
      </c>
      <c r="J170" s="30">
        <v>340</v>
      </c>
      <c r="K170" s="30">
        <v>17</v>
      </c>
      <c r="L170" s="30">
        <v>0</v>
      </c>
      <c r="M170" t="s">
        <v>16474</v>
      </c>
    </row>
    <row r="171" spans="1:13">
      <c r="A171" t="str">
        <f t="shared" si="2"/>
        <v>Asiacol 70 WP 20 X 500 gr46966</v>
      </c>
      <c r="B171">
        <v>170</v>
      </c>
      <c r="C171" t="s">
        <v>12026</v>
      </c>
      <c r="D171" t="s">
        <v>242</v>
      </c>
      <c r="E171" s="28">
        <v>46966</v>
      </c>
      <c r="F171" s="30">
        <v>20</v>
      </c>
      <c r="G171" s="30">
        <v>1</v>
      </c>
      <c r="H171" s="30">
        <v>1</v>
      </c>
      <c r="I171" s="30">
        <v>20</v>
      </c>
      <c r="J171" s="30">
        <v>172</v>
      </c>
      <c r="K171" s="30">
        <v>8</v>
      </c>
      <c r="L171" s="30">
        <v>12</v>
      </c>
      <c r="M171" t="s">
        <v>16474</v>
      </c>
    </row>
    <row r="172" spans="1:13">
      <c r="A172" t="str">
        <f t="shared" si="2"/>
        <v>Aslinya 75 WP 100 X 100 gr45870</v>
      </c>
      <c r="B172">
        <v>171</v>
      </c>
      <c r="C172" t="s">
        <v>12027</v>
      </c>
      <c r="D172" t="s">
        <v>243</v>
      </c>
      <c r="E172" s="28">
        <v>45870</v>
      </c>
      <c r="F172" s="30">
        <v>100</v>
      </c>
      <c r="G172" s="30">
        <v>1</v>
      </c>
      <c r="H172" s="30">
        <v>1</v>
      </c>
      <c r="I172" s="30">
        <v>100</v>
      </c>
      <c r="J172" s="30">
        <v>2401</v>
      </c>
      <c r="K172" s="30">
        <v>24</v>
      </c>
      <c r="L172" s="30">
        <v>1</v>
      </c>
      <c r="M172" t="s">
        <v>16474</v>
      </c>
    </row>
    <row r="173" spans="1:13">
      <c r="A173" t="str">
        <f t="shared" si="2"/>
        <v>Aslinya 75 WP 20 X 20 X 25 gr46023</v>
      </c>
      <c r="B173">
        <v>172</v>
      </c>
      <c r="C173" t="s">
        <v>12028</v>
      </c>
      <c r="D173" t="s">
        <v>246</v>
      </c>
      <c r="E173" s="28">
        <v>46023</v>
      </c>
      <c r="F173" s="30">
        <v>20</v>
      </c>
      <c r="G173" s="30">
        <v>20</v>
      </c>
      <c r="H173" s="30">
        <v>1</v>
      </c>
      <c r="I173" s="30">
        <v>400</v>
      </c>
      <c r="J173" s="30">
        <v>10903</v>
      </c>
      <c r="K173" s="30">
        <v>27</v>
      </c>
      <c r="L173" s="30">
        <v>103</v>
      </c>
      <c r="M173" t="s">
        <v>16474</v>
      </c>
    </row>
    <row r="174" spans="1:13">
      <c r="A174" t="str">
        <f t="shared" si="2"/>
        <v>Associate 200 SC 20 X 250 ml45931</v>
      </c>
      <c r="B174">
        <v>173</v>
      </c>
      <c r="C174" t="s">
        <v>12029</v>
      </c>
      <c r="D174" t="s">
        <v>249</v>
      </c>
      <c r="E174" s="28">
        <v>45931</v>
      </c>
      <c r="F174" s="30">
        <v>20</v>
      </c>
      <c r="G174" s="30">
        <v>1</v>
      </c>
      <c r="H174" s="30">
        <v>1</v>
      </c>
      <c r="I174" s="30">
        <v>20</v>
      </c>
      <c r="J174" s="30">
        <v>1216</v>
      </c>
      <c r="K174" s="30">
        <v>60</v>
      </c>
      <c r="L174" s="30">
        <v>16</v>
      </c>
      <c r="M174" t="s">
        <v>16474</v>
      </c>
    </row>
    <row r="175" spans="1:13">
      <c r="A175" t="str">
        <f t="shared" si="2"/>
        <v>Associate 200 SC 20 X 250 ml46266</v>
      </c>
      <c r="B175">
        <v>174</v>
      </c>
      <c r="C175" t="s">
        <v>12029</v>
      </c>
      <c r="D175" t="s">
        <v>249</v>
      </c>
      <c r="E175" s="28">
        <v>46266</v>
      </c>
      <c r="F175" s="30">
        <v>20</v>
      </c>
      <c r="G175" s="30">
        <v>1</v>
      </c>
      <c r="H175" s="30">
        <v>1</v>
      </c>
      <c r="I175" s="30">
        <v>20</v>
      </c>
      <c r="J175" s="30">
        <v>3920</v>
      </c>
      <c r="K175" s="30">
        <v>196</v>
      </c>
      <c r="L175" s="30">
        <v>0</v>
      </c>
      <c r="M175" t="s">
        <v>16474</v>
      </c>
    </row>
    <row r="176" spans="1:13">
      <c r="A176" t="str">
        <f t="shared" si="2"/>
        <v>Associate 200 SC 20 X 250 ml (Sample)45597</v>
      </c>
      <c r="B176">
        <v>175</v>
      </c>
      <c r="C176" t="s">
        <v>12030</v>
      </c>
      <c r="D176" t="s">
        <v>248</v>
      </c>
      <c r="E176" s="28">
        <v>45597</v>
      </c>
      <c r="F176" s="30">
        <v>20</v>
      </c>
      <c r="G176" s="30">
        <v>1</v>
      </c>
      <c r="H176" s="30">
        <v>1</v>
      </c>
      <c r="I176" s="30">
        <v>20</v>
      </c>
      <c r="J176" s="30">
        <v>1</v>
      </c>
      <c r="K176" s="30">
        <v>0</v>
      </c>
      <c r="L176" s="30">
        <v>1</v>
      </c>
      <c r="M176" t="s">
        <v>16474</v>
      </c>
    </row>
    <row r="177" spans="1:13">
      <c r="A177" t="str">
        <f t="shared" si="2"/>
        <v>Associate 200 SC 50 X 80 ml45689</v>
      </c>
      <c r="B177">
        <v>176</v>
      </c>
      <c r="C177" t="s">
        <v>12031</v>
      </c>
      <c r="D177" t="s">
        <v>250</v>
      </c>
      <c r="E177" s="28">
        <v>45689</v>
      </c>
      <c r="F177" s="30">
        <v>50</v>
      </c>
      <c r="G177" s="30">
        <v>1</v>
      </c>
      <c r="H177" s="30">
        <v>1</v>
      </c>
      <c r="I177" s="30">
        <v>50</v>
      </c>
      <c r="J177" s="30">
        <v>6466</v>
      </c>
      <c r="K177" s="30">
        <v>129</v>
      </c>
      <c r="L177" s="30">
        <v>16</v>
      </c>
      <c r="M177" t="s">
        <v>16474</v>
      </c>
    </row>
    <row r="178" spans="1:13">
      <c r="A178" t="str">
        <f t="shared" si="2"/>
        <v>Astana 85 WP 50 X 100 gr47058</v>
      </c>
      <c r="B178">
        <v>177</v>
      </c>
      <c r="C178" t="s">
        <v>12032</v>
      </c>
      <c r="D178" t="s">
        <v>251</v>
      </c>
      <c r="E178" s="28">
        <v>47058</v>
      </c>
      <c r="F178" s="30">
        <v>50</v>
      </c>
      <c r="G178" s="30">
        <v>1</v>
      </c>
      <c r="H178" s="30">
        <v>1</v>
      </c>
      <c r="I178" s="30">
        <v>50</v>
      </c>
      <c r="J178" s="30">
        <v>849</v>
      </c>
      <c r="K178" s="30">
        <v>16</v>
      </c>
      <c r="L178" s="30">
        <v>49</v>
      </c>
      <c r="M178" t="s">
        <v>16474</v>
      </c>
    </row>
    <row r="179" spans="1:13">
      <c r="A179" t="str">
        <f t="shared" si="2"/>
        <v>Atnimes 200/20/40 OD 10 X 1 ltr46722</v>
      </c>
      <c r="B179">
        <v>178</v>
      </c>
      <c r="C179" t="s">
        <v>12033</v>
      </c>
      <c r="D179" t="s">
        <v>252</v>
      </c>
      <c r="E179" s="28">
        <v>46722</v>
      </c>
      <c r="F179" s="30">
        <v>10</v>
      </c>
      <c r="G179" s="30">
        <v>1</v>
      </c>
      <c r="H179" s="30">
        <v>1</v>
      </c>
      <c r="I179" s="30">
        <v>10</v>
      </c>
      <c r="J179" s="30">
        <v>530</v>
      </c>
      <c r="K179" s="30">
        <v>53</v>
      </c>
      <c r="L179" s="30">
        <v>0</v>
      </c>
      <c r="M179" t="s">
        <v>16474</v>
      </c>
    </row>
    <row r="180" spans="1:13">
      <c r="A180" t="str">
        <f t="shared" si="2"/>
        <v>Atnimes 200/20/40 OD 20 X 500 ml46722</v>
      </c>
      <c r="B180">
        <v>179</v>
      </c>
      <c r="C180" t="s">
        <v>12034</v>
      </c>
      <c r="D180" t="s">
        <v>254</v>
      </c>
      <c r="E180" s="28">
        <v>46722</v>
      </c>
      <c r="F180" s="30">
        <v>20</v>
      </c>
      <c r="G180" s="30">
        <v>1</v>
      </c>
      <c r="H180" s="30">
        <v>1</v>
      </c>
      <c r="I180" s="30">
        <v>20</v>
      </c>
      <c r="J180" s="30">
        <v>1865</v>
      </c>
      <c r="K180" s="30">
        <v>93</v>
      </c>
      <c r="L180" s="30">
        <v>5</v>
      </c>
      <c r="M180" t="s">
        <v>16474</v>
      </c>
    </row>
    <row r="181" spans="1:13">
      <c r="A181" t="str">
        <f t="shared" si="2"/>
        <v>Atnimes 200/20/40 OD 40 X 250 ml46722</v>
      </c>
      <c r="B181">
        <v>180</v>
      </c>
      <c r="C181" t="s">
        <v>12035</v>
      </c>
      <c r="D181" t="s">
        <v>255</v>
      </c>
      <c r="E181" s="28">
        <v>46722</v>
      </c>
      <c r="F181" s="30">
        <v>40</v>
      </c>
      <c r="G181" s="30">
        <v>1</v>
      </c>
      <c r="H181" s="30">
        <v>1</v>
      </c>
      <c r="I181" s="30">
        <v>40</v>
      </c>
      <c r="J181" s="30">
        <v>409</v>
      </c>
      <c r="K181" s="30">
        <v>10</v>
      </c>
      <c r="L181" s="30">
        <v>9</v>
      </c>
      <c r="M181" t="s">
        <v>16474</v>
      </c>
    </row>
    <row r="182" spans="1:13">
      <c r="A182" t="str">
        <f t="shared" si="2"/>
        <v>Atonik 6.0 L 15 X 500 ml47119</v>
      </c>
      <c r="B182">
        <v>181</v>
      </c>
      <c r="C182" t="s">
        <v>12036</v>
      </c>
      <c r="D182" t="s">
        <v>256</v>
      </c>
      <c r="E182" s="28">
        <v>47119</v>
      </c>
      <c r="F182" s="30">
        <v>15</v>
      </c>
      <c r="G182" s="30">
        <v>1</v>
      </c>
      <c r="H182" s="30">
        <v>1</v>
      </c>
      <c r="I182" s="30">
        <v>15</v>
      </c>
      <c r="J182" s="30">
        <v>5</v>
      </c>
      <c r="K182" s="30">
        <v>0</v>
      </c>
      <c r="L182" s="30">
        <v>5</v>
      </c>
      <c r="M182" t="s">
        <v>16474</v>
      </c>
    </row>
    <row r="183" spans="1:13">
      <c r="A183" t="str">
        <f t="shared" si="2"/>
        <v>Atonik 6.0 L 15 X 500 ml47239</v>
      </c>
      <c r="B183">
        <v>182</v>
      </c>
      <c r="C183" t="s">
        <v>12036</v>
      </c>
      <c r="D183" t="s">
        <v>256</v>
      </c>
      <c r="E183" s="28">
        <v>47239</v>
      </c>
      <c r="F183" s="30">
        <v>15</v>
      </c>
      <c r="G183" s="30">
        <v>1</v>
      </c>
      <c r="H183" s="30">
        <v>1</v>
      </c>
      <c r="I183" s="30">
        <v>15</v>
      </c>
      <c r="J183" s="30">
        <v>3105</v>
      </c>
      <c r="K183" s="30">
        <v>207</v>
      </c>
      <c r="L183" s="30">
        <v>0</v>
      </c>
      <c r="M183" t="s">
        <v>16474</v>
      </c>
    </row>
    <row r="184" spans="1:13">
      <c r="A184" t="str">
        <f t="shared" si="2"/>
        <v>Atonik 6.0 L 30 X 250 ml47239</v>
      </c>
      <c r="B184">
        <v>183</v>
      </c>
      <c r="C184" t="s">
        <v>12037</v>
      </c>
      <c r="D184" t="s">
        <v>257</v>
      </c>
      <c r="E184" s="28">
        <v>47239</v>
      </c>
      <c r="F184" s="30">
        <v>30</v>
      </c>
      <c r="G184" s="30">
        <v>1</v>
      </c>
      <c r="H184" s="30">
        <v>1</v>
      </c>
      <c r="I184" s="30">
        <v>30</v>
      </c>
      <c r="J184" s="30">
        <v>4410</v>
      </c>
      <c r="K184" s="30">
        <v>147</v>
      </c>
      <c r="L184" s="30">
        <v>0</v>
      </c>
      <c r="M184" t="s">
        <v>16474</v>
      </c>
    </row>
    <row r="185" spans="1:13">
      <c r="A185" t="str">
        <f t="shared" si="2"/>
        <v>Atonik 6.0 L 50 X 100 ml47150</v>
      </c>
      <c r="B185">
        <v>184</v>
      </c>
      <c r="C185" t="s">
        <v>12038</v>
      </c>
      <c r="D185" t="s">
        <v>258</v>
      </c>
      <c r="E185" s="28">
        <v>47150</v>
      </c>
      <c r="F185" s="30">
        <v>50</v>
      </c>
      <c r="G185" s="30">
        <v>1</v>
      </c>
      <c r="H185" s="30">
        <v>1</v>
      </c>
      <c r="I185" s="30">
        <v>50</v>
      </c>
      <c r="J185" s="30">
        <v>33</v>
      </c>
      <c r="K185" s="30">
        <v>0</v>
      </c>
      <c r="L185" s="30">
        <v>33</v>
      </c>
      <c r="M185" t="s">
        <v>16474</v>
      </c>
    </row>
    <row r="186" spans="1:13">
      <c r="A186" t="str">
        <f t="shared" si="2"/>
        <v>Atonik 6.0 L 50 X 100 ml47239</v>
      </c>
      <c r="B186">
        <v>185</v>
      </c>
      <c r="C186" t="s">
        <v>12038</v>
      </c>
      <c r="D186" t="s">
        <v>258</v>
      </c>
      <c r="E186" s="28">
        <v>47239</v>
      </c>
      <c r="F186" s="30">
        <v>50</v>
      </c>
      <c r="G186" s="30">
        <v>1</v>
      </c>
      <c r="H186" s="30">
        <v>1</v>
      </c>
      <c r="I186" s="30">
        <v>50</v>
      </c>
      <c r="J186" s="30">
        <v>2200</v>
      </c>
      <c r="K186" s="30">
        <v>44</v>
      </c>
      <c r="L186" s="30">
        <v>0</v>
      </c>
      <c r="M186" t="s">
        <v>16474</v>
      </c>
    </row>
    <row r="187" spans="1:13">
      <c r="A187" t="str">
        <f t="shared" si="2"/>
        <v>Aurora 70 WP 20 X 800 gr45992</v>
      </c>
      <c r="B187">
        <v>186</v>
      </c>
      <c r="C187" t="s">
        <v>12039</v>
      </c>
      <c r="D187" t="s">
        <v>259</v>
      </c>
      <c r="E187" s="28">
        <v>45992</v>
      </c>
      <c r="F187" s="30">
        <v>20</v>
      </c>
      <c r="G187" s="30">
        <v>1</v>
      </c>
      <c r="H187" s="30">
        <v>1</v>
      </c>
      <c r="I187" s="30">
        <v>20</v>
      </c>
      <c r="J187" s="30">
        <v>266</v>
      </c>
      <c r="K187" s="30">
        <v>13</v>
      </c>
      <c r="L187" s="30">
        <v>6</v>
      </c>
      <c r="M187" t="s">
        <v>16474</v>
      </c>
    </row>
    <row r="188" spans="1:13">
      <c r="A188" t="str">
        <f t="shared" si="2"/>
        <v>Avidor 25 WP 4 X 25 X 100 gr47209</v>
      </c>
      <c r="B188">
        <v>187</v>
      </c>
      <c r="C188" t="s">
        <v>12040</v>
      </c>
      <c r="D188" t="s">
        <v>261</v>
      </c>
      <c r="E188" s="28">
        <v>47209</v>
      </c>
      <c r="F188" s="30">
        <v>4</v>
      </c>
      <c r="G188" s="30">
        <v>25</v>
      </c>
      <c r="H188" s="30">
        <v>1</v>
      </c>
      <c r="I188" s="30">
        <v>100</v>
      </c>
      <c r="J188" s="30">
        <v>8592</v>
      </c>
      <c r="K188" s="30">
        <v>85</v>
      </c>
      <c r="L188" s="30">
        <v>92</v>
      </c>
      <c r="M188" t="s">
        <v>16474</v>
      </c>
    </row>
    <row r="189" spans="1:13">
      <c r="A189" t="str">
        <f t="shared" si="2"/>
        <v>Avor 40 X 100 ml46419</v>
      </c>
      <c r="B189">
        <v>188</v>
      </c>
      <c r="C189" t="s">
        <v>12041</v>
      </c>
      <c r="D189" t="s">
        <v>262</v>
      </c>
      <c r="E189" s="28">
        <v>46419</v>
      </c>
      <c r="F189" s="30">
        <v>40</v>
      </c>
      <c r="G189" s="30">
        <v>1</v>
      </c>
      <c r="H189" s="30">
        <v>1</v>
      </c>
      <c r="I189" s="30">
        <v>40</v>
      </c>
      <c r="J189" s="30">
        <v>1</v>
      </c>
      <c r="K189" s="30">
        <v>0</v>
      </c>
      <c r="L189" s="30">
        <v>1</v>
      </c>
      <c r="M189" t="s">
        <v>16474</v>
      </c>
    </row>
    <row r="190" spans="1:13">
      <c r="A190" t="str">
        <f t="shared" si="2"/>
        <v>Avor 40 X 100 ml46204</v>
      </c>
      <c r="B190">
        <v>189</v>
      </c>
      <c r="C190" t="s">
        <v>12041</v>
      </c>
      <c r="D190" t="s">
        <v>262</v>
      </c>
      <c r="E190" s="28">
        <v>46204</v>
      </c>
      <c r="F190" s="30">
        <v>40</v>
      </c>
      <c r="G190" s="30">
        <v>1</v>
      </c>
      <c r="H190" s="30">
        <v>1</v>
      </c>
      <c r="I190" s="30">
        <v>40</v>
      </c>
      <c r="J190" s="30">
        <v>127</v>
      </c>
      <c r="K190" s="30">
        <v>3</v>
      </c>
      <c r="L190" s="30">
        <v>7</v>
      </c>
      <c r="M190" t="s">
        <v>16474</v>
      </c>
    </row>
    <row r="191" spans="1:13">
      <c r="A191" t="str">
        <f t="shared" si="2"/>
        <v>Ayuna 50 EC 40 X 250 ml45809</v>
      </c>
      <c r="B191">
        <v>190</v>
      </c>
      <c r="C191" t="s">
        <v>12042</v>
      </c>
      <c r="D191" t="s">
        <v>265</v>
      </c>
      <c r="E191" s="28">
        <v>45809</v>
      </c>
      <c r="F191" s="30">
        <v>40</v>
      </c>
      <c r="G191" s="30">
        <v>1</v>
      </c>
      <c r="H191" s="30">
        <v>1</v>
      </c>
      <c r="I191" s="30">
        <v>40</v>
      </c>
      <c r="J191" s="30">
        <v>132</v>
      </c>
      <c r="K191" s="30">
        <v>3</v>
      </c>
      <c r="L191" s="30">
        <v>12</v>
      </c>
      <c r="M191" t="s">
        <v>16474</v>
      </c>
    </row>
    <row r="192" spans="1:13">
      <c r="A192" t="str">
        <f t="shared" si="2"/>
        <v>Aziziah 300/10 SC 20 X 500 ml46813</v>
      </c>
      <c r="B192">
        <v>191</v>
      </c>
      <c r="C192" t="s">
        <v>12043</v>
      </c>
      <c r="D192" t="s">
        <v>267</v>
      </c>
      <c r="E192" s="28">
        <v>46813</v>
      </c>
      <c r="F192" s="30">
        <v>20</v>
      </c>
      <c r="G192" s="30">
        <v>1</v>
      </c>
      <c r="H192" s="30">
        <v>1</v>
      </c>
      <c r="I192" s="30">
        <v>20</v>
      </c>
      <c r="J192" s="30">
        <v>300</v>
      </c>
      <c r="K192" s="30">
        <v>15</v>
      </c>
      <c r="L192" s="30">
        <v>0</v>
      </c>
      <c r="M192" t="s">
        <v>16474</v>
      </c>
    </row>
    <row r="193" spans="1:13">
      <c r="A193" t="str">
        <f t="shared" si="2"/>
        <v>Aztro 80 WP 10 X 10 X 50 gr45658</v>
      </c>
      <c r="B193">
        <v>192</v>
      </c>
      <c r="C193" t="s">
        <v>12044</v>
      </c>
      <c r="D193" t="s">
        <v>269</v>
      </c>
      <c r="E193" s="28">
        <v>45658</v>
      </c>
      <c r="F193" s="30">
        <v>10</v>
      </c>
      <c r="G193" s="30">
        <v>10</v>
      </c>
      <c r="H193" s="30">
        <v>1</v>
      </c>
      <c r="I193" s="30">
        <v>100</v>
      </c>
      <c r="J193" s="30">
        <v>604</v>
      </c>
      <c r="K193" s="30">
        <v>6</v>
      </c>
      <c r="L193" s="30">
        <v>4</v>
      </c>
      <c r="M193" t="s">
        <v>16474</v>
      </c>
    </row>
    <row r="194" spans="1:13">
      <c r="A194" t="str">
        <f t="shared" si="2"/>
        <v>Baalpoint Kompas1/1/1000</v>
      </c>
      <c r="B194">
        <v>193</v>
      </c>
      <c r="C194" t="s">
        <v>12045</v>
      </c>
      <c r="D194" t="s">
        <v>270</v>
      </c>
      <c r="E194" s="28" t="s">
        <v>2222</v>
      </c>
      <c r="F194" s="30">
        <v>1</v>
      </c>
      <c r="G194" s="30">
        <v>1</v>
      </c>
      <c r="H194" s="30">
        <v>1</v>
      </c>
      <c r="I194" s="30">
        <v>1</v>
      </c>
      <c r="J194" s="30">
        <v>350</v>
      </c>
      <c r="K194" s="30">
        <v>350</v>
      </c>
      <c r="L194" s="30">
        <v>0</v>
      </c>
      <c r="M194" t="s">
        <v>16474</v>
      </c>
    </row>
    <row r="195" spans="1:13">
      <c r="A195" t="str">
        <f t="shared" ref="A195:A258" si="3">D195&amp;E195</f>
        <v>Bactocyn 150 AL 100 X 100 ml47453</v>
      </c>
      <c r="B195">
        <v>194</v>
      </c>
      <c r="C195" t="s">
        <v>12046</v>
      </c>
      <c r="D195" t="s">
        <v>271</v>
      </c>
      <c r="E195" s="28">
        <v>47453</v>
      </c>
      <c r="F195" s="30">
        <v>100</v>
      </c>
      <c r="G195" s="30">
        <v>1</v>
      </c>
      <c r="H195" s="30">
        <v>1</v>
      </c>
      <c r="I195" s="30">
        <v>100</v>
      </c>
      <c r="J195" s="30">
        <v>2576</v>
      </c>
      <c r="K195" s="30">
        <v>25</v>
      </c>
      <c r="L195" s="30">
        <v>76</v>
      </c>
      <c r="M195" t="s">
        <v>16474</v>
      </c>
    </row>
    <row r="196" spans="1:13">
      <c r="A196" t="str">
        <f t="shared" si="3"/>
        <v>Bag Jagung Q235 - 1 kg1/1/1000</v>
      </c>
      <c r="B196">
        <v>195</v>
      </c>
      <c r="C196" t="s">
        <v>12047</v>
      </c>
      <c r="D196" t="s">
        <v>272</v>
      </c>
      <c r="E196" s="28" t="s">
        <v>2222</v>
      </c>
      <c r="F196" s="30">
        <v>1</v>
      </c>
      <c r="G196" s="30">
        <v>1</v>
      </c>
      <c r="H196" s="30">
        <v>1</v>
      </c>
      <c r="I196" s="30">
        <v>1</v>
      </c>
      <c r="J196" s="30">
        <v>72000</v>
      </c>
      <c r="K196" s="30">
        <v>72000</v>
      </c>
      <c r="L196" s="30">
        <v>0</v>
      </c>
      <c r="M196" t="s">
        <v>16474</v>
      </c>
    </row>
    <row r="197" spans="1:13">
      <c r="A197" t="str">
        <f t="shared" si="3"/>
        <v>Bag NPK Novatec 5 Kg1/1/1000</v>
      </c>
      <c r="B197">
        <v>196</v>
      </c>
      <c r="C197" t="s">
        <v>12048</v>
      </c>
      <c r="D197" t="s">
        <v>274</v>
      </c>
      <c r="E197" s="28" t="s">
        <v>2222</v>
      </c>
      <c r="F197" s="30">
        <v>1</v>
      </c>
      <c r="G197" s="30">
        <v>1</v>
      </c>
      <c r="H197" s="30">
        <v>1</v>
      </c>
      <c r="I197" s="30">
        <v>1</v>
      </c>
      <c r="J197" s="30">
        <v>66607</v>
      </c>
      <c r="K197" s="30">
        <v>66607</v>
      </c>
      <c r="L197" s="30">
        <v>0</v>
      </c>
      <c r="M197" t="s">
        <v>16474</v>
      </c>
    </row>
    <row r="198" spans="1:13">
      <c r="A198" t="str">
        <f t="shared" si="3"/>
        <v>Baju Batik1/1/1000</v>
      </c>
      <c r="B198">
        <v>197</v>
      </c>
      <c r="C198" t="s">
        <v>12049</v>
      </c>
      <c r="D198" t="s">
        <v>275</v>
      </c>
      <c r="E198" s="28" t="s">
        <v>2222</v>
      </c>
      <c r="F198" s="30">
        <v>1</v>
      </c>
      <c r="G198" s="30">
        <v>1</v>
      </c>
      <c r="H198" s="30">
        <v>1</v>
      </c>
      <c r="I198" s="30">
        <v>1</v>
      </c>
      <c r="J198" s="30">
        <v>155</v>
      </c>
      <c r="K198" s="30">
        <v>155</v>
      </c>
      <c r="L198" s="30">
        <v>0</v>
      </c>
      <c r="M198" t="s">
        <v>16474</v>
      </c>
    </row>
    <row r="199" spans="1:13">
      <c r="A199" t="str">
        <f t="shared" si="3"/>
        <v>Baju Koko1/1/1000</v>
      </c>
      <c r="B199">
        <v>198</v>
      </c>
      <c r="C199" t="s">
        <v>12050</v>
      </c>
      <c r="D199" t="s">
        <v>276</v>
      </c>
      <c r="E199" s="28" t="s">
        <v>2222</v>
      </c>
      <c r="F199" s="30">
        <v>1</v>
      </c>
      <c r="G199" s="30">
        <v>1</v>
      </c>
      <c r="H199" s="30">
        <v>1</v>
      </c>
      <c r="I199" s="30">
        <v>1</v>
      </c>
      <c r="J199" s="30">
        <v>29</v>
      </c>
      <c r="K199" s="30">
        <v>29</v>
      </c>
      <c r="L199" s="30">
        <v>0</v>
      </c>
      <c r="M199" t="s">
        <v>16474</v>
      </c>
    </row>
    <row r="200" spans="1:13">
      <c r="A200" t="str">
        <f t="shared" si="3"/>
        <v>Baledo 250/50 SC 40 X 100 ml45870</v>
      </c>
      <c r="B200">
        <v>199</v>
      </c>
      <c r="C200" t="s">
        <v>12051</v>
      </c>
      <c r="D200" t="s">
        <v>277</v>
      </c>
      <c r="E200" s="28">
        <v>45870</v>
      </c>
      <c r="F200" s="30">
        <v>40</v>
      </c>
      <c r="G200" s="30">
        <v>1</v>
      </c>
      <c r="H200" s="30">
        <v>1</v>
      </c>
      <c r="I200" s="30">
        <v>40</v>
      </c>
      <c r="J200" s="30">
        <v>892</v>
      </c>
      <c r="K200" s="30">
        <v>22</v>
      </c>
      <c r="L200" s="30">
        <v>12</v>
      </c>
      <c r="M200" t="s">
        <v>16474</v>
      </c>
    </row>
    <row r="201" spans="1:13">
      <c r="A201" t="str">
        <f t="shared" si="3"/>
        <v>Baledo 250/50 SC 40 X 250 ml47088</v>
      </c>
      <c r="B201">
        <v>200</v>
      </c>
      <c r="C201" t="s">
        <v>12052</v>
      </c>
      <c r="D201" t="s">
        <v>278</v>
      </c>
      <c r="E201" s="28">
        <v>47088</v>
      </c>
      <c r="F201" s="30">
        <v>40</v>
      </c>
      <c r="G201" s="30">
        <v>1</v>
      </c>
      <c r="H201" s="30">
        <v>1</v>
      </c>
      <c r="I201" s="30">
        <v>40</v>
      </c>
      <c r="J201" s="30">
        <v>1400</v>
      </c>
      <c r="K201" s="30">
        <v>35</v>
      </c>
      <c r="L201" s="30">
        <v>0</v>
      </c>
      <c r="M201" t="s">
        <v>16474</v>
      </c>
    </row>
    <row r="202" spans="1:13">
      <c r="A202" t="str">
        <f t="shared" si="3"/>
        <v>Bamex 18 EC 100 X 50 ml (M2U)46204</v>
      </c>
      <c r="B202">
        <v>201</v>
      </c>
      <c r="C202" t="s">
        <v>12053</v>
      </c>
      <c r="D202" t="s">
        <v>279</v>
      </c>
      <c r="E202" s="28">
        <v>46204</v>
      </c>
      <c r="F202" s="30">
        <v>100</v>
      </c>
      <c r="G202" s="30">
        <v>1</v>
      </c>
      <c r="H202" s="30">
        <v>1</v>
      </c>
      <c r="I202" s="30">
        <v>100</v>
      </c>
      <c r="J202" s="30">
        <v>2847</v>
      </c>
      <c r="K202" s="30">
        <v>28</v>
      </c>
      <c r="L202" s="30">
        <v>47</v>
      </c>
      <c r="M202" t="s">
        <v>16474</v>
      </c>
    </row>
    <row r="203" spans="1:13">
      <c r="A203" t="str">
        <f t="shared" si="3"/>
        <v>Bamex 18 EC 100 X 50 ml (M2U)46266</v>
      </c>
      <c r="B203">
        <v>202</v>
      </c>
      <c r="C203" t="s">
        <v>12053</v>
      </c>
      <c r="D203" t="s">
        <v>279</v>
      </c>
      <c r="E203" s="28">
        <v>46266</v>
      </c>
      <c r="F203" s="30">
        <v>100</v>
      </c>
      <c r="G203" s="30">
        <v>1</v>
      </c>
      <c r="H203" s="30">
        <v>1</v>
      </c>
      <c r="I203" s="30">
        <v>100</v>
      </c>
      <c r="J203" s="30">
        <v>1400</v>
      </c>
      <c r="K203" s="30">
        <v>14</v>
      </c>
      <c r="L203" s="30">
        <v>0</v>
      </c>
      <c r="M203" t="s">
        <v>16474</v>
      </c>
    </row>
    <row r="204" spans="1:13">
      <c r="A204" t="str">
        <f t="shared" si="3"/>
        <v>Bamex 18 EC 100 X 50 ml (M2U)46419</v>
      </c>
      <c r="B204">
        <v>203</v>
      </c>
      <c r="C204" t="s">
        <v>12053</v>
      </c>
      <c r="D204" t="s">
        <v>279</v>
      </c>
      <c r="E204" s="28">
        <v>46419</v>
      </c>
      <c r="F204" s="30">
        <v>100</v>
      </c>
      <c r="G204" s="30">
        <v>1</v>
      </c>
      <c r="H204" s="30">
        <v>1</v>
      </c>
      <c r="I204" s="30">
        <v>100</v>
      </c>
      <c r="J204" s="30">
        <v>2900</v>
      </c>
      <c r="K204" s="30">
        <v>29</v>
      </c>
      <c r="L204" s="30">
        <v>0</v>
      </c>
      <c r="M204" t="s">
        <v>16474</v>
      </c>
    </row>
    <row r="205" spans="1:13">
      <c r="A205" t="str">
        <f t="shared" si="3"/>
        <v>Bamex 18 EC 20 X 200 ml (M2U)46419</v>
      </c>
      <c r="B205">
        <v>204</v>
      </c>
      <c r="C205" t="s">
        <v>12054</v>
      </c>
      <c r="D205" t="s">
        <v>280</v>
      </c>
      <c r="E205" s="28">
        <v>46419</v>
      </c>
      <c r="F205" s="30">
        <v>20</v>
      </c>
      <c r="G205" s="30">
        <v>1</v>
      </c>
      <c r="H205" s="30">
        <v>1</v>
      </c>
      <c r="I205" s="30">
        <v>20</v>
      </c>
      <c r="J205" s="30">
        <v>607</v>
      </c>
      <c r="K205" s="30">
        <v>30</v>
      </c>
      <c r="L205" s="30">
        <v>7</v>
      </c>
      <c r="M205" t="s">
        <v>16474</v>
      </c>
    </row>
    <row r="206" spans="1:13">
      <c r="A206" t="str">
        <f t="shared" si="3"/>
        <v>Bamex 18 EC 20 X 200 ml (M2U)46508</v>
      </c>
      <c r="B206">
        <v>205</v>
      </c>
      <c r="C206" t="s">
        <v>12054</v>
      </c>
      <c r="D206" t="s">
        <v>280</v>
      </c>
      <c r="E206" s="28">
        <v>46508</v>
      </c>
      <c r="F206" s="30">
        <v>20</v>
      </c>
      <c r="G206" s="30">
        <v>1</v>
      </c>
      <c r="H206" s="30">
        <v>1</v>
      </c>
      <c r="I206" s="30">
        <v>20</v>
      </c>
      <c r="J206" s="30">
        <v>1060</v>
      </c>
      <c r="K206" s="30">
        <v>53</v>
      </c>
      <c r="L206" s="30">
        <v>0</v>
      </c>
      <c r="M206" t="s">
        <v>16474</v>
      </c>
    </row>
    <row r="207" spans="1:13">
      <c r="A207" t="str">
        <f t="shared" si="3"/>
        <v>Bamex 18 EC 50 X 100 ml (M2U)46204</v>
      </c>
      <c r="B207">
        <v>206</v>
      </c>
      <c r="C207" t="s">
        <v>12055</v>
      </c>
      <c r="D207" t="s">
        <v>281</v>
      </c>
      <c r="E207" s="28">
        <v>46204</v>
      </c>
      <c r="F207" s="30">
        <v>50</v>
      </c>
      <c r="G207" s="30">
        <v>1</v>
      </c>
      <c r="H207" s="30">
        <v>1</v>
      </c>
      <c r="I207" s="30">
        <v>50</v>
      </c>
      <c r="J207" s="30">
        <v>2893</v>
      </c>
      <c r="K207" s="30">
        <v>57</v>
      </c>
      <c r="L207" s="30">
        <v>43</v>
      </c>
      <c r="M207" t="s">
        <v>16474</v>
      </c>
    </row>
    <row r="208" spans="1:13">
      <c r="A208" t="str">
        <f t="shared" si="3"/>
        <v>Bamex 18 EC 50 X 100 ml (M2U)46143</v>
      </c>
      <c r="B208">
        <v>207</v>
      </c>
      <c r="C208" t="s">
        <v>12055</v>
      </c>
      <c r="D208" t="s">
        <v>281</v>
      </c>
      <c r="E208" s="28">
        <v>46143</v>
      </c>
      <c r="F208" s="30">
        <v>50</v>
      </c>
      <c r="G208" s="30">
        <v>1</v>
      </c>
      <c r="H208" s="30">
        <v>1</v>
      </c>
      <c r="I208" s="30">
        <v>50</v>
      </c>
      <c r="J208" s="30">
        <v>50</v>
      </c>
      <c r="K208" s="30">
        <v>1</v>
      </c>
      <c r="L208" s="30">
        <v>0</v>
      </c>
      <c r="M208" t="s">
        <v>16474</v>
      </c>
    </row>
    <row r="209" spans="1:13">
      <c r="A209" t="str">
        <f t="shared" si="3"/>
        <v>Bamex 18 EC 50 X 100 ml (M2U)46357</v>
      </c>
      <c r="B209">
        <v>208</v>
      </c>
      <c r="C209" t="s">
        <v>12055</v>
      </c>
      <c r="D209" t="s">
        <v>281</v>
      </c>
      <c r="E209" s="28">
        <v>46357</v>
      </c>
      <c r="F209" s="30">
        <v>50</v>
      </c>
      <c r="G209" s="30">
        <v>1</v>
      </c>
      <c r="H209" s="30">
        <v>1</v>
      </c>
      <c r="I209" s="30">
        <v>50</v>
      </c>
      <c r="J209" s="30">
        <v>50</v>
      </c>
      <c r="K209" s="30">
        <v>1</v>
      </c>
      <c r="L209" s="30">
        <v>0</v>
      </c>
      <c r="M209" t="s">
        <v>16474</v>
      </c>
    </row>
    <row r="210" spans="1:13">
      <c r="A210" t="str">
        <f t="shared" si="3"/>
        <v>Bamex 18 EC 50 X 100 ml (M2U)46235</v>
      </c>
      <c r="B210">
        <v>209</v>
      </c>
      <c r="C210" t="s">
        <v>12055</v>
      </c>
      <c r="D210" t="s">
        <v>281</v>
      </c>
      <c r="E210" s="28">
        <v>46235</v>
      </c>
      <c r="F210" s="30">
        <v>50</v>
      </c>
      <c r="G210" s="30">
        <v>1</v>
      </c>
      <c r="H210" s="30">
        <v>1</v>
      </c>
      <c r="I210" s="30">
        <v>50</v>
      </c>
      <c r="J210" s="30">
        <v>1700</v>
      </c>
      <c r="K210" s="30">
        <v>34</v>
      </c>
      <c r="L210" s="30">
        <v>0</v>
      </c>
      <c r="M210" t="s">
        <v>16474</v>
      </c>
    </row>
    <row r="211" spans="1:13">
      <c r="A211" t="str">
        <f t="shared" si="3"/>
        <v>Bamex 18 EC 50 X 100 ml (M2U)46296</v>
      </c>
      <c r="B211">
        <v>210</v>
      </c>
      <c r="C211" t="s">
        <v>12055</v>
      </c>
      <c r="D211" t="s">
        <v>281</v>
      </c>
      <c r="E211" s="28">
        <v>46296</v>
      </c>
      <c r="F211" s="30">
        <v>50</v>
      </c>
      <c r="G211" s="30">
        <v>1</v>
      </c>
      <c r="H211" s="30">
        <v>1</v>
      </c>
      <c r="I211" s="30">
        <v>50</v>
      </c>
      <c r="J211" s="30">
        <v>4650</v>
      </c>
      <c r="K211" s="30">
        <v>93</v>
      </c>
      <c r="L211" s="30">
        <v>0</v>
      </c>
      <c r="M211" t="s">
        <v>16474</v>
      </c>
    </row>
    <row r="212" spans="1:13">
      <c r="A212" t="str">
        <f t="shared" si="3"/>
        <v>Banner Gamectin1/1/1000</v>
      </c>
      <c r="B212">
        <v>211</v>
      </c>
      <c r="C212" t="s">
        <v>12056</v>
      </c>
      <c r="D212" t="s">
        <v>282</v>
      </c>
      <c r="E212" s="28" t="s">
        <v>2222</v>
      </c>
      <c r="F212" s="30">
        <v>1</v>
      </c>
      <c r="G212" s="30">
        <v>1</v>
      </c>
      <c r="H212" s="30">
        <v>1</v>
      </c>
      <c r="I212" s="30">
        <v>1</v>
      </c>
      <c r="J212" s="30">
        <v>6</v>
      </c>
      <c r="K212" s="30">
        <v>6</v>
      </c>
      <c r="L212" s="30">
        <v>0</v>
      </c>
      <c r="M212" t="s">
        <v>16474</v>
      </c>
    </row>
    <row r="213" spans="1:13">
      <c r="A213" t="str">
        <f t="shared" si="3"/>
        <v>Banner Kecil Icemut44153</v>
      </c>
      <c r="B213">
        <v>212</v>
      </c>
      <c r="C213" t="s">
        <v>12057</v>
      </c>
      <c r="D213" t="s">
        <v>283</v>
      </c>
      <c r="E213" s="28">
        <v>44153</v>
      </c>
      <c r="F213" s="30">
        <v>1</v>
      </c>
      <c r="G213" s="30">
        <v>1</v>
      </c>
      <c r="H213" s="30">
        <v>1</v>
      </c>
      <c r="I213" s="30">
        <v>1</v>
      </c>
      <c r="J213" s="30">
        <v>27</v>
      </c>
      <c r="K213" s="30">
        <v>27</v>
      </c>
      <c r="L213" s="30">
        <v>0</v>
      </c>
      <c r="M213" t="s">
        <v>16474</v>
      </c>
    </row>
    <row r="214" spans="1:13">
      <c r="A214" t="str">
        <f t="shared" si="3"/>
        <v>Basfoliar Aktif 20 X 500 ml46753</v>
      </c>
      <c r="B214">
        <v>213</v>
      </c>
      <c r="C214" t="s">
        <v>12058</v>
      </c>
      <c r="D214" t="s">
        <v>284</v>
      </c>
      <c r="E214" s="28">
        <v>46753</v>
      </c>
      <c r="F214" s="30">
        <v>20</v>
      </c>
      <c r="G214" s="30">
        <v>1</v>
      </c>
      <c r="H214" s="30">
        <v>1</v>
      </c>
      <c r="I214" s="30">
        <v>20</v>
      </c>
      <c r="J214" s="30">
        <v>414</v>
      </c>
      <c r="K214" s="30">
        <v>20</v>
      </c>
      <c r="L214" s="30">
        <v>14</v>
      </c>
      <c r="M214" t="s">
        <v>16474</v>
      </c>
    </row>
    <row r="215" spans="1:13">
      <c r="A215" t="str">
        <f t="shared" si="3"/>
        <v>Basfoliar Combi Stipp 20 X 500 ml46997</v>
      </c>
      <c r="B215">
        <v>214</v>
      </c>
      <c r="C215" t="s">
        <v>12059</v>
      </c>
      <c r="D215" t="s">
        <v>285</v>
      </c>
      <c r="E215" s="28">
        <v>46997</v>
      </c>
      <c r="F215" s="30">
        <v>20</v>
      </c>
      <c r="G215" s="30">
        <v>1</v>
      </c>
      <c r="H215" s="30">
        <v>1</v>
      </c>
      <c r="I215" s="30">
        <v>20</v>
      </c>
      <c r="J215" s="30">
        <v>946</v>
      </c>
      <c r="K215" s="30">
        <v>47</v>
      </c>
      <c r="L215" s="30">
        <v>6</v>
      </c>
      <c r="M215" t="s">
        <v>16474</v>
      </c>
    </row>
    <row r="216" spans="1:13">
      <c r="A216" t="str">
        <f t="shared" si="3"/>
        <v>Basfoliar Combi Stipp 20 X 500 ml47239</v>
      </c>
      <c r="B216">
        <v>215</v>
      </c>
      <c r="C216" t="s">
        <v>12059</v>
      </c>
      <c r="D216" t="s">
        <v>285</v>
      </c>
      <c r="E216" s="28">
        <v>47239</v>
      </c>
      <c r="F216" s="30">
        <v>20</v>
      </c>
      <c r="G216" s="30">
        <v>1</v>
      </c>
      <c r="H216" s="30">
        <v>1</v>
      </c>
      <c r="I216" s="30">
        <v>20</v>
      </c>
      <c r="J216" s="30">
        <v>2000</v>
      </c>
      <c r="K216" s="30">
        <v>100</v>
      </c>
      <c r="L216" s="30">
        <v>0</v>
      </c>
      <c r="M216" t="s">
        <v>16474</v>
      </c>
    </row>
    <row r="217" spans="1:13">
      <c r="A217" t="str">
        <f t="shared" si="3"/>
        <v>Basfoliar Klep Premium 20 X 500 ml46753</v>
      </c>
      <c r="B217">
        <v>216</v>
      </c>
      <c r="C217" t="s">
        <v>12060</v>
      </c>
      <c r="D217" t="s">
        <v>286</v>
      </c>
      <c r="E217" s="28">
        <v>46753</v>
      </c>
      <c r="F217" s="30">
        <v>20</v>
      </c>
      <c r="G217" s="30">
        <v>1</v>
      </c>
      <c r="H217" s="30">
        <v>1</v>
      </c>
      <c r="I217" s="30">
        <v>20</v>
      </c>
      <c r="J217" s="30">
        <v>339</v>
      </c>
      <c r="K217" s="30">
        <v>16</v>
      </c>
      <c r="L217" s="30">
        <v>19</v>
      </c>
      <c r="M217" t="s">
        <v>16474</v>
      </c>
    </row>
    <row r="218" spans="1:13">
      <c r="A218" t="str">
        <f t="shared" si="3"/>
        <v>Basgent 55 SC 100 X 50 ml47058</v>
      </c>
      <c r="B218">
        <v>217</v>
      </c>
      <c r="C218" t="s">
        <v>12061</v>
      </c>
      <c r="D218" t="s">
        <v>288</v>
      </c>
      <c r="E218" s="28">
        <v>47058</v>
      </c>
      <c r="F218" s="30">
        <v>100</v>
      </c>
      <c r="G218" s="30">
        <v>1</v>
      </c>
      <c r="H218" s="30">
        <v>1</v>
      </c>
      <c r="I218" s="30">
        <v>100</v>
      </c>
      <c r="J218" s="30">
        <v>2175</v>
      </c>
      <c r="K218" s="30">
        <v>21</v>
      </c>
      <c r="L218" s="30">
        <v>75</v>
      </c>
      <c r="M218" t="s">
        <v>16474</v>
      </c>
    </row>
    <row r="219" spans="1:13">
      <c r="A219" t="str">
        <f t="shared" si="3"/>
        <v>Basgent 55 SC 20 X 500 ml46997</v>
      </c>
      <c r="B219">
        <v>218</v>
      </c>
      <c r="C219" t="s">
        <v>12062</v>
      </c>
      <c r="D219" t="s">
        <v>291</v>
      </c>
      <c r="E219" s="28">
        <v>46997</v>
      </c>
      <c r="F219" s="30">
        <v>20</v>
      </c>
      <c r="G219" s="30">
        <v>1</v>
      </c>
      <c r="H219" s="30">
        <v>1</v>
      </c>
      <c r="I219" s="30">
        <v>20</v>
      </c>
      <c r="J219" s="30">
        <v>485</v>
      </c>
      <c r="K219" s="30">
        <v>24</v>
      </c>
      <c r="L219" s="30">
        <v>5</v>
      </c>
      <c r="M219" t="s">
        <v>16474</v>
      </c>
    </row>
    <row r="220" spans="1:13">
      <c r="A220" t="str">
        <f t="shared" si="3"/>
        <v>Basgent 55 SC 50 X 100 ml47058</v>
      </c>
      <c r="B220">
        <v>219</v>
      </c>
      <c r="C220" t="s">
        <v>12063</v>
      </c>
      <c r="D220" t="s">
        <v>293</v>
      </c>
      <c r="E220" s="28">
        <v>47058</v>
      </c>
      <c r="F220" s="30">
        <v>50</v>
      </c>
      <c r="G220" s="30">
        <v>1</v>
      </c>
      <c r="H220" s="30">
        <v>1</v>
      </c>
      <c r="I220" s="30">
        <v>50</v>
      </c>
      <c r="J220" s="30">
        <v>1500</v>
      </c>
      <c r="K220" s="30">
        <v>30</v>
      </c>
      <c r="L220" s="30">
        <v>0</v>
      </c>
      <c r="M220" t="s">
        <v>16474</v>
      </c>
    </row>
    <row r="221" spans="1:13">
      <c r="A221" t="str">
        <f t="shared" si="3"/>
        <v>Basgent 55 SC 50 X 250 ml46997</v>
      </c>
      <c r="B221">
        <v>220</v>
      </c>
      <c r="C221" t="s">
        <v>12064</v>
      </c>
      <c r="D221" t="s">
        <v>295</v>
      </c>
      <c r="E221" s="28">
        <v>46997</v>
      </c>
      <c r="F221" s="30">
        <v>50</v>
      </c>
      <c r="G221" s="30">
        <v>1</v>
      </c>
      <c r="H221" s="30">
        <v>1</v>
      </c>
      <c r="I221" s="30">
        <v>50</v>
      </c>
      <c r="J221" s="30">
        <v>419</v>
      </c>
      <c r="K221" s="30">
        <v>8</v>
      </c>
      <c r="L221" s="30">
        <v>19</v>
      </c>
      <c r="M221" t="s">
        <v>16474</v>
      </c>
    </row>
    <row r="222" spans="1:13">
      <c r="A222" t="str">
        <f t="shared" si="3"/>
        <v>Basgent 55 SC 50 X 250 ml47088</v>
      </c>
      <c r="B222">
        <v>221</v>
      </c>
      <c r="C222" t="s">
        <v>12064</v>
      </c>
      <c r="D222" t="s">
        <v>295</v>
      </c>
      <c r="E222" s="28">
        <v>47088</v>
      </c>
      <c r="F222" s="30">
        <v>50</v>
      </c>
      <c r="G222" s="30">
        <v>1</v>
      </c>
      <c r="H222" s="30">
        <v>1</v>
      </c>
      <c r="I222" s="30">
        <v>50</v>
      </c>
      <c r="J222" s="30">
        <v>2500</v>
      </c>
      <c r="K222" s="30">
        <v>50</v>
      </c>
      <c r="L222" s="30">
        <v>0</v>
      </c>
      <c r="M222" t="s">
        <v>16474</v>
      </c>
    </row>
    <row r="223" spans="1:13">
      <c r="A223" t="str">
        <f t="shared" si="3"/>
        <v>Basrata 150 SL 20 X 1 ltr47058</v>
      </c>
      <c r="B223">
        <v>222</v>
      </c>
      <c r="C223" t="s">
        <v>12065</v>
      </c>
      <c r="D223" t="s">
        <v>298</v>
      </c>
      <c r="E223" s="28">
        <v>47058</v>
      </c>
      <c r="F223" s="30">
        <v>20</v>
      </c>
      <c r="G223" s="30">
        <v>1</v>
      </c>
      <c r="H223" s="30">
        <v>1</v>
      </c>
      <c r="I223" s="30">
        <v>20</v>
      </c>
      <c r="J223" s="30">
        <v>8</v>
      </c>
      <c r="K223" s="30">
        <v>0</v>
      </c>
      <c r="L223" s="30">
        <v>8</v>
      </c>
      <c r="M223" t="s">
        <v>16474</v>
      </c>
    </row>
    <row r="224" spans="1:13">
      <c r="A224" t="str">
        <f t="shared" si="3"/>
        <v>Basrata 150 SL 20 X 1 ltr47239</v>
      </c>
      <c r="B224">
        <v>223</v>
      </c>
      <c r="C224" t="s">
        <v>12065</v>
      </c>
      <c r="D224" t="s">
        <v>298</v>
      </c>
      <c r="E224" s="28">
        <v>47239</v>
      </c>
      <c r="F224" s="30">
        <v>20</v>
      </c>
      <c r="G224" s="30">
        <v>1</v>
      </c>
      <c r="H224" s="30">
        <v>1</v>
      </c>
      <c r="I224" s="30">
        <v>20</v>
      </c>
      <c r="J224" s="30">
        <v>440</v>
      </c>
      <c r="K224" s="30">
        <v>22</v>
      </c>
      <c r="L224" s="30">
        <v>0</v>
      </c>
      <c r="M224" t="s">
        <v>16474</v>
      </c>
    </row>
    <row r="225" spans="1:13">
      <c r="A225" t="str">
        <f t="shared" si="3"/>
        <v>Basrata 150 SL 20 X 1 ltr47270</v>
      </c>
      <c r="B225">
        <v>224</v>
      </c>
      <c r="C225" t="s">
        <v>12065</v>
      </c>
      <c r="D225" t="s">
        <v>298</v>
      </c>
      <c r="E225" s="28">
        <v>47270</v>
      </c>
      <c r="F225" s="30">
        <v>20</v>
      </c>
      <c r="G225" s="30">
        <v>1</v>
      </c>
      <c r="H225" s="30">
        <v>1</v>
      </c>
      <c r="I225" s="30">
        <v>20</v>
      </c>
      <c r="J225" s="30">
        <v>1000</v>
      </c>
      <c r="K225" s="30">
        <v>50</v>
      </c>
      <c r="L225" s="30">
        <v>0</v>
      </c>
      <c r="M225" t="s">
        <v>16474</v>
      </c>
    </row>
    <row r="226" spans="1:13">
      <c r="A226" t="str">
        <f t="shared" si="3"/>
        <v>Basrata 150 SL 20 X 500 ml47058</v>
      </c>
      <c r="B226">
        <v>225</v>
      </c>
      <c r="C226" t="s">
        <v>12066</v>
      </c>
      <c r="D226" t="s">
        <v>301</v>
      </c>
      <c r="E226" s="28">
        <v>47058</v>
      </c>
      <c r="F226" s="30">
        <v>20</v>
      </c>
      <c r="G226" s="30">
        <v>1</v>
      </c>
      <c r="H226" s="30">
        <v>1</v>
      </c>
      <c r="I226" s="30">
        <v>20</v>
      </c>
      <c r="J226" s="30">
        <v>289</v>
      </c>
      <c r="K226" s="30">
        <v>14</v>
      </c>
      <c r="L226" s="30">
        <v>9</v>
      </c>
      <c r="M226" t="s">
        <v>16474</v>
      </c>
    </row>
    <row r="227" spans="1:13">
      <c r="A227" t="str">
        <f t="shared" si="3"/>
        <v>Basrata 150 SL 50 X 250 ml47058</v>
      </c>
      <c r="B227">
        <v>226</v>
      </c>
      <c r="C227" t="s">
        <v>12067</v>
      </c>
      <c r="D227" t="s">
        <v>303</v>
      </c>
      <c r="E227" s="28">
        <v>47058</v>
      </c>
      <c r="F227" s="30">
        <v>50</v>
      </c>
      <c r="G227" s="30">
        <v>1</v>
      </c>
      <c r="H227" s="30">
        <v>1</v>
      </c>
      <c r="I227" s="30">
        <v>50</v>
      </c>
      <c r="J227" s="30">
        <v>830</v>
      </c>
      <c r="K227" s="30">
        <v>16</v>
      </c>
      <c r="L227" s="30">
        <v>30</v>
      </c>
      <c r="M227" t="s">
        <v>16474</v>
      </c>
    </row>
    <row r="228" spans="1:13">
      <c r="A228" t="str">
        <f t="shared" si="3"/>
        <v>Bastnate 200 SL 12 X 1 ltr46327</v>
      </c>
      <c r="B228">
        <v>227</v>
      </c>
      <c r="C228" t="s">
        <v>12068</v>
      </c>
      <c r="D228" t="s">
        <v>305</v>
      </c>
      <c r="E228" s="28">
        <v>46327</v>
      </c>
      <c r="F228" s="30">
        <v>12</v>
      </c>
      <c r="G228" s="30">
        <v>1</v>
      </c>
      <c r="H228" s="30">
        <v>1</v>
      </c>
      <c r="I228" s="30">
        <v>12</v>
      </c>
      <c r="J228" s="30">
        <v>1067</v>
      </c>
      <c r="K228" s="30">
        <v>88</v>
      </c>
      <c r="L228" s="30">
        <v>11</v>
      </c>
      <c r="M228" t="s">
        <v>16474</v>
      </c>
    </row>
    <row r="229" spans="1:13">
      <c r="A229" t="str">
        <f t="shared" si="3"/>
        <v>Battery 12V1, 3AH/20HR1/1/1000</v>
      </c>
      <c r="B229">
        <v>228</v>
      </c>
      <c r="C229" t="s">
        <v>12069</v>
      </c>
      <c r="D229" t="s">
        <v>307</v>
      </c>
      <c r="E229" s="28" t="s">
        <v>2222</v>
      </c>
      <c r="F229" s="30">
        <v>1</v>
      </c>
      <c r="G229" s="30">
        <v>1</v>
      </c>
      <c r="H229" s="30">
        <v>1</v>
      </c>
      <c r="I229" s="30">
        <v>1</v>
      </c>
      <c r="J229" s="30">
        <v>10</v>
      </c>
      <c r="K229" s="30">
        <v>10</v>
      </c>
      <c r="L229" s="30">
        <v>0</v>
      </c>
      <c r="M229" t="s">
        <v>16474</v>
      </c>
    </row>
    <row r="230" spans="1:13">
      <c r="A230" t="str">
        <f t="shared" si="3"/>
        <v>Baut Bersayap/Kipas1/1/1000</v>
      </c>
      <c r="B230">
        <v>229</v>
      </c>
      <c r="C230" t="s">
        <v>12070</v>
      </c>
      <c r="D230" t="s">
        <v>308</v>
      </c>
      <c r="E230" s="28" t="s">
        <v>2222</v>
      </c>
      <c r="F230" s="30">
        <v>1</v>
      </c>
      <c r="G230" s="30">
        <v>1</v>
      </c>
      <c r="H230" s="30">
        <v>1</v>
      </c>
      <c r="I230" s="30">
        <v>1</v>
      </c>
      <c r="J230" s="30">
        <v>100</v>
      </c>
      <c r="K230" s="30">
        <v>100</v>
      </c>
      <c r="L230" s="30">
        <v>0</v>
      </c>
      <c r="M230" t="s">
        <v>16474</v>
      </c>
    </row>
    <row r="231" spans="1:13">
      <c r="A231" t="str">
        <f t="shared" si="3"/>
        <v>Baut Bintang 17 Lt1/1/1000</v>
      </c>
      <c r="B231">
        <v>230</v>
      </c>
      <c r="C231" t="s">
        <v>12071</v>
      </c>
      <c r="D231" t="s">
        <v>309</v>
      </c>
      <c r="E231" s="28" t="s">
        <v>2222</v>
      </c>
      <c r="F231" s="30">
        <v>1</v>
      </c>
      <c r="G231" s="30">
        <v>1</v>
      </c>
      <c r="H231" s="30">
        <v>1</v>
      </c>
      <c r="I231" s="30">
        <v>1</v>
      </c>
      <c r="J231" s="30">
        <v>18</v>
      </c>
      <c r="K231" s="30">
        <v>18</v>
      </c>
      <c r="L231" s="30">
        <v>0</v>
      </c>
      <c r="M231" t="s">
        <v>16474</v>
      </c>
    </row>
    <row r="232" spans="1:13">
      <c r="A232" t="str">
        <f t="shared" si="3"/>
        <v>Baut Kupu-Kupu1/1/1000</v>
      </c>
      <c r="B232">
        <v>231</v>
      </c>
      <c r="C232" t="s">
        <v>12072</v>
      </c>
      <c r="D232" t="s">
        <v>310</v>
      </c>
      <c r="E232" s="28" t="s">
        <v>2222</v>
      </c>
      <c r="F232" s="30">
        <v>1</v>
      </c>
      <c r="G232" s="30">
        <v>1</v>
      </c>
      <c r="H232" s="30">
        <v>1</v>
      </c>
      <c r="I232" s="30">
        <v>1</v>
      </c>
      <c r="J232" s="30">
        <v>6</v>
      </c>
      <c r="K232" s="30">
        <v>6</v>
      </c>
      <c r="L232" s="30">
        <v>0</v>
      </c>
      <c r="M232" t="s">
        <v>16474</v>
      </c>
    </row>
    <row r="233" spans="1:13">
      <c r="A233" t="str">
        <f t="shared" si="3"/>
        <v>Baycarb 500 EC 20 X 500 ml45778</v>
      </c>
      <c r="B233">
        <v>232</v>
      </c>
      <c r="C233" t="s">
        <v>12073</v>
      </c>
      <c r="D233" t="s">
        <v>315</v>
      </c>
      <c r="E233" s="28">
        <v>45778</v>
      </c>
      <c r="F233" s="30">
        <v>20</v>
      </c>
      <c r="G233" s="30">
        <v>1</v>
      </c>
      <c r="H233" s="30">
        <v>1</v>
      </c>
      <c r="I233" s="30">
        <v>20</v>
      </c>
      <c r="J233" s="30">
        <v>4429</v>
      </c>
      <c r="K233" s="30">
        <v>221</v>
      </c>
      <c r="L233" s="30">
        <v>9</v>
      </c>
      <c r="M233" t="s">
        <v>16474</v>
      </c>
    </row>
    <row r="234" spans="1:13">
      <c r="A234" t="str">
        <f t="shared" si="3"/>
        <v>Baycarb 500 EC 20 X 500 ml45809</v>
      </c>
      <c r="B234">
        <v>233</v>
      </c>
      <c r="C234" t="s">
        <v>12073</v>
      </c>
      <c r="D234" t="s">
        <v>315</v>
      </c>
      <c r="E234" s="28">
        <v>45809</v>
      </c>
      <c r="F234" s="30">
        <v>20</v>
      </c>
      <c r="G234" s="30">
        <v>1</v>
      </c>
      <c r="H234" s="30">
        <v>1</v>
      </c>
      <c r="I234" s="30">
        <v>20</v>
      </c>
      <c r="J234" s="30">
        <v>2000</v>
      </c>
      <c r="K234" s="30">
        <v>100</v>
      </c>
      <c r="L234" s="30">
        <v>0</v>
      </c>
      <c r="M234" t="s">
        <v>16474</v>
      </c>
    </row>
    <row r="235" spans="1:13">
      <c r="A235" t="str">
        <f t="shared" si="3"/>
        <v>Bayfolan 40 X 250 ml45778</v>
      </c>
      <c r="B235">
        <v>234</v>
      </c>
      <c r="C235" t="s">
        <v>12074</v>
      </c>
      <c r="D235" t="s">
        <v>319</v>
      </c>
      <c r="E235" s="28">
        <v>45778</v>
      </c>
      <c r="F235" s="30">
        <v>40</v>
      </c>
      <c r="G235" s="30">
        <v>1</v>
      </c>
      <c r="H235" s="30">
        <v>1</v>
      </c>
      <c r="I235" s="30">
        <v>40</v>
      </c>
      <c r="J235" s="30">
        <v>5</v>
      </c>
      <c r="K235" s="30">
        <v>0</v>
      </c>
      <c r="L235" s="30">
        <v>5</v>
      </c>
      <c r="M235" t="s">
        <v>16474</v>
      </c>
    </row>
    <row r="236" spans="1:13">
      <c r="A236" t="str">
        <f t="shared" si="3"/>
        <v>Been Toxcer 40 X 250 ml46874</v>
      </c>
      <c r="B236">
        <v>235</v>
      </c>
      <c r="C236" t="s">
        <v>12075</v>
      </c>
      <c r="D236" t="s">
        <v>321</v>
      </c>
      <c r="E236" s="28">
        <v>46874</v>
      </c>
      <c r="F236" s="30">
        <v>40</v>
      </c>
      <c r="G236" s="30">
        <v>1</v>
      </c>
      <c r="H236" s="30">
        <v>1</v>
      </c>
      <c r="I236" s="30">
        <v>40</v>
      </c>
      <c r="J236" s="30">
        <v>80</v>
      </c>
      <c r="K236" s="30">
        <v>2</v>
      </c>
      <c r="L236" s="30">
        <v>0</v>
      </c>
      <c r="M236" t="s">
        <v>16474</v>
      </c>
    </row>
    <row r="237" spans="1:13">
      <c r="A237" t="str">
        <f t="shared" si="3"/>
        <v>Beensae EM9 Tambak 20 X 1 ltr46997</v>
      </c>
      <c r="B237">
        <v>236</v>
      </c>
      <c r="C237" t="s">
        <v>12076</v>
      </c>
      <c r="D237" t="s">
        <v>322</v>
      </c>
      <c r="E237" s="28">
        <v>46997</v>
      </c>
      <c r="F237" s="30">
        <v>20</v>
      </c>
      <c r="G237" s="30">
        <v>1</v>
      </c>
      <c r="H237" s="30">
        <v>1</v>
      </c>
      <c r="I237" s="30">
        <v>20</v>
      </c>
      <c r="J237" s="30">
        <v>379</v>
      </c>
      <c r="K237" s="30">
        <v>18</v>
      </c>
      <c r="L237" s="30">
        <v>19</v>
      </c>
      <c r="M237" t="s">
        <v>16474</v>
      </c>
    </row>
    <row r="238" spans="1:13">
      <c r="A238" t="str">
        <f t="shared" si="3"/>
        <v>Beensae EM9 Tani 20 X 1 ltr46905</v>
      </c>
      <c r="B238">
        <v>237</v>
      </c>
      <c r="C238" t="s">
        <v>12077</v>
      </c>
      <c r="D238" t="s">
        <v>323</v>
      </c>
      <c r="E238" s="28">
        <v>46905</v>
      </c>
      <c r="F238" s="30">
        <v>20</v>
      </c>
      <c r="G238" s="30">
        <v>1</v>
      </c>
      <c r="H238" s="30">
        <v>1</v>
      </c>
      <c r="I238" s="30">
        <v>20</v>
      </c>
      <c r="J238" s="30">
        <v>3</v>
      </c>
      <c r="K238" s="30">
        <v>0</v>
      </c>
      <c r="L238" s="30">
        <v>3</v>
      </c>
      <c r="M238" t="s">
        <v>16474</v>
      </c>
    </row>
    <row r="239" spans="1:13">
      <c r="A239" t="str">
        <f t="shared" si="3"/>
        <v>Beensae EM9 Tani 20 X 1 ltr46997</v>
      </c>
      <c r="B239">
        <v>238</v>
      </c>
      <c r="C239" t="s">
        <v>12077</v>
      </c>
      <c r="D239" t="s">
        <v>323</v>
      </c>
      <c r="E239" s="28">
        <v>46997</v>
      </c>
      <c r="F239" s="30">
        <v>20</v>
      </c>
      <c r="G239" s="30">
        <v>1</v>
      </c>
      <c r="H239" s="30">
        <v>1</v>
      </c>
      <c r="I239" s="30">
        <v>20</v>
      </c>
      <c r="J239" s="30">
        <v>588</v>
      </c>
      <c r="K239" s="30">
        <v>29</v>
      </c>
      <c r="L239" s="30">
        <v>8</v>
      </c>
      <c r="M239" t="s">
        <v>16474</v>
      </c>
    </row>
    <row r="240" spans="1:13">
      <c r="A240" t="str">
        <f t="shared" si="3"/>
        <v>Beensae KCL Cair 20 X 1 ltr47209</v>
      </c>
      <c r="B240">
        <v>239</v>
      </c>
      <c r="C240" t="s">
        <v>12078</v>
      </c>
      <c r="D240" t="s">
        <v>324</v>
      </c>
      <c r="E240" s="28">
        <v>47209</v>
      </c>
      <c r="F240" s="30">
        <v>20</v>
      </c>
      <c r="G240" s="30">
        <v>1</v>
      </c>
      <c r="H240" s="30">
        <v>1</v>
      </c>
      <c r="I240" s="30">
        <v>20</v>
      </c>
      <c r="J240" s="30">
        <v>160</v>
      </c>
      <c r="K240" s="30">
        <v>8</v>
      </c>
      <c r="L240" s="30">
        <v>0</v>
      </c>
      <c r="M240" t="s">
        <v>16474</v>
      </c>
    </row>
    <row r="241" spans="1:13">
      <c r="A241" t="str">
        <f t="shared" si="3"/>
        <v>Beensae Khatrol 20 X 20 X 10 ml46905</v>
      </c>
      <c r="B241">
        <v>240</v>
      </c>
      <c r="C241" t="s">
        <v>12079</v>
      </c>
      <c r="D241" t="s">
        <v>325</v>
      </c>
      <c r="E241" s="28">
        <v>46905</v>
      </c>
      <c r="F241" s="30">
        <v>20</v>
      </c>
      <c r="G241" s="30">
        <v>20</v>
      </c>
      <c r="H241" s="30">
        <v>1</v>
      </c>
      <c r="I241" s="30">
        <v>400</v>
      </c>
      <c r="J241" s="30">
        <v>348</v>
      </c>
      <c r="K241" s="30">
        <v>0</v>
      </c>
      <c r="L241" s="30">
        <v>348</v>
      </c>
      <c r="M241" t="s">
        <v>16474</v>
      </c>
    </row>
    <row r="242" spans="1:13">
      <c r="A242" t="str">
        <f t="shared" si="3"/>
        <v>Beka Biang Kompos 25 X 250 ml44256</v>
      </c>
      <c r="B242">
        <v>241</v>
      </c>
      <c r="C242" t="s">
        <v>12080</v>
      </c>
      <c r="D242" t="s">
        <v>326</v>
      </c>
      <c r="E242" s="28">
        <v>44256</v>
      </c>
      <c r="F242" s="30">
        <v>25</v>
      </c>
      <c r="G242" s="30">
        <v>1</v>
      </c>
      <c r="H242" s="30">
        <v>1</v>
      </c>
      <c r="I242" s="30">
        <v>25</v>
      </c>
      <c r="J242" s="30">
        <v>656</v>
      </c>
      <c r="K242" s="30">
        <v>26</v>
      </c>
      <c r="L242" s="30">
        <v>6</v>
      </c>
      <c r="M242" t="s">
        <v>16474</v>
      </c>
    </row>
    <row r="243" spans="1:13">
      <c r="A243" t="str">
        <f t="shared" si="3"/>
        <v>Bellator 265 SC 20 X 100 ml45931</v>
      </c>
      <c r="B243">
        <v>242</v>
      </c>
      <c r="C243" t="s">
        <v>12081</v>
      </c>
      <c r="D243" t="s">
        <v>328</v>
      </c>
      <c r="E243" s="28">
        <v>45931</v>
      </c>
      <c r="F243" s="30">
        <v>20</v>
      </c>
      <c r="G243" s="30">
        <v>1</v>
      </c>
      <c r="H243" s="30">
        <v>1</v>
      </c>
      <c r="I243" s="30">
        <v>20</v>
      </c>
      <c r="J243" s="30">
        <v>810</v>
      </c>
      <c r="K243" s="30">
        <v>40</v>
      </c>
      <c r="L243" s="30">
        <v>10</v>
      </c>
      <c r="M243" t="s">
        <v>16474</v>
      </c>
    </row>
    <row r="244" spans="1:13">
      <c r="A244" t="str">
        <f t="shared" si="3"/>
        <v>Belt Yamaha1/1/1000</v>
      </c>
      <c r="B244">
        <v>243</v>
      </c>
      <c r="C244" t="s">
        <v>12082</v>
      </c>
      <c r="D244" t="s">
        <v>329</v>
      </c>
      <c r="E244" s="28" t="s">
        <v>2222</v>
      </c>
      <c r="F244" s="30">
        <v>1</v>
      </c>
      <c r="G244" s="30">
        <v>1</v>
      </c>
      <c r="H244" s="30">
        <v>1</v>
      </c>
      <c r="I244" s="30">
        <v>1</v>
      </c>
      <c r="J244" s="30">
        <v>9</v>
      </c>
      <c r="K244" s="30">
        <v>9</v>
      </c>
      <c r="L244" s="30">
        <v>0</v>
      </c>
      <c r="M244" t="s">
        <v>16474</v>
      </c>
    </row>
    <row r="245" spans="1:13">
      <c r="A245" t="str">
        <f t="shared" si="3"/>
        <v>Benang Pe mlg1/1/1000</v>
      </c>
      <c r="B245">
        <v>244</v>
      </c>
      <c r="C245" t="s">
        <v>12083</v>
      </c>
      <c r="D245" t="s">
        <v>330</v>
      </c>
      <c r="E245" s="28" t="s">
        <v>2222</v>
      </c>
      <c r="F245" s="30">
        <v>1</v>
      </c>
      <c r="G245" s="30">
        <v>1</v>
      </c>
      <c r="H245" s="30">
        <v>1</v>
      </c>
      <c r="I245" s="30">
        <v>1</v>
      </c>
      <c r="J245" s="30">
        <v>1942</v>
      </c>
      <c r="K245" s="30">
        <v>1942</v>
      </c>
      <c r="L245" s="30">
        <v>0</v>
      </c>
      <c r="M245" t="s">
        <v>16474</v>
      </c>
    </row>
    <row r="246" spans="1:13">
      <c r="A246" t="str">
        <f t="shared" si="3"/>
        <v>Bencore 250 EC 20 X 200 ml46966</v>
      </c>
      <c r="B246">
        <v>245</v>
      </c>
      <c r="C246" t="s">
        <v>12084</v>
      </c>
      <c r="D246" t="s">
        <v>331</v>
      </c>
      <c r="E246" s="28">
        <v>46966</v>
      </c>
      <c r="F246" s="30">
        <v>20</v>
      </c>
      <c r="G246" s="30">
        <v>1</v>
      </c>
      <c r="H246" s="30">
        <v>1</v>
      </c>
      <c r="I246" s="30">
        <v>20</v>
      </c>
      <c r="J246" s="30">
        <v>171</v>
      </c>
      <c r="K246" s="30">
        <v>8</v>
      </c>
      <c r="L246" s="30">
        <v>11</v>
      </c>
      <c r="M246" t="s">
        <v>16474</v>
      </c>
    </row>
    <row r="247" spans="1:13">
      <c r="A247" t="str">
        <f t="shared" si="3"/>
        <v>Bencore 250 EC 20 X 400 ml46508</v>
      </c>
      <c r="B247">
        <v>246</v>
      </c>
      <c r="C247" t="s">
        <v>12085</v>
      </c>
      <c r="D247" t="s">
        <v>332</v>
      </c>
      <c r="E247" s="28">
        <v>46508</v>
      </c>
      <c r="F247" s="30">
        <v>20</v>
      </c>
      <c r="G247" s="30">
        <v>1</v>
      </c>
      <c r="H247" s="30">
        <v>1</v>
      </c>
      <c r="I247" s="30">
        <v>20</v>
      </c>
      <c r="J247" s="30">
        <v>156</v>
      </c>
      <c r="K247" s="30">
        <v>7</v>
      </c>
      <c r="L247" s="30">
        <v>16</v>
      </c>
      <c r="M247" t="s">
        <v>16474</v>
      </c>
    </row>
    <row r="248" spans="1:13">
      <c r="A248" t="str">
        <f t="shared" si="3"/>
        <v>Bentpipe No. 451/1/1000</v>
      </c>
      <c r="B248">
        <v>247</v>
      </c>
      <c r="C248" t="s">
        <v>12086</v>
      </c>
      <c r="D248" t="s">
        <v>333</v>
      </c>
      <c r="E248" s="28" t="s">
        <v>2222</v>
      </c>
      <c r="F248" s="30">
        <v>1</v>
      </c>
      <c r="G248" s="30">
        <v>1</v>
      </c>
      <c r="H248" s="30">
        <v>1</v>
      </c>
      <c r="I248" s="30">
        <v>1</v>
      </c>
      <c r="J248" s="30">
        <v>8</v>
      </c>
      <c r="K248" s="30">
        <v>8</v>
      </c>
      <c r="L248" s="30">
        <v>0</v>
      </c>
      <c r="M248" t="s">
        <v>16474</v>
      </c>
    </row>
    <row r="249" spans="1:13">
      <c r="A249" t="str">
        <f t="shared" si="3"/>
        <v>Bernas 250 EC 50 X 100 ml (M2U)46204</v>
      </c>
      <c r="B249">
        <v>248</v>
      </c>
      <c r="C249" t="s">
        <v>12087</v>
      </c>
      <c r="D249" t="s">
        <v>334</v>
      </c>
      <c r="E249" s="28">
        <v>46204</v>
      </c>
      <c r="F249" s="30">
        <v>50</v>
      </c>
      <c r="G249" s="30">
        <v>1</v>
      </c>
      <c r="H249" s="30">
        <v>1</v>
      </c>
      <c r="I249" s="30">
        <v>50</v>
      </c>
      <c r="J249" s="30">
        <v>150</v>
      </c>
      <c r="K249" s="30">
        <v>3</v>
      </c>
      <c r="L249" s="30">
        <v>0</v>
      </c>
      <c r="M249" t="s">
        <v>16474</v>
      </c>
    </row>
    <row r="250" spans="1:13">
      <c r="A250" t="str">
        <f t="shared" si="3"/>
        <v>Bernas 250 EC 50 X 250 ml (M2U)45992</v>
      </c>
      <c r="B250">
        <v>249</v>
      </c>
      <c r="C250" t="s">
        <v>12088</v>
      </c>
      <c r="D250" t="s">
        <v>335</v>
      </c>
      <c r="E250" s="28">
        <v>45992</v>
      </c>
      <c r="F250" s="30">
        <v>50</v>
      </c>
      <c r="G250" s="30">
        <v>1</v>
      </c>
      <c r="H250" s="30">
        <v>1</v>
      </c>
      <c r="I250" s="30">
        <v>50</v>
      </c>
      <c r="J250" s="30">
        <v>40</v>
      </c>
      <c r="K250" s="30">
        <v>0</v>
      </c>
      <c r="L250" s="30">
        <v>40</v>
      </c>
      <c r="M250" t="s">
        <v>16474</v>
      </c>
    </row>
    <row r="251" spans="1:13">
      <c r="A251" t="str">
        <f t="shared" si="3"/>
        <v>Bernas 250 EC 50 X 250 ml (M2U)46054</v>
      </c>
      <c r="B251">
        <v>250</v>
      </c>
      <c r="C251" t="s">
        <v>12088</v>
      </c>
      <c r="D251" t="s">
        <v>335</v>
      </c>
      <c r="E251" s="28">
        <v>46054</v>
      </c>
      <c r="F251" s="30">
        <v>50</v>
      </c>
      <c r="G251" s="30">
        <v>1</v>
      </c>
      <c r="H251" s="30">
        <v>1</v>
      </c>
      <c r="I251" s="30">
        <v>50</v>
      </c>
      <c r="J251" s="30">
        <v>1100</v>
      </c>
      <c r="K251" s="30">
        <v>22</v>
      </c>
      <c r="L251" s="30">
        <v>0</v>
      </c>
      <c r="M251" t="s">
        <v>16474</v>
      </c>
    </row>
    <row r="252" spans="1:13">
      <c r="A252" t="str">
        <f t="shared" si="3"/>
        <v>Best Up 480 SL 20 X 1 ltr45689</v>
      </c>
      <c r="B252">
        <v>251</v>
      </c>
      <c r="C252" t="s">
        <v>12089</v>
      </c>
      <c r="D252" t="s">
        <v>336</v>
      </c>
      <c r="E252" s="28">
        <v>45689</v>
      </c>
      <c r="F252" s="30">
        <v>20</v>
      </c>
      <c r="G252" s="30">
        <v>1</v>
      </c>
      <c r="H252" s="30">
        <v>1</v>
      </c>
      <c r="I252" s="30">
        <v>20</v>
      </c>
      <c r="J252" s="30">
        <v>1779</v>
      </c>
      <c r="K252" s="30">
        <v>88</v>
      </c>
      <c r="L252" s="30">
        <v>19</v>
      </c>
      <c r="M252" t="s">
        <v>16474</v>
      </c>
    </row>
    <row r="253" spans="1:13">
      <c r="A253" t="str">
        <f t="shared" si="3"/>
        <v>Better One 40 X 200 ml47088</v>
      </c>
      <c r="B253">
        <v>252</v>
      </c>
      <c r="C253" t="s">
        <v>12090</v>
      </c>
      <c r="D253" t="s">
        <v>337</v>
      </c>
      <c r="E253" s="28">
        <v>47088</v>
      </c>
      <c r="F253" s="30">
        <v>40</v>
      </c>
      <c r="G253" s="30">
        <v>1</v>
      </c>
      <c r="H253" s="30">
        <v>1</v>
      </c>
      <c r="I253" s="30">
        <v>40</v>
      </c>
      <c r="J253" s="30">
        <v>941</v>
      </c>
      <c r="K253" s="30">
        <v>23</v>
      </c>
      <c r="L253" s="30">
        <v>21</v>
      </c>
      <c r="M253" t="s">
        <v>16474</v>
      </c>
    </row>
    <row r="254" spans="1:13">
      <c r="A254" t="str">
        <f t="shared" si="3"/>
        <v>Biggrow 20 WP 6 X 50 X 5 gr47453</v>
      </c>
      <c r="B254">
        <v>253</v>
      </c>
      <c r="C254" t="s">
        <v>12091</v>
      </c>
      <c r="D254" t="s">
        <v>338</v>
      </c>
      <c r="E254" s="28">
        <v>47453</v>
      </c>
      <c r="F254" s="30">
        <v>6</v>
      </c>
      <c r="G254" s="30">
        <v>50</v>
      </c>
      <c r="H254" s="30">
        <v>1</v>
      </c>
      <c r="I254" s="30">
        <v>300</v>
      </c>
      <c r="J254" s="30">
        <v>108424</v>
      </c>
      <c r="K254" s="30">
        <v>361</v>
      </c>
      <c r="L254" s="30">
        <v>124</v>
      </c>
      <c r="M254" t="s">
        <v>16474</v>
      </c>
    </row>
    <row r="255" spans="1:13">
      <c r="A255" t="str">
        <f t="shared" si="3"/>
        <v>Biggrow Forte 6 X 200 X 1 gr47453</v>
      </c>
      <c r="B255">
        <v>254</v>
      </c>
      <c r="C255" t="s">
        <v>12092</v>
      </c>
      <c r="D255" t="s">
        <v>339</v>
      </c>
      <c r="E255" s="28">
        <v>47453</v>
      </c>
      <c r="F255" s="30">
        <v>6</v>
      </c>
      <c r="G255" s="30">
        <v>200</v>
      </c>
      <c r="H255" s="30">
        <v>1</v>
      </c>
      <c r="I255" s="30">
        <v>1200</v>
      </c>
      <c r="J255" s="30">
        <v>28492</v>
      </c>
      <c r="K255" s="30">
        <v>23</v>
      </c>
      <c r="L255" s="30">
        <v>892</v>
      </c>
      <c r="M255" t="s">
        <v>16474</v>
      </c>
    </row>
    <row r="256" spans="1:13">
      <c r="A256" t="str">
        <f t="shared" si="3"/>
        <v>Bigxone 135 SL 20 X 1 ltr47088</v>
      </c>
      <c r="B256">
        <v>255</v>
      </c>
      <c r="C256" t="s">
        <v>12093</v>
      </c>
      <c r="D256" t="s">
        <v>340</v>
      </c>
      <c r="E256" s="28">
        <v>47088</v>
      </c>
      <c r="F256" s="30">
        <v>20</v>
      </c>
      <c r="G256" s="30">
        <v>1</v>
      </c>
      <c r="H256" s="30">
        <v>1</v>
      </c>
      <c r="I256" s="30">
        <v>20</v>
      </c>
      <c r="J256" s="30">
        <v>600</v>
      </c>
      <c r="K256" s="30">
        <v>30</v>
      </c>
      <c r="L256" s="30">
        <v>0</v>
      </c>
      <c r="M256" t="s">
        <v>16474</v>
      </c>
    </row>
    <row r="257" spans="1:13">
      <c r="A257" t="str">
        <f t="shared" si="3"/>
        <v>Biochem Padi/ Tikus 30 X 500 ml45627</v>
      </c>
      <c r="B257">
        <v>256</v>
      </c>
      <c r="C257" t="s">
        <v>12094</v>
      </c>
      <c r="D257" t="s">
        <v>341</v>
      </c>
      <c r="E257" s="28">
        <v>45627</v>
      </c>
      <c r="F257" s="30">
        <v>30</v>
      </c>
      <c r="G257" s="30">
        <v>1</v>
      </c>
      <c r="H257" s="30">
        <v>1</v>
      </c>
      <c r="I257" s="30">
        <v>30</v>
      </c>
      <c r="J257" s="30">
        <v>95</v>
      </c>
      <c r="K257" s="30">
        <v>3</v>
      </c>
      <c r="L257" s="30">
        <v>5</v>
      </c>
      <c r="M257" t="s">
        <v>16474</v>
      </c>
    </row>
    <row r="258" spans="1:13">
      <c r="A258" t="str">
        <f t="shared" si="3"/>
        <v>Biochem Umum 20 X 1 ltr45627</v>
      </c>
      <c r="B258">
        <v>257</v>
      </c>
      <c r="C258" t="s">
        <v>12095</v>
      </c>
      <c r="D258" t="s">
        <v>342</v>
      </c>
      <c r="E258" s="28">
        <v>45627</v>
      </c>
      <c r="F258" s="30">
        <v>20</v>
      </c>
      <c r="G258" s="30">
        <v>1</v>
      </c>
      <c r="H258" s="30">
        <v>1</v>
      </c>
      <c r="I258" s="30">
        <v>20</v>
      </c>
      <c r="J258" s="30">
        <v>11</v>
      </c>
      <c r="K258" s="30">
        <v>0</v>
      </c>
      <c r="L258" s="30">
        <v>11</v>
      </c>
      <c r="M258" t="s">
        <v>16474</v>
      </c>
    </row>
    <row r="259" spans="1:13">
      <c r="A259" t="str">
        <f t="shared" ref="A259:A322" si="4">D259&amp;E259</f>
        <v>Biochem Umum 30 X 500 ml45627</v>
      </c>
      <c r="B259">
        <v>258</v>
      </c>
      <c r="C259" t="s">
        <v>12096</v>
      </c>
      <c r="D259" t="s">
        <v>343</v>
      </c>
      <c r="E259" s="28">
        <v>45627</v>
      </c>
      <c r="F259" s="30">
        <v>30</v>
      </c>
      <c r="G259" s="30">
        <v>1</v>
      </c>
      <c r="H259" s="30">
        <v>1</v>
      </c>
      <c r="I259" s="30">
        <v>30</v>
      </c>
      <c r="J259" s="30">
        <v>540</v>
      </c>
      <c r="K259" s="30">
        <v>18</v>
      </c>
      <c r="L259" s="30">
        <v>0</v>
      </c>
      <c r="M259" t="s">
        <v>16474</v>
      </c>
    </row>
    <row r="260" spans="1:13">
      <c r="A260" t="str">
        <f t="shared" si="4"/>
        <v>Bion M 1/48 WP 20 X 500 gr45778</v>
      </c>
      <c r="B260">
        <v>259</v>
      </c>
      <c r="C260" t="s">
        <v>12097</v>
      </c>
      <c r="D260" t="s">
        <v>344</v>
      </c>
      <c r="E260" s="28">
        <v>45778</v>
      </c>
      <c r="F260" s="30">
        <v>20</v>
      </c>
      <c r="G260" s="30">
        <v>1</v>
      </c>
      <c r="H260" s="30">
        <v>1</v>
      </c>
      <c r="I260" s="30">
        <v>20</v>
      </c>
      <c r="J260" s="30">
        <v>7188</v>
      </c>
      <c r="K260" s="30">
        <v>359</v>
      </c>
      <c r="L260" s="30">
        <v>8</v>
      </c>
      <c r="M260" t="s">
        <v>16474</v>
      </c>
    </row>
    <row r="261" spans="1:13">
      <c r="A261" t="str">
        <f t="shared" si="4"/>
        <v>Bion M 1/48 WP 20 X 500 gr45931</v>
      </c>
      <c r="B261">
        <v>260</v>
      </c>
      <c r="C261" t="s">
        <v>12097</v>
      </c>
      <c r="D261" t="s">
        <v>344</v>
      </c>
      <c r="E261" s="28">
        <v>45931</v>
      </c>
      <c r="F261" s="30">
        <v>20</v>
      </c>
      <c r="G261" s="30">
        <v>1</v>
      </c>
      <c r="H261" s="30">
        <v>1</v>
      </c>
      <c r="I261" s="30">
        <v>20</v>
      </c>
      <c r="J261" s="30">
        <v>2200</v>
      </c>
      <c r="K261" s="30">
        <v>110</v>
      </c>
      <c r="L261" s="30">
        <v>0</v>
      </c>
      <c r="M261" t="s">
        <v>16474</v>
      </c>
    </row>
    <row r="262" spans="1:13">
      <c r="A262" t="str">
        <f t="shared" si="4"/>
        <v>Bionik 400 EC 20 X 500 ml47119</v>
      </c>
      <c r="B262">
        <v>261</v>
      </c>
      <c r="C262" t="s">
        <v>12098</v>
      </c>
      <c r="D262" t="s">
        <v>351</v>
      </c>
      <c r="E262" s="28">
        <v>47119</v>
      </c>
      <c r="F262" s="30">
        <v>20</v>
      </c>
      <c r="G262" s="30">
        <v>1</v>
      </c>
      <c r="H262" s="30">
        <v>1</v>
      </c>
      <c r="I262" s="30">
        <v>20</v>
      </c>
      <c r="J262" s="30">
        <v>2</v>
      </c>
      <c r="K262" s="30">
        <v>0</v>
      </c>
      <c r="L262" s="30">
        <v>2</v>
      </c>
      <c r="M262" t="s">
        <v>16474</v>
      </c>
    </row>
    <row r="263" spans="1:13">
      <c r="A263" t="str">
        <f t="shared" si="4"/>
        <v>Bionik 400 EC 20 X 500 ml47209</v>
      </c>
      <c r="B263">
        <v>262</v>
      </c>
      <c r="C263" t="s">
        <v>12098</v>
      </c>
      <c r="D263" t="s">
        <v>351</v>
      </c>
      <c r="E263" s="28">
        <v>47209</v>
      </c>
      <c r="F263" s="30">
        <v>20</v>
      </c>
      <c r="G263" s="30">
        <v>1</v>
      </c>
      <c r="H263" s="30">
        <v>1</v>
      </c>
      <c r="I263" s="30">
        <v>20</v>
      </c>
      <c r="J263" s="30">
        <v>820</v>
      </c>
      <c r="K263" s="30">
        <v>41</v>
      </c>
      <c r="L263" s="30">
        <v>0</v>
      </c>
      <c r="M263" t="s">
        <v>16474</v>
      </c>
    </row>
    <row r="264" spans="1:13">
      <c r="A264" t="str">
        <f t="shared" si="4"/>
        <v>Bionik 400 EC 50 X 100 ml47209</v>
      </c>
      <c r="B264">
        <v>263</v>
      </c>
      <c r="C264" t="s">
        <v>12099</v>
      </c>
      <c r="D264" t="s">
        <v>352</v>
      </c>
      <c r="E264" s="28">
        <v>47209</v>
      </c>
      <c r="F264" s="30">
        <v>50</v>
      </c>
      <c r="G264" s="30">
        <v>1</v>
      </c>
      <c r="H264" s="30">
        <v>1</v>
      </c>
      <c r="I264" s="30">
        <v>50</v>
      </c>
      <c r="J264" s="30">
        <v>1445</v>
      </c>
      <c r="K264" s="30">
        <v>28</v>
      </c>
      <c r="L264" s="30">
        <v>45</v>
      </c>
      <c r="M264" t="s">
        <v>16474</v>
      </c>
    </row>
    <row r="265" spans="1:13">
      <c r="A265" t="str">
        <f t="shared" si="4"/>
        <v>Bionik 400 EC 50 X 100 ml47239</v>
      </c>
      <c r="B265">
        <v>264</v>
      </c>
      <c r="C265" t="s">
        <v>12099</v>
      </c>
      <c r="D265" t="s">
        <v>352</v>
      </c>
      <c r="E265" s="28">
        <v>47239</v>
      </c>
      <c r="F265" s="30">
        <v>50</v>
      </c>
      <c r="G265" s="30">
        <v>1</v>
      </c>
      <c r="H265" s="30">
        <v>1</v>
      </c>
      <c r="I265" s="30">
        <v>50</v>
      </c>
      <c r="J265" s="30">
        <v>4300</v>
      </c>
      <c r="K265" s="30">
        <v>86</v>
      </c>
      <c r="L265" s="30">
        <v>0</v>
      </c>
      <c r="M265" t="s">
        <v>16474</v>
      </c>
    </row>
    <row r="266" spans="1:13">
      <c r="A266" t="str">
        <f t="shared" si="4"/>
        <v>Bionta BSA 100 ml (S)1/1/1000</v>
      </c>
      <c r="B266">
        <v>265</v>
      </c>
      <c r="C266" t="s">
        <v>12100</v>
      </c>
      <c r="D266" t="s">
        <v>353</v>
      </c>
      <c r="E266" s="28" t="s">
        <v>2222</v>
      </c>
      <c r="F266" s="30">
        <v>1</v>
      </c>
      <c r="G266" s="30">
        <v>1</v>
      </c>
      <c r="H266" s="30">
        <v>1</v>
      </c>
      <c r="I266" s="30">
        <v>1</v>
      </c>
      <c r="J266" s="30">
        <v>99</v>
      </c>
      <c r="K266" s="30">
        <v>99</v>
      </c>
      <c r="L266" s="30">
        <v>0</v>
      </c>
      <c r="M266" t="s">
        <v>16474</v>
      </c>
    </row>
    <row r="267" spans="1:13">
      <c r="A267" t="str">
        <f t="shared" si="4"/>
        <v>Bionta45 250 ml (Sample)45597</v>
      </c>
      <c r="B267">
        <v>266</v>
      </c>
      <c r="C267" t="s">
        <v>12101</v>
      </c>
      <c r="D267" t="s">
        <v>354</v>
      </c>
      <c r="E267" s="28">
        <v>45597</v>
      </c>
      <c r="F267" s="30">
        <v>1</v>
      </c>
      <c r="G267" s="30">
        <v>1</v>
      </c>
      <c r="H267" s="30">
        <v>1</v>
      </c>
      <c r="I267" s="30">
        <v>1</v>
      </c>
      <c r="J267" s="30">
        <v>2</v>
      </c>
      <c r="K267" s="30">
        <v>2</v>
      </c>
      <c r="L267" s="30">
        <v>0</v>
      </c>
      <c r="M267" t="s">
        <v>16474</v>
      </c>
    </row>
    <row r="268" spans="1:13">
      <c r="A268" t="str">
        <f t="shared" si="4"/>
        <v>Biosoft 20 X 1 ltr46357</v>
      </c>
      <c r="B268">
        <v>267</v>
      </c>
      <c r="C268" t="s">
        <v>12102</v>
      </c>
      <c r="D268" t="s">
        <v>355</v>
      </c>
      <c r="E268" s="28">
        <v>46357</v>
      </c>
      <c r="F268" s="30">
        <v>20</v>
      </c>
      <c r="G268" s="30">
        <v>1</v>
      </c>
      <c r="H268" s="30">
        <v>1</v>
      </c>
      <c r="I268" s="30">
        <v>20</v>
      </c>
      <c r="J268" s="30">
        <v>1</v>
      </c>
      <c r="K268" s="30">
        <v>0</v>
      </c>
      <c r="L268" s="30">
        <v>1</v>
      </c>
      <c r="M268" t="s">
        <v>16474</v>
      </c>
    </row>
    <row r="269" spans="1:13">
      <c r="A269" t="str">
        <f t="shared" si="4"/>
        <v>Biosoft 20 X 500 ml46357</v>
      </c>
      <c r="B269">
        <v>268</v>
      </c>
      <c r="C269" t="s">
        <v>12103</v>
      </c>
      <c r="D269" t="s">
        <v>356</v>
      </c>
      <c r="E269" s="28">
        <v>46357</v>
      </c>
      <c r="F269" s="30">
        <v>20</v>
      </c>
      <c r="G269" s="30">
        <v>1</v>
      </c>
      <c r="H269" s="30">
        <v>1</v>
      </c>
      <c r="I269" s="30">
        <v>20</v>
      </c>
      <c r="J269" s="30">
        <v>199</v>
      </c>
      <c r="K269" s="30">
        <v>9</v>
      </c>
      <c r="L269" s="30">
        <v>19</v>
      </c>
      <c r="M269" t="s">
        <v>16474</v>
      </c>
    </row>
    <row r="270" spans="1:13">
      <c r="A270" t="str">
        <f t="shared" si="4"/>
        <v>Biosoft 50 X 100 ml45597</v>
      </c>
      <c r="B270">
        <v>269</v>
      </c>
      <c r="C270" t="s">
        <v>12104</v>
      </c>
      <c r="D270" t="s">
        <v>357</v>
      </c>
      <c r="E270" s="28">
        <v>45597</v>
      </c>
      <c r="F270" s="30">
        <v>50</v>
      </c>
      <c r="G270" s="30">
        <v>1</v>
      </c>
      <c r="H270" s="30">
        <v>1</v>
      </c>
      <c r="I270" s="30">
        <v>50</v>
      </c>
      <c r="J270" s="30">
        <v>80</v>
      </c>
      <c r="K270" s="30">
        <v>1</v>
      </c>
      <c r="L270" s="30">
        <v>30</v>
      </c>
      <c r="M270" t="s">
        <v>16474</v>
      </c>
    </row>
    <row r="271" spans="1:13">
      <c r="A271" t="str">
        <f t="shared" si="4"/>
        <v>Blacer Booster Buah 25.79 L 24 X 500 ml45627</v>
      </c>
      <c r="B271">
        <v>270</v>
      </c>
      <c r="C271" t="s">
        <v>12105</v>
      </c>
      <c r="D271" t="s">
        <v>358</v>
      </c>
      <c r="E271" s="28">
        <v>45627</v>
      </c>
      <c r="F271" s="30">
        <v>24</v>
      </c>
      <c r="G271" s="30">
        <v>1</v>
      </c>
      <c r="H271" s="30">
        <v>1</v>
      </c>
      <c r="I271" s="30">
        <v>24</v>
      </c>
      <c r="J271" s="30">
        <v>24</v>
      </c>
      <c r="K271" s="30">
        <v>1</v>
      </c>
      <c r="L271" s="30">
        <v>0</v>
      </c>
      <c r="M271" t="s">
        <v>16474</v>
      </c>
    </row>
    <row r="272" spans="1:13">
      <c r="A272" t="str">
        <f t="shared" si="4"/>
        <v>Blacer Booster Daun 16.85 L 24 X 500 ml45627</v>
      </c>
      <c r="B272">
        <v>271</v>
      </c>
      <c r="C272" t="s">
        <v>12106</v>
      </c>
      <c r="D272" t="s">
        <v>360</v>
      </c>
      <c r="E272" s="28">
        <v>45627</v>
      </c>
      <c r="F272" s="30">
        <v>24</v>
      </c>
      <c r="G272" s="30">
        <v>1</v>
      </c>
      <c r="H272" s="30">
        <v>1</v>
      </c>
      <c r="I272" s="30">
        <v>24</v>
      </c>
      <c r="J272" s="30">
        <v>319</v>
      </c>
      <c r="K272" s="30">
        <v>13</v>
      </c>
      <c r="L272" s="30">
        <v>7</v>
      </c>
      <c r="M272" t="s">
        <v>16474</v>
      </c>
    </row>
    <row r="273" spans="1:13">
      <c r="A273" t="str">
        <f t="shared" si="4"/>
        <v>Black Rubber Tube1/1/1000</v>
      </c>
      <c r="B273">
        <v>272</v>
      </c>
      <c r="C273" t="s">
        <v>12107</v>
      </c>
      <c r="D273" t="s">
        <v>361</v>
      </c>
      <c r="E273" s="28" t="s">
        <v>2222</v>
      </c>
      <c r="F273" s="30">
        <v>1</v>
      </c>
      <c r="G273" s="30">
        <v>1</v>
      </c>
      <c r="H273" s="30">
        <v>1</v>
      </c>
      <c r="I273" s="30">
        <v>1</v>
      </c>
      <c r="J273" s="30">
        <v>83</v>
      </c>
      <c r="K273" s="30">
        <v>83</v>
      </c>
      <c r="L273" s="30">
        <v>0</v>
      </c>
      <c r="M273" t="s">
        <v>16474</v>
      </c>
    </row>
    <row r="274" spans="1:13">
      <c r="A274" t="str">
        <f t="shared" si="4"/>
        <v>Blast 200 SC 20 X 500 ml46874</v>
      </c>
      <c r="B274">
        <v>273</v>
      </c>
      <c r="C274" t="s">
        <v>12108</v>
      </c>
      <c r="D274" t="s">
        <v>362</v>
      </c>
      <c r="E274" s="28">
        <v>46874</v>
      </c>
      <c r="F274" s="30">
        <v>20</v>
      </c>
      <c r="G274" s="30">
        <v>1</v>
      </c>
      <c r="H274" s="30">
        <v>1</v>
      </c>
      <c r="I274" s="30">
        <v>20</v>
      </c>
      <c r="J274" s="30">
        <v>1655</v>
      </c>
      <c r="K274" s="30">
        <v>82</v>
      </c>
      <c r="L274" s="30">
        <v>15</v>
      </c>
      <c r="M274" t="s">
        <v>16474</v>
      </c>
    </row>
    <row r="275" spans="1:13">
      <c r="A275" t="str">
        <f t="shared" si="4"/>
        <v>Blast 200 SC 48 X 100 ml46174</v>
      </c>
      <c r="B275">
        <v>274</v>
      </c>
      <c r="C275" t="s">
        <v>12109</v>
      </c>
      <c r="D275" t="s">
        <v>365</v>
      </c>
      <c r="E275" s="28">
        <v>46174</v>
      </c>
      <c r="F275" s="30">
        <v>48</v>
      </c>
      <c r="G275" s="30">
        <v>1</v>
      </c>
      <c r="H275" s="30">
        <v>1</v>
      </c>
      <c r="I275" s="30">
        <v>48</v>
      </c>
      <c r="J275" s="30">
        <v>18</v>
      </c>
      <c r="K275" s="30">
        <v>0</v>
      </c>
      <c r="L275" s="30">
        <v>18</v>
      </c>
      <c r="M275" t="s">
        <v>16474</v>
      </c>
    </row>
    <row r="276" spans="1:13">
      <c r="A276" t="str">
        <f t="shared" si="4"/>
        <v>Blast 200 SC 48 X 100 ml46844</v>
      </c>
      <c r="B276">
        <v>275</v>
      </c>
      <c r="C276" t="s">
        <v>12109</v>
      </c>
      <c r="D276" t="s">
        <v>365</v>
      </c>
      <c r="E276" s="28">
        <v>46844</v>
      </c>
      <c r="F276" s="30">
        <v>48</v>
      </c>
      <c r="G276" s="30">
        <v>1</v>
      </c>
      <c r="H276" s="30">
        <v>1</v>
      </c>
      <c r="I276" s="30">
        <v>48</v>
      </c>
      <c r="J276" s="30">
        <v>624</v>
      </c>
      <c r="K276" s="30">
        <v>13</v>
      </c>
      <c r="L276" s="30">
        <v>0</v>
      </c>
      <c r="M276" t="s">
        <v>16474</v>
      </c>
    </row>
    <row r="277" spans="1:13">
      <c r="A277" t="str">
        <f t="shared" si="4"/>
        <v>Bluezeb 80 WP 20 X 1 kg46327</v>
      </c>
      <c r="B277">
        <v>276</v>
      </c>
      <c r="C277" t="s">
        <v>12110</v>
      </c>
      <c r="D277" t="s">
        <v>368</v>
      </c>
      <c r="E277" s="28">
        <v>46327</v>
      </c>
      <c r="F277" s="30">
        <v>20</v>
      </c>
      <c r="G277" s="30">
        <v>1</v>
      </c>
      <c r="H277" s="30">
        <v>1</v>
      </c>
      <c r="I277" s="30">
        <v>20</v>
      </c>
      <c r="J277" s="30">
        <v>764</v>
      </c>
      <c r="K277" s="30">
        <v>38</v>
      </c>
      <c r="L277" s="30">
        <v>4</v>
      </c>
      <c r="M277" t="s">
        <v>16474</v>
      </c>
    </row>
    <row r="278" spans="1:13">
      <c r="A278" t="str">
        <f t="shared" si="4"/>
        <v>BM Flythrin 100 EC 20 X 500 ml46508</v>
      </c>
      <c r="B278">
        <v>277</v>
      </c>
      <c r="C278" t="s">
        <v>12111</v>
      </c>
      <c r="D278" t="s">
        <v>373</v>
      </c>
      <c r="E278" s="28">
        <v>46508</v>
      </c>
      <c r="F278" s="30">
        <v>20</v>
      </c>
      <c r="G278" s="30">
        <v>1</v>
      </c>
      <c r="H278" s="30">
        <v>1</v>
      </c>
      <c r="I278" s="30">
        <v>20</v>
      </c>
      <c r="J278" s="30">
        <v>9</v>
      </c>
      <c r="K278" s="30">
        <v>0</v>
      </c>
      <c r="L278" s="30">
        <v>9</v>
      </c>
      <c r="M278" t="s">
        <v>16474</v>
      </c>
    </row>
    <row r="279" spans="1:13">
      <c r="A279" t="str">
        <f t="shared" si="4"/>
        <v>BM Flythrin 100 EC 20 X 500 ml46600</v>
      </c>
      <c r="B279">
        <v>278</v>
      </c>
      <c r="C279" t="s">
        <v>12111</v>
      </c>
      <c r="D279" t="s">
        <v>373</v>
      </c>
      <c r="E279" s="28">
        <v>46600</v>
      </c>
      <c r="F279" s="30">
        <v>20</v>
      </c>
      <c r="G279" s="30">
        <v>1</v>
      </c>
      <c r="H279" s="30">
        <v>1</v>
      </c>
      <c r="I279" s="30">
        <v>20</v>
      </c>
      <c r="J279" s="30">
        <v>860</v>
      </c>
      <c r="K279" s="30">
        <v>43</v>
      </c>
      <c r="L279" s="30">
        <v>0</v>
      </c>
      <c r="M279" t="s">
        <v>16474</v>
      </c>
    </row>
    <row r="280" spans="1:13">
      <c r="A280" t="str">
        <f t="shared" si="4"/>
        <v>BM Flythrin 100 EC 20 X 500 ml47119</v>
      </c>
      <c r="B280">
        <v>279</v>
      </c>
      <c r="C280" t="s">
        <v>12111</v>
      </c>
      <c r="D280" t="s">
        <v>373</v>
      </c>
      <c r="E280" s="28">
        <v>47119</v>
      </c>
      <c r="F280" s="30">
        <v>20</v>
      </c>
      <c r="G280" s="30">
        <v>1</v>
      </c>
      <c r="H280" s="30">
        <v>1</v>
      </c>
      <c r="I280" s="30">
        <v>20</v>
      </c>
      <c r="J280" s="30">
        <v>1140</v>
      </c>
      <c r="K280" s="30">
        <v>57</v>
      </c>
      <c r="L280" s="30">
        <v>0</v>
      </c>
      <c r="M280" t="s">
        <v>16474</v>
      </c>
    </row>
    <row r="281" spans="1:13">
      <c r="A281" t="str">
        <f t="shared" si="4"/>
        <v>BM Lamda 50 EC 20 X 500 ml47119</v>
      </c>
      <c r="B281">
        <v>280</v>
      </c>
      <c r="C281" t="s">
        <v>12112</v>
      </c>
      <c r="D281" t="s">
        <v>377</v>
      </c>
      <c r="E281" s="28">
        <v>47119</v>
      </c>
      <c r="F281" s="30">
        <v>20</v>
      </c>
      <c r="G281" s="30">
        <v>1</v>
      </c>
      <c r="H281" s="30">
        <v>1</v>
      </c>
      <c r="I281" s="30">
        <v>20</v>
      </c>
      <c r="J281" s="30">
        <v>14</v>
      </c>
      <c r="K281" s="30">
        <v>0</v>
      </c>
      <c r="L281" s="30">
        <v>14</v>
      </c>
      <c r="M281" t="s">
        <v>16474</v>
      </c>
    </row>
    <row r="282" spans="1:13">
      <c r="A282" t="str">
        <f t="shared" si="4"/>
        <v>BM Lamda 50 EC 20 X 500 ml47239</v>
      </c>
      <c r="B282">
        <v>281</v>
      </c>
      <c r="C282" t="s">
        <v>12112</v>
      </c>
      <c r="D282" t="s">
        <v>377</v>
      </c>
      <c r="E282" s="28">
        <v>47239</v>
      </c>
      <c r="F282" s="30">
        <v>20</v>
      </c>
      <c r="G282" s="30">
        <v>1</v>
      </c>
      <c r="H282" s="30">
        <v>1</v>
      </c>
      <c r="I282" s="30">
        <v>20</v>
      </c>
      <c r="J282" s="30">
        <v>2000</v>
      </c>
      <c r="K282" s="30">
        <v>100</v>
      </c>
      <c r="L282" s="30">
        <v>0</v>
      </c>
      <c r="M282" t="s">
        <v>16474</v>
      </c>
    </row>
    <row r="283" spans="1:13">
      <c r="A283" t="str">
        <f t="shared" si="4"/>
        <v>BM Promax 75 SP 100 X 100 gr47239</v>
      </c>
      <c r="B283">
        <v>282</v>
      </c>
      <c r="C283" t="s">
        <v>12113</v>
      </c>
      <c r="D283" t="s">
        <v>378</v>
      </c>
      <c r="E283" s="28">
        <v>47239</v>
      </c>
      <c r="F283" s="30">
        <v>100</v>
      </c>
      <c r="G283" s="30">
        <v>1</v>
      </c>
      <c r="H283" s="30">
        <v>1</v>
      </c>
      <c r="I283" s="30">
        <v>100</v>
      </c>
      <c r="J283" s="30">
        <v>10000</v>
      </c>
      <c r="K283" s="30">
        <v>100</v>
      </c>
      <c r="L283" s="30">
        <v>0</v>
      </c>
      <c r="M283" t="s">
        <v>16474</v>
      </c>
    </row>
    <row r="284" spans="1:13">
      <c r="A284" t="str">
        <f t="shared" si="4"/>
        <v>BM Promax 75 SP 20 X 500 gr47239</v>
      </c>
      <c r="B284">
        <v>283</v>
      </c>
      <c r="C284" t="s">
        <v>12114</v>
      </c>
      <c r="D284" t="s">
        <v>380</v>
      </c>
      <c r="E284" s="28">
        <v>47239</v>
      </c>
      <c r="F284" s="30">
        <v>20</v>
      </c>
      <c r="G284" s="30">
        <v>1</v>
      </c>
      <c r="H284" s="30">
        <v>1</v>
      </c>
      <c r="I284" s="30">
        <v>20</v>
      </c>
      <c r="J284" s="30">
        <v>1140</v>
      </c>
      <c r="K284" s="30">
        <v>57</v>
      </c>
      <c r="L284" s="30">
        <v>0</v>
      </c>
      <c r="M284" t="s">
        <v>16474</v>
      </c>
    </row>
    <row r="285" spans="1:13">
      <c r="A285" t="str">
        <f t="shared" si="4"/>
        <v>BM Zebco 80 WP 20 X 1 kg46784</v>
      </c>
      <c r="B285">
        <v>284</v>
      </c>
      <c r="C285" t="s">
        <v>12115</v>
      </c>
      <c r="D285" t="s">
        <v>381</v>
      </c>
      <c r="E285" s="28">
        <v>46784</v>
      </c>
      <c r="F285" s="30">
        <v>20</v>
      </c>
      <c r="G285" s="30">
        <v>1</v>
      </c>
      <c r="H285" s="30">
        <v>1</v>
      </c>
      <c r="I285" s="30">
        <v>20</v>
      </c>
      <c r="J285" s="30">
        <v>2533</v>
      </c>
      <c r="K285" s="30">
        <v>126</v>
      </c>
      <c r="L285" s="30">
        <v>13</v>
      </c>
      <c r="M285" t="s">
        <v>16474</v>
      </c>
    </row>
    <row r="286" spans="1:13">
      <c r="A286" t="str">
        <f t="shared" si="4"/>
        <v>Body YT 5L1/1/1000</v>
      </c>
      <c r="B286">
        <v>285</v>
      </c>
      <c r="C286" t="s">
        <v>12116</v>
      </c>
      <c r="D286" t="s">
        <v>383</v>
      </c>
      <c r="E286" s="28" t="s">
        <v>2222</v>
      </c>
      <c r="F286" s="30">
        <v>1</v>
      </c>
      <c r="G286" s="30">
        <v>1</v>
      </c>
      <c r="H286" s="30">
        <v>1</v>
      </c>
      <c r="I286" s="30">
        <v>1</v>
      </c>
      <c r="J286" s="30">
        <v>5</v>
      </c>
      <c r="K286" s="30">
        <v>5</v>
      </c>
      <c r="L286" s="30">
        <v>0</v>
      </c>
      <c r="M286" t="s">
        <v>16474</v>
      </c>
    </row>
    <row r="287" spans="1:13">
      <c r="A287" t="str">
        <f t="shared" si="4"/>
        <v>Boral 480 SC 48 X 100 ml45901</v>
      </c>
      <c r="B287">
        <v>286</v>
      </c>
      <c r="C287" t="s">
        <v>12117</v>
      </c>
      <c r="D287" t="s">
        <v>384</v>
      </c>
      <c r="E287" s="28">
        <v>45901</v>
      </c>
      <c r="F287" s="30">
        <v>48</v>
      </c>
      <c r="G287" s="30">
        <v>1</v>
      </c>
      <c r="H287" s="30">
        <v>1</v>
      </c>
      <c r="I287" s="30">
        <v>48</v>
      </c>
      <c r="J287" s="30">
        <v>2059</v>
      </c>
      <c r="K287" s="30">
        <v>42</v>
      </c>
      <c r="L287" s="30">
        <v>43</v>
      </c>
      <c r="M287" t="s">
        <v>16474</v>
      </c>
    </row>
    <row r="288" spans="1:13">
      <c r="A288" t="str">
        <f t="shared" si="4"/>
        <v>Boron 6 X 200 X 1 gr46569</v>
      </c>
      <c r="B288">
        <v>287</v>
      </c>
      <c r="C288" t="s">
        <v>12118</v>
      </c>
      <c r="D288" t="s">
        <v>386</v>
      </c>
      <c r="E288" s="28">
        <v>46569</v>
      </c>
      <c r="F288" s="30">
        <v>6</v>
      </c>
      <c r="G288" s="30">
        <v>200</v>
      </c>
      <c r="H288" s="30">
        <v>1</v>
      </c>
      <c r="I288" s="30">
        <v>1200</v>
      </c>
      <c r="J288" s="30">
        <v>133</v>
      </c>
      <c r="K288" s="30">
        <v>0</v>
      </c>
      <c r="L288" s="30">
        <v>133</v>
      </c>
      <c r="M288" t="s">
        <v>16474</v>
      </c>
    </row>
    <row r="289" spans="1:13">
      <c r="A289" t="str">
        <f t="shared" si="4"/>
        <v>Boron 6 X 200 X 1 gr1/1/1000</v>
      </c>
      <c r="B289">
        <v>288</v>
      </c>
      <c r="C289" t="s">
        <v>12118</v>
      </c>
      <c r="D289" t="s">
        <v>386</v>
      </c>
      <c r="E289" s="28" t="s">
        <v>2222</v>
      </c>
      <c r="F289" s="30">
        <v>6</v>
      </c>
      <c r="G289" s="30">
        <v>200</v>
      </c>
      <c r="H289" s="30">
        <v>1</v>
      </c>
      <c r="I289" s="30">
        <v>1200</v>
      </c>
      <c r="J289" s="30">
        <v>43270</v>
      </c>
      <c r="K289" s="30">
        <v>36</v>
      </c>
      <c r="L289" s="30">
        <v>70</v>
      </c>
      <c r="M289" t="s">
        <v>16474</v>
      </c>
    </row>
    <row r="290" spans="1:13">
      <c r="A290" t="str">
        <f t="shared" si="4"/>
        <v>Botol EM-4 Pertanian (LK) Sample1/1/1000</v>
      </c>
      <c r="B290">
        <v>289</v>
      </c>
      <c r="C290" t="s">
        <v>12119</v>
      </c>
      <c r="D290" t="s">
        <v>387</v>
      </c>
      <c r="E290" s="28" t="s">
        <v>2222</v>
      </c>
      <c r="F290" s="30">
        <v>1</v>
      </c>
      <c r="G290" s="30">
        <v>1</v>
      </c>
      <c r="H290" s="30">
        <v>1</v>
      </c>
      <c r="I290" s="30">
        <v>1</v>
      </c>
      <c r="J290" s="30">
        <v>2</v>
      </c>
      <c r="K290" s="30">
        <v>2</v>
      </c>
      <c r="L290" s="30">
        <v>0</v>
      </c>
      <c r="M290" t="s">
        <v>16474</v>
      </c>
    </row>
    <row r="291" spans="1:13">
      <c r="A291" t="str">
        <f t="shared" si="4"/>
        <v>Botol EM-4 Tambak (LM) Sample1/1/1000</v>
      </c>
      <c r="B291">
        <v>290</v>
      </c>
      <c r="C291" t="s">
        <v>12120</v>
      </c>
      <c r="D291" t="s">
        <v>388</v>
      </c>
      <c r="E291" s="28" t="s">
        <v>2222</v>
      </c>
      <c r="F291" s="30">
        <v>1</v>
      </c>
      <c r="G291" s="30">
        <v>1</v>
      </c>
      <c r="H291" s="30">
        <v>1</v>
      </c>
      <c r="I291" s="30">
        <v>1</v>
      </c>
      <c r="J291" s="30">
        <v>2</v>
      </c>
      <c r="K291" s="30">
        <v>2</v>
      </c>
      <c r="L291" s="30">
        <v>0</v>
      </c>
      <c r="M291" t="s">
        <v>16474</v>
      </c>
    </row>
    <row r="292" spans="1:13">
      <c r="A292" t="str">
        <f t="shared" si="4"/>
        <v>Botol EM-4 Ternak (LC) Sample1/1/1000</v>
      </c>
      <c r="B292">
        <v>291</v>
      </c>
      <c r="C292" t="s">
        <v>12121</v>
      </c>
      <c r="D292" t="s">
        <v>389</v>
      </c>
      <c r="E292" s="28" t="s">
        <v>2222</v>
      </c>
      <c r="F292" s="30">
        <v>1</v>
      </c>
      <c r="G292" s="30">
        <v>1</v>
      </c>
      <c r="H292" s="30">
        <v>1</v>
      </c>
      <c r="I292" s="30">
        <v>1</v>
      </c>
      <c r="J292" s="30">
        <v>2</v>
      </c>
      <c r="K292" s="30">
        <v>2</v>
      </c>
      <c r="L292" s="30">
        <v>0</v>
      </c>
      <c r="M292" t="s">
        <v>16474</v>
      </c>
    </row>
    <row r="293" spans="1:13">
      <c r="A293" t="str">
        <f t="shared" si="4"/>
        <v>Botol EM-4 Toilet Sample1/1/1000</v>
      </c>
      <c r="B293">
        <v>292</v>
      </c>
      <c r="C293" t="s">
        <v>12122</v>
      </c>
      <c r="D293" t="s">
        <v>390</v>
      </c>
      <c r="E293" s="28" t="s">
        <v>2222</v>
      </c>
      <c r="F293" s="30">
        <v>1</v>
      </c>
      <c r="G293" s="30">
        <v>1</v>
      </c>
      <c r="H293" s="30">
        <v>1</v>
      </c>
      <c r="I293" s="30">
        <v>1</v>
      </c>
      <c r="J293" s="30">
        <v>2</v>
      </c>
      <c r="K293" s="30">
        <v>2</v>
      </c>
      <c r="L293" s="30">
        <v>0</v>
      </c>
      <c r="M293" t="s">
        <v>16474</v>
      </c>
    </row>
    <row r="294" spans="1:13">
      <c r="A294" t="str">
        <f t="shared" si="4"/>
        <v>Braphon 488 SL 50 X 100 ml46997</v>
      </c>
      <c r="B294">
        <v>293</v>
      </c>
      <c r="C294" t="s">
        <v>12123</v>
      </c>
      <c r="D294" t="s">
        <v>391</v>
      </c>
      <c r="E294" s="28">
        <v>46997</v>
      </c>
      <c r="F294" s="30">
        <v>50</v>
      </c>
      <c r="G294" s="30">
        <v>1</v>
      </c>
      <c r="H294" s="30">
        <v>1</v>
      </c>
      <c r="I294" s="30">
        <v>50</v>
      </c>
      <c r="J294" s="30">
        <v>491</v>
      </c>
      <c r="K294" s="30">
        <v>9</v>
      </c>
      <c r="L294" s="30">
        <v>41</v>
      </c>
      <c r="M294" t="s">
        <v>16474</v>
      </c>
    </row>
    <row r="295" spans="1:13">
      <c r="A295" t="str">
        <f t="shared" si="4"/>
        <v>Brasso 250 EC 20 X 250 ml46113</v>
      </c>
      <c r="B295">
        <v>294</v>
      </c>
      <c r="C295" t="s">
        <v>12124</v>
      </c>
      <c r="D295" t="s">
        <v>393</v>
      </c>
      <c r="E295" s="28">
        <v>46113</v>
      </c>
      <c r="F295" s="30">
        <v>20</v>
      </c>
      <c r="G295" s="30">
        <v>1</v>
      </c>
      <c r="H295" s="30">
        <v>1</v>
      </c>
      <c r="I295" s="30">
        <v>20</v>
      </c>
      <c r="J295" s="30">
        <v>380</v>
      </c>
      <c r="K295" s="30">
        <v>19</v>
      </c>
      <c r="L295" s="30">
        <v>0</v>
      </c>
      <c r="M295" t="s">
        <v>16474</v>
      </c>
    </row>
    <row r="296" spans="1:13">
      <c r="A296" t="str">
        <f t="shared" si="4"/>
        <v>Brasso 250 EC 20 X 250 ml45962</v>
      </c>
      <c r="B296">
        <v>295</v>
      </c>
      <c r="C296" t="s">
        <v>12124</v>
      </c>
      <c r="D296" t="s">
        <v>393</v>
      </c>
      <c r="E296" s="28">
        <v>45962</v>
      </c>
      <c r="F296" s="30">
        <v>20</v>
      </c>
      <c r="G296" s="30">
        <v>1</v>
      </c>
      <c r="H296" s="30">
        <v>1</v>
      </c>
      <c r="I296" s="30">
        <v>20</v>
      </c>
      <c r="J296" s="30">
        <v>77</v>
      </c>
      <c r="K296" s="30">
        <v>3</v>
      </c>
      <c r="L296" s="30">
        <v>17</v>
      </c>
      <c r="M296" t="s">
        <v>16474</v>
      </c>
    </row>
    <row r="297" spans="1:13">
      <c r="A297" t="str">
        <f t="shared" si="4"/>
        <v>Brasso 250 EC 20 X 400 ml46600</v>
      </c>
      <c r="B297">
        <v>296</v>
      </c>
      <c r="C297" t="s">
        <v>12125</v>
      </c>
      <c r="D297" t="s">
        <v>394</v>
      </c>
      <c r="E297" s="28">
        <v>46600</v>
      </c>
      <c r="F297" s="30">
        <v>20</v>
      </c>
      <c r="G297" s="30">
        <v>1</v>
      </c>
      <c r="H297" s="30">
        <v>1</v>
      </c>
      <c r="I297" s="30">
        <v>20</v>
      </c>
      <c r="J297" s="30">
        <v>2</v>
      </c>
      <c r="K297" s="30">
        <v>0</v>
      </c>
      <c r="L297" s="30">
        <v>2</v>
      </c>
      <c r="M297" t="s">
        <v>16474</v>
      </c>
    </row>
    <row r="298" spans="1:13">
      <c r="A298" t="str">
        <f t="shared" si="4"/>
        <v>Brasso 250 EC 20 X 400 ml46784</v>
      </c>
      <c r="B298">
        <v>297</v>
      </c>
      <c r="C298" t="s">
        <v>12125</v>
      </c>
      <c r="D298" t="s">
        <v>394</v>
      </c>
      <c r="E298" s="28">
        <v>46784</v>
      </c>
      <c r="F298" s="30">
        <v>20</v>
      </c>
      <c r="G298" s="30">
        <v>1</v>
      </c>
      <c r="H298" s="30">
        <v>1</v>
      </c>
      <c r="I298" s="30">
        <v>20</v>
      </c>
      <c r="J298" s="30">
        <v>265</v>
      </c>
      <c r="K298" s="30">
        <v>13</v>
      </c>
      <c r="L298" s="30">
        <v>5</v>
      </c>
      <c r="M298" t="s">
        <v>16474</v>
      </c>
    </row>
    <row r="299" spans="1:13">
      <c r="A299" t="str">
        <f t="shared" si="4"/>
        <v>Brasso 250 EC 20 X 400 ml46813</v>
      </c>
      <c r="B299">
        <v>298</v>
      </c>
      <c r="C299" t="s">
        <v>12125</v>
      </c>
      <c r="D299" t="s">
        <v>394</v>
      </c>
      <c r="E299" s="28">
        <v>46813</v>
      </c>
      <c r="F299" s="30">
        <v>20</v>
      </c>
      <c r="G299" s="30">
        <v>1</v>
      </c>
      <c r="H299" s="30">
        <v>1</v>
      </c>
      <c r="I299" s="30">
        <v>20</v>
      </c>
      <c r="J299" s="30">
        <v>1000</v>
      </c>
      <c r="K299" s="30">
        <v>50</v>
      </c>
      <c r="L299" s="30">
        <v>0</v>
      </c>
      <c r="M299" t="s">
        <v>16474</v>
      </c>
    </row>
    <row r="300" spans="1:13">
      <c r="A300" t="str">
        <f t="shared" si="4"/>
        <v>Brasso 250 EC 50 X 80 ml45931</v>
      </c>
      <c r="B300">
        <v>299</v>
      </c>
      <c r="C300" t="s">
        <v>12126</v>
      </c>
      <c r="D300" t="s">
        <v>395</v>
      </c>
      <c r="E300" s="28">
        <v>45931</v>
      </c>
      <c r="F300" s="30">
        <v>50</v>
      </c>
      <c r="G300" s="30">
        <v>1</v>
      </c>
      <c r="H300" s="30">
        <v>1</v>
      </c>
      <c r="I300" s="30">
        <v>50</v>
      </c>
      <c r="J300" s="30">
        <v>10</v>
      </c>
      <c r="K300" s="30">
        <v>0</v>
      </c>
      <c r="L300" s="30">
        <v>10</v>
      </c>
      <c r="M300" t="s">
        <v>16474</v>
      </c>
    </row>
    <row r="301" spans="1:13">
      <c r="A301" t="str">
        <f t="shared" si="4"/>
        <v>Brasso 250 EC 50 X 80 ml46054</v>
      </c>
      <c r="B301">
        <v>300</v>
      </c>
      <c r="C301" t="s">
        <v>12126</v>
      </c>
      <c r="D301" t="s">
        <v>395</v>
      </c>
      <c r="E301" s="28">
        <v>46054</v>
      </c>
      <c r="F301" s="30">
        <v>50</v>
      </c>
      <c r="G301" s="30">
        <v>1</v>
      </c>
      <c r="H301" s="30">
        <v>1</v>
      </c>
      <c r="I301" s="30">
        <v>50</v>
      </c>
      <c r="J301" s="30">
        <v>700</v>
      </c>
      <c r="K301" s="30">
        <v>14</v>
      </c>
      <c r="L301" s="30">
        <v>0</v>
      </c>
      <c r="M301" t="s">
        <v>16474</v>
      </c>
    </row>
    <row r="302" spans="1:13">
      <c r="A302" t="str">
        <f t="shared" si="4"/>
        <v>Bravoxone 276 SL 20 ltr (Label Kuda)47058</v>
      </c>
      <c r="B302">
        <v>301</v>
      </c>
      <c r="C302" t="s">
        <v>12127</v>
      </c>
      <c r="D302" t="s">
        <v>396</v>
      </c>
      <c r="E302" s="28">
        <v>47058</v>
      </c>
      <c r="F302" s="30">
        <v>1</v>
      </c>
      <c r="G302" s="30">
        <v>1</v>
      </c>
      <c r="H302" s="30">
        <v>1</v>
      </c>
      <c r="I302" s="30">
        <v>1</v>
      </c>
      <c r="J302" s="30">
        <v>116</v>
      </c>
      <c r="K302" s="30">
        <v>116</v>
      </c>
      <c r="L302" s="30">
        <v>0</v>
      </c>
      <c r="M302" t="s">
        <v>16474</v>
      </c>
    </row>
    <row r="303" spans="1:13">
      <c r="A303" t="str">
        <f t="shared" si="4"/>
        <v>Bravoxone 276 SL 20 X 1 ltr (Label Kuda)47027</v>
      </c>
      <c r="B303">
        <v>302</v>
      </c>
      <c r="C303" t="s">
        <v>12128</v>
      </c>
      <c r="D303" t="s">
        <v>397</v>
      </c>
      <c r="E303" s="28">
        <v>47027</v>
      </c>
      <c r="F303" s="30">
        <v>20</v>
      </c>
      <c r="G303" s="30">
        <v>1</v>
      </c>
      <c r="H303" s="30">
        <v>1</v>
      </c>
      <c r="I303" s="30">
        <v>20</v>
      </c>
      <c r="J303" s="30">
        <v>2719</v>
      </c>
      <c r="K303" s="30">
        <v>135</v>
      </c>
      <c r="L303" s="30">
        <v>19</v>
      </c>
      <c r="M303" t="s">
        <v>16474</v>
      </c>
    </row>
    <row r="304" spans="1:13">
      <c r="A304" t="str">
        <f t="shared" si="4"/>
        <v>Bravoxone 276 SL 20 X 1 ltr (Label Kuda)47058</v>
      </c>
      <c r="B304">
        <v>303</v>
      </c>
      <c r="C304" t="s">
        <v>12128</v>
      </c>
      <c r="D304" t="s">
        <v>397</v>
      </c>
      <c r="E304" s="28">
        <v>47058</v>
      </c>
      <c r="F304" s="30">
        <v>20</v>
      </c>
      <c r="G304" s="30">
        <v>1</v>
      </c>
      <c r="H304" s="30">
        <v>1</v>
      </c>
      <c r="I304" s="30">
        <v>20</v>
      </c>
      <c r="J304" s="30">
        <v>2740</v>
      </c>
      <c r="K304" s="30">
        <v>137</v>
      </c>
      <c r="L304" s="30">
        <v>0</v>
      </c>
      <c r="M304" t="s">
        <v>16474</v>
      </c>
    </row>
    <row r="305" spans="1:13">
      <c r="A305" t="str">
        <f t="shared" si="4"/>
        <v>Bravoxone 276 SL 4 X 5 ltr (Label Kuda)47027</v>
      </c>
      <c r="B305">
        <v>304</v>
      </c>
      <c r="C305" t="s">
        <v>12129</v>
      </c>
      <c r="D305" t="s">
        <v>398</v>
      </c>
      <c r="E305" s="28">
        <v>47027</v>
      </c>
      <c r="F305" s="30">
        <v>4</v>
      </c>
      <c r="G305" s="30">
        <v>1</v>
      </c>
      <c r="H305" s="30">
        <v>1</v>
      </c>
      <c r="I305" s="30">
        <v>4</v>
      </c>
      <c r="J305" s="30">
        <v>717</v>
      </c>
      <c r="K305" s="30">
        <v>179</v>
      </c>
      <c r="L305" s="30">
        <v>1</v>
      </c>
      <c r="M305" t="s">
        <v>16474</v>
      </c>
    </row>
    <row r="306" spans="1:13">
      <c r="A306" t="str">
        <f t="shared" si="4"/>
        <v>Brosur Armeira/Vishaka44387</v>
      </c>
      <c r="B306">
        <v>305</v>
      </c>
      <c r="C306" t="s">
        <v>12130</v>
      </c>
      <c r="D306" t="s">
        <v>399</v>
      </c>
      <c r="E306" s="28">
        <v>44387</v>
      </c>
      <c r="F306" s="30">
        <v>1</v>
      </c>
      <c r="G306" s="30">
        <v>1</v>
      </c>
      <c r="H306" s="30">
        <v>1</v>
      </c>
      <c r="I306" s="30">
        <v>1</v>
      </c>
      <c r="J306" s="30">
        <v>13450</v>
      </c>
      <c r="K306" s="30">
        <v>13450</v>
      </c>
      <c r="L306" s="30">
        <v>0</v>
      </c>
      <c r="M306" t="s">
        <v>16474</v>
      </c>
    </row>
    <row r="307" spans="1:13">
      <c r="A307" t="str">
        <f t="shared" si="4"/>
        <v>Brosur Associate1/1/1000</v>
      </c>
      <c r="B307">
        <v>306</v>
      </c>
      <c r="C307" t="s">
        <v>12131</v>
      </c>
      <c r="D307" t="s">
        <v>400</v>
      </c>
      <c r="E307" s="28" t="s">
        <v>2222</v>
      </c>
      <c r="F307" s="30">
        <v>1</v>
      </c>
      <c r="G307" s="30">
        <v>1</v>
      </c>
      <c r="H307" s="30">
        <v>1</v>
      </c>
      <c r="I307" s="30">
        <v>1</v>
      </c>
      <c r="J307" s="30">
        <v>2600</v>
      </c>
      <c r="K307" s="30">
        <v>2600</v>
      </c>
      <c r="L307" s="30">
        <v>0</v>
      </c>
      <c r="M307" t="s">
        <v>16474</v>
      </c>
    </row>
    <row r="308" spans="1:13">
      <c r="A308" t="str">
        <f t="shared" si="4"/>
        <v>Brosur Desanto/Piraklo1/1/1000</v>
      </c>
      <c r="B308">
        <v>307</v>
      </c>
      <c r="C308" t="s">
        <v>12132</v>
      </c>
      <c r="D308" t="s">
        <v>401</v>
      </c>
      <c r="E308" s="28" t="s">
        <v>2222</v>
      </c>
      <c r="F308" s="30">
        <v>1</v>
      </c>
      <c r="G308" s="30">
        <v>1</v>
      </c>
      <c r="H308" s="30">
        <v>1</v>
      </c>
      <c r="I308" s="30">
        <v>1</v>
      </c>
      <c r="J308" s="30">
        <v>33119</v>
      </c>
      <c r="K308" s="30">
        <v>33119</v>
      </c>
      <c r="L308" s="30">
        <v>0</v>
      </c>
      <c r="M308" t="s">
        <v>16474</v>
      </c>
    </row>
    <row r="309" spans="1:13">
      <c r="A309" t="str">
        <f t="shared" si="4"/>
        <v>Brosur Elazaro/Castora1/1/1000</v>
      </c>
      <c r="B309">
        <v>308</v>
      </c>
      <c r="C309" t="s">
        <v>12133</v>
      </c>
      <c r="D309" t="s">
        <v>402</v>
      </c>
      <c r="E309" s="28" t="s">
        <v>2222</v>
      </c>
      <c r="F309" s="30">
        <v>1</v>
      </c>
      <c r="G309" s="30">
        <v>1</v>
      </c>
      <c r="H309" s="30">
        <v>1</v>
      </c>
      <c r="I309" s="30">
        <v>1</v>
      </c>
      <c r="J309" s="30">
        <v>34047</v>
      </c>
      <c r="K309" s="30">
        <v>34047</v>
      </c>
      <c r="L309" s="30">
        <v>0</v>
      </c>
      <c r="M309" t="s">
        <v>16474</v>
      </c>
    </row>
    <row r="310" spans="1:13">
      <c r="A310" t="str">
        <f t="shared" si="4"/>
        <v>Brosur RPSM1/1/1000</v>
      </c>
      <c r="B310">
        <v>309</v>
      </c>
      <c r="C310" t="s">
        <v>12134</v>
      </c>
      <c r="D310" t="s">
        <v>403</v>
      </c>
      <c r="E310" s="28" t="s">
        <v>2222</v>
      </c>
      <c r="F310" s="30">
        <v>1</v>
      </c>
      <c r="G310" s="30">
        <v>1</v>
      </c>
      <c r="H310" s="30">
        <v>1</v>
      </c>
      <c r="I310" s="30">
        <v>1</v>
      </c>
      <c r="J310" s="30">
        <v>12400</v>
      </c>
      <c r="K310" s="30">
        <v>12400</v>
      </c>
      <c r="L310" s="30">
        <v>0</v>
      </c>
      <c r="M310" t="s">
        <v>16474</v>
      </c>
    </row>
    <row r="311" spans="1:13">
      <c r="A311" t="str">
        <f t="shared" si="4"/>
        <v>Buku Agenda1/1/1000</v>
      </c>
      <c r="B311">
        <v>310</v>
      </c>
      <c r="C311" t="s">
        <v>12135</v>
      </c>
      <c r="D311" t="s">
        <v>404</v>
      </c>
      <c r="E311" s="28" t="s">
        <v>2222</v>
      </c>
      <c r="F311" s="30">
        <v>1</v>
      </c>
      <c r="G311" s="30">
        <v>1</v>
      </c>
      <c r="H311" s="30">
        <v>1</v>
      </c>
      <c r="I311" s="30">
        <v>1</v>
      </c>
      <c r="J311" s="30">
        <v>20</v>
      </c>
      <c r="K311" s="30">
        <v>20</v>
      </c>
      <c r="L311" s="30">
        <v>0</v>
      </c>
      <c r="M311" t="s">
        <v>16474</v>
      </c>
    </row>
    <row r="312" spans="1:13">
      <c r="A312" t="str">
        <f t="shared" si="4"/>
        <v>Buku Agenda FMC1/1/1000</v>
      </c>
      <c r="B312">
        <v>311</v>
      </c>
      <c r="C312" t="s">
        <v>12136</v>
      </c>
      <c r="D312" t="s">
        <v>405</v>
      </c>
      <c r="E312" s="28" t="s">
        <v>2222</v>
      </c>
      <c r="F312" s="30">
        <v>1</v>
      </c>
      <c r="G312" s="30">
        <v>1</v>
      </c>
      <c r="H312" s="30">
        <v>1</v>
      </c>
      <c r="I312" s="30">
        <v>1</v>
      </c>
      <c r="J312" s="30">
        <v>20</v>
      </c>
      <c r="K312" s="30">
        <v>20</v>
      </c>
      <c r="L312" s="30">
        <v>0</v>
      </c>
      <c r="M312" t="s">
        <v>16474</v>
      </c>
    </row>
    <row r="313" spans="1:13">
      <c r="A313" t="str">
        <f t="shared" si="4"/>
        <v>Buku Agenda Java Karlos1/1/1000</v>
      </c>
      <c r="B313">
        <v>312</v>
      </c>
      <c r="C313" t="s">
        <v>12137</v>
      </c>
      <c r="D313" t="s">
        <v>406</v>
      </c>
      <c r="E313" s="28" t="s">
        <v>2222</v>
      </c>
      <c r="F313" s="30">
        <v>1</v>
      </c>
      <c r="G313" s="30">
        <v>1</v>
      </c>
      <c r="H313" s="30">
        <v>1</v>
      </c>
      <c r="I313" s="30">
        <v>1</v>
      </c>
      <c r="J313" s="30">
        <v>5</v>
      </c>
      <c r="K313" s="30">
        <v>5</v>
      </c>
      <c r="L313" s="30">
        <v>0</v>
      </c>
      <c r="M313" t="s">
        <v>16474</v>
      </c>
    </row>
    <row r="314" spans="1:13">
      <c r="A314" t="str">
        <f t="shared" si="4"/>
        <v>Buku Saku MIA1/1/1000</v>
      </c>
      <c r="B314">
        <v>313</v>
      </c>
      <c r="C314" t="s">
        <v>12138</v>
      </c>
      <c r="D314" t="s">
        <v>407</v>
      </c>
      <c r="E314" s="28" t="s">
        <v>2222</v>
      </c>
      <c r="F314" s="30">
        <v>1</v>
      </c>
      <c r="G314" s="30">
        <v>1</v>
      </c>
      <c r="H314" s="30">
        <v>1</v>
      </c>
      <c r="I314" s="30">
        <v>1</v>
      </c>
      <c r="J314" s="30">
        <v>1302</v>
      </c>
      <c r="K314" s="30">
        <v>1302</v>
      </c>
      <c r="L314" s="30">
        <v>0</v>
      </c>
      <c r="M314" t="s">
        <v>16474</v>
      </c>
    </row>
    <row r="315" spans="1:13">
      <c r="A315" t="str">
        <f t="shared" si="4"/>
        <v>Buku Tulis Cymax1/1/1000</v>
      </c>
      <c r="B315">
        <v>314</v>
      </c>
      <c r="C315" t="s">
        <v>12139</v>
      </c>
      <c r="D315" t="s">
        <v>408</v>
      </c>
      <c r="E315" s="28" t="s">
        <v>2222</v>
      </c>
      <c r="F315" s="30">
        <v>1</v>
      </c>
      <c r="G315" s="30">
        <v>1</v>
      </c>
      <c r="H315" s="30">
        <v>1</v>
      </c>
      <c r="I315" s="30">
        <v>1</v>
      </c>
      <c r="J315" s="30">
        <v>2235</v>
      </c>
      <c r="K315" s="30">
        <v>2235</v>
      </c>
      <c r="L315" s="30">
        <v>0</v>
      </c>
      <c r="M315" t="s">
        <v>16474</v>
      </c>
    </row>
    <row r="316" spans="1:13">
      <c r="A316" t="str">
        <f t="shared" si="4"/>
        <v>Buniken 60/10 WP 20 X 100 gr46722</v>
      </c>
      <c r="B316">
        <v>315</v>
      </c>
      <c r="C316" t="s">
        <v>12140</v>
      </c>
      <c r="D316" t="s">
        <v>410</v>
      </c>
      <c r="E316" s="28">
        <v>46722</v>
      </c>
      <c r="F316" s="30">
        <v>20</v>
      </c>
      <c r="G316" s="30">
        <v>1</v>
      </c>
      <c r="H316" s="30">
        <v>1</v>
      </c>
      <c r="I316" s="30">
        <v>20</v>
      </c>
      <c r="J316" s="30">
        <v>80</v>
      </c>
      <c r="K316" s="30">
        <v>4</v>
      </c>
      <c r="L316" s="30">
        <v>0</v>
      </c>
      <c r="M316" t="s">
        <v>16474</v>
      </c>
    </row>
    <row r="317" spans="1:13">
      <c r="A317" t="str">
        <f t="shared" si="4"/>
        <v>Buniken 60/10 WP 20 X 100 gr46692</v>
      </c>
      <c r="B317">
        <v>316</v>
      </c>
      <c r="C317" t="s">
        <v>12140</v>
      </c>
      <c r="D317" t="s">
        <v>410</v>
      </c>
      <c r="E317" s="28">
        <v>46692</v>
      </c>
      <c r="F317" s="30">
        <v>20</v>
      </c>
      <c r="G317" s="30">
        <v>1</v>
      </c>
      <c r="H317" s="30">
        <v>1</v>
      </c>
      <c r="I317" s="30">
        <v>20</v>
      </c>
      <c r="J317" s="30">
        <v>193</v>
      </c>
      <c r="K317" s="30">
        <v>9</v>
      </c>
      <c r="L317" s="30">
        <v>13</v>
      </c>
      <c r="M317" t="s">
        <v>16474</v>
      </c>
    </row>
    <row r="318" spans="1:13">
      <c r="A318" t="str">
        <f t="shared" si="4"/>
        <v>Busi Star Metal1/1/1000</v>
      </c>
      <c r="B318">
        <v>317</v>
      </c>
      <c r="C318" t="s">
        <v>12141</v>
      </c>
      <c r="D318" t="s">
        <v>411</v>
      </c>
      <c r="E318" s="28" t="s">
        <v>2222</v>
      </c>
      <c r="F318" s="30">
        <v>1</v>
      </c>
      <c r="G318" s="30">
        <v>1</v>
      </c>
      <c r="H318" s="30">
        <v>1</v>
      </c>
      <c r="I318" s="30">
        <v>1</v>
      </c>
      <c r="J318" s="30">
        <v>5</v>
      </c>
      <c r="K318" s="30">
        <v>5</v>
      </c>
      <c r="L318" s="30">
        <v>0</v>
      </c>
      <c r="M318" t="s">
        <v>16474</v>
      </c>
    </row>
    <row r="319" spans="1:13">
      <c r="A319" t="str">
        <f t="shared" si="4"/>
        <v>Cabrio 250 EC 24 X 250 ml45870</v>
      </c>
      <c r="B319">
        <v>318</v>
      </c>
      <c r="C319" t="s">
        <v>12142</v>
      </c>
      <c r="D319" t="s">
        <v>427</v>
      </c>
      <c r="E319" s="28">
        <v>45870</v>
      </c>
      <c r="F319" s="30">
        <v>24</v>
      </c>
      <c r="G319" s="30">
        <v>1</v>
      </c>
      <c r="H319" s="30">
        <v>1</v>
      </c>
      <c r="I319" s="30">
        <v>24</v>
      </c>
      <c r="J319" s="30">
        <v>25</v>
      </c>
      <c r="K319" s="30">
        <v>1</v>
      </c>
      <c r="L319" s="30">
        <v>1</v>
      </c>
      <c r="M319" t="s">
        <v>16474</v>
      </c>
    </row>
    <row r="320" spans="1:13">
      <c r="A320" t="str">
        <f t="shared" si="4"/>
        <v>Cabrio 250 EC 24 X 250 ml46082</v>
      </c>
      <c r="B320">
        <v>319</v>
      </c>
      <c r="C320" t="s">
        <v>12142</v>
      </c>
      <c r="D320" t="s">
        <v>427</v>
      </c>
      <c r="E320" s="28">
        <v>46082</v>
      </c>
      <c r="F320" s="30">
        <v>24</v>
      </c>
      <c r="G320" s="30">
        <v>1</v>
      </c>
      <c r="H320" s="30">
        <v>1</v>
      </c>
      <c r="I320" s="30">
        <v>24</v>
      </c>
      <c r="J320" s="30">
        <v>3936</v>
      </c>
      <c r="K320" s="30">
        <v>164</v>
      </c>
      <c r="L320" s="30">
        <v>0</v>
      </c>
      <c r="M320" t="s">
        <v>16474</v>
      </c>
    </row>
    <row r="321" spans="1:13">
      <c r="A321" t="str">
        <f t="shared" si="4"/>
        <v>Cabrio 250 EC 48 X 100 ml46023</v>
      </c>
      <c r="B321">
        <v>320</v>
      </c>
      <c r="C321" t="s">
        <v>12143</v>
      </c>
      <c r="D321" t="s">
        <v>434</v>
      </c>
      <c r="E321" s="28">
        <v>46023</v>
      </c>
      <c r="F321" s="30">
        <v>48</v>
      </c>
      <c r="G321" s="30">
        <v>1</v>
      </c>
      <c r="H321" s="30">
        <v>1</v>
      </c>
      <c r="I321" s="30">
        <v>48</v>
      </c>
      <c r="J321" s="30">
        <v>28</v>
      </c>
      <c r="K321" s="30">
        <v>0</v>
      </c>
      <c r="L321" s="30">
        <v>28</v>
      </c>
      <c r="M321" t="s">
        <v>16474</v>
      </c>
    </row>
    <row r="322" spans="1:13">
      <c r="A322" t="str">
        <f t="shared" si="4"/>
        <v>Cabrio 250 EC 48 X 100 ml46082</v>
      </c>
      <c r="B322">
        <v>321</v>
      </c>
      <c r="C322" t="s">
        <v>12143</v>
      </c>
      <c r="D322" t="s">
        <v>434</v>
      </c>
      <c r="E322" s="28">
        <v>46082</v>
      </c>
      <c r="F322" s="30">
        <v>48</v>
      </c>
      <c r="G322" s="30">
        <v>1</v>
      </c>
      <c r="H322" s="30">
        <v>1</v>
      </c>
      <c r="I322" s="30">
        <v>48</v>
      </c>
      <c r="J322" s="30">
        <v>1344</v>
      </c>
      <c r="K322" s="30">
        <v>28</v>
      </c>
      <c r="L322" s="30">
        <v>0</v>
      </c>
      <c r="M322" t="s">
        <v>16474</v>
      </c>
    </row>
    <row r="323" spans="1:13">
      <c r="A323" t="str">
        <f t="shared" ref="A323:A386" si="5">D323&amp;E323</f>
        <v>Calaris 550 SC 10 X 1 ltr45870</v>
      </c>
      <c r="B323">
        <v>322</v>
      </c>
      <c r="C323" t="s">
        <v>12144</v>
      </c>
      <c r="D323" t="s">
        <v>437</v>
      </c>
      <c r="E323" s="28">
        <v>45870</v>
      </c>
      <c r="F323" s="30">
        <v>10</v>
      </c>
      <c r="G323" s="30">
        <v>1</v>
      </c>
      <c r="H323" s="30">
        <v>1</v>
      </c>
      <c r="I323" s="30">
        <v>10</v>
      </c>
      <c r="J323" s="30">
        <v>5</v>
      </c>
      <c r="K323" s="30">
        <v>0</v>
      </c>
      <c r="L323" s="30">
        <v>5</v>
      </c>
      <c r="M323" t="s">
        <v>16474</v>
      </c>
    </row>
    <row r="324" spans="1:13">
      <c r="A324" t="str">
        <f t="shared" si="5"/>
        <v>Calaris 550 SC 10 X 1 ltr45901</v>
      </c>
      <c r="B324">
        <v>323</v>
      </c>
      <c r="C324" t="s">
        <v>12144</v>
      </c>
      <c r="D324" t="s">
        <v>437</v>
      </c>
      <c r="E324" s="28">
        <v>45901</v>
      </c>
      <c r="F324" s="30">
        <v>10</v>
      </c>
      <c r="G324" s="30">
        <v>1</v>
      </c>
      <c r="H324" s="30">
        <v>1</v>
      </c>
      <c r="I324" s="30">
        <v>10</v>
      </c>
      <c r="J324" s="30">
        <v>150</v>
      </c>
      <c r="K324" s="30">
        <v>15</v>
      </c>
      <c r="L324" s="30">
        <v>0</v>
      </c>
      <c r="M324" t="s">
        <v>16474</v>
      </c>
    </row>
    <row r="325" spans="1:13">
      <c r="A325" t="str">
        <f t="shared" si="5"/>
        <v>Calaris 550 SC 20 X 250 ml45901</v>
      </c>
      <c r="B325">
        <v>324</v>
      </c>
      <c r="C325" t="s">
        <v>12145</v>
      </c>
      <c r="D325" t="s">
        <v>440</v>
      </c>
      <c r="E325" s="28">
        <v>45901</v>
      </c>
      <c r="F325" s="30">
        <v>20</v>
      </c>
      <c r="G325" s="30">
        <v>1</v>
      </c>
      <c r="H325" s="30">
        <v>1</v>
      </c>
      <c r="I325" s="30">
        <v>20</v>
      </c>
      <c r="J325" s="30">
        <v>23</v>
      </c>
      <c r="K325" s="30">
        <v>1</v>
      </c>
      <c r="L325" s="30">
        <v>3</v>
      </c>
      <c r="M325" t="s">
        <v>16474</v>
      </c>
    </row>
    <row r="326" spans="1:13">
      <c r="A326" t="str">
        <f t="shared" si="5"/>
        <v>Calaris 550 SC 20 X 250 ml46054</v>
      </c>
      <c r="B326">
        <v>325</v>
      </c>
      <c r="C326" t="s">
        <v>12145</v>
      </c>
      <c r="D326" t="s">
        <v>440</v>
      </c>
      <c r="E326" s="28">
        <v>46054</v>
      </c>
      <c r="F326" s="30">
        <v>20</v>
      </c>
      <c r="G326" s="30">
        <v>1</v>
      </c>
      <c r="H326" s="30">
        <v>1</v>
      </c>
      <c r="I326" s="30">
        <v>20</v>
      </c>
      <c r="J326" s="30">
        <v>21840</v>
      </c>
      <c r="K326" s="30">
        <v>1092</v>
      </c>
      <c r="L326" s="30">
        <v>0</v>
      </c>
      <c r="M326" t="s">
        <v>16474</v>
      </c>
    </row>
    <row r="327" spans="1:13">
      <c r="A327" t="str">
        <f t="shared" si="5"/>
        <v>Calaris 550 SC 20 X 500 ml45901</v>
      </c>
      <c r="B327">
        <v>326</v>
      </c>
      <c r="C327" t="s">
        <v>12146</v>
      </c>
      <c r="D327" t="s">
        <v>448</v>
      </c>
      <c r="E327" s="28">
        <v>45901</v>
      </c>
      <c r="F327" s="30">
        <v>20</v>
      </c>
      <c r="G327" s="30">
        <v>1</v>
      </c>
      <c r="H327" s="30">
        <v>1</v>
      </c>
      <c r="I327" s="30">
        <v>20</v>
      </c>
      <c r="J327" s="30">
        <v>24534</v>
      </c>
      <c r="K327" s="30">
        <v>1226</v>
      </c>
      <c r="L327" s="30">
        <v>14</v>
      </c>
      <c r="M327" t="s">
        <v>16474</v>
      </c>
    </row>
    <row r="328" spans="1:13">
      <c r="A328" t="str">
        <f t="shared" si="5"/>
        <v>Calaris 550 SC 20 X 500 ml46054</v>
      </c>
      <c r="B328">
        <v>327</v>
      </c>
      <c r="C328" t="s">
        <v>12146</v>
      </c>
      <c r="D328" t="s">
        <v>448</v>
      </c>
      <c r="E328" s="28">
        <v>46054</v>
      </c>
      <c r="F328" s="30">
        <v>20</v>
      </c>
      <c r="G328" s="30">
        <v>1</v>
      </c>
      <c r="H328" s="30">
        <v>1</v>
      </c>
      <c r="I328" s="30">
        <v>20</v>
      </c>
      <c r="J328" s="30">
        <v>720</v>
      </c>
      <c r="K328" s="30">
        <v>36</v>
      </c>
      <c r="L328" s="30">
        <v>0</v>
      </c>
      <c r="M328" t="s">
        <v>16474</v>
      </c>
    </row>
    <row r="329" spans="1:13">
      <c r="A329" t="str">
        <f t="shared" si="5"/>
        <v>Calaris 550 SC 20 X 500 ml46082</v>
      </c>
      <c r="B329">
        <v>328</v>
      </c>
      <c r="C329" t="s">
        <v>12146</v>
      </c>
      <c r="D329" t="s">
        <v>448</v>
      </c>
      <c r="E329" s="28">
        <v>46082</v>
      </c>
      <c r="F329" s="30">
        <v>20</v>
      </c>
      <c r="G329" s="30">
        <v>1</v>
      </c>
      <c r="H329" s="30">
        <v>1</v>
      </c>
      <c r="I329" s="30">
        <v>20</v>
      </c>
      <c r="J329" s="30">
        <v>9600</v>
      </c>
      <c r="K329" s="30">
        <v>480</v>
      </c>
      <c r="L329" s="30">
        <v>0</v>
      </c>
      <c r="M329" t="s">
        <v>16474</v>
      </c>
    </row>
    <row r="330" spans="1:13">
      <c r="A330" t="str">
        <f t="shared" si="5"/>
        <v>Calcium 99 20 X 1 kg47178</v>
      </c>
      <c r="B330">
        <v>329</v>
      </c>
      <c r="C330" t="s">
        <v>12147</v>
      </c>
      <c r="D330" t="s">
        <v>464</v>
      </c>
      <c r="E330" s="28">
        <v>47178</v>
      </c>
      <c r="F330" s="30">
        <v>20</v>
      </c>
      <c r="G330" s="30">
        <v>1</v>
      </c>
      <c r="H330" s="30">
        <v>1</v>
      </c>
      <c r="I330" s="30">
        <v>20</v>
      </c>
      <c r="J330" s="30">
        <v>28</v>
      </c>
      <c r="K330" s="30">
        <v>1</v>
      </c>
      <c r="L330" s="30">
        <v>8</v>
      </c>
      <c r="M330" t="s">
        <v>16474</v>
      </c>
    </row>
    <row r="331" spans="1:13">
      <c r="A331" t="str">
        <f t="shared" si="5"/>
        <v>Calcium 99 20 X 1 kg47270</v>
      </c>
      <c r="B331">
        <v>330</v>
      </c>
      <c r="C331" t="s">
        <v>12147</v>
      </c>
      <c r="D331" t="s">
        <v>464</v>
      </c>
      <c r="E331" s="28">
        <v>47270</v>
      </c>
      <c r="F331" s="30">
        <v>20</v>
      </c>
      <c r="G331" s="30">
        <v>1</v>
      </c>
      <c r="H331" s="30">
        <v>1</v>
      </c>
      <c r="I331" s="30">
        <v>20</v>
      </c>
      <c r="J331" s="30">
        <v>2500</v>
      </c>
      <c r="K331" s="30">
        <v>125</v>
      </c>
      <c r="L331" s="30">
        <v>0</v>
      </c>
      <c r="M331" t="s">
        <v>16474</v>
      </c>
    </row>
    <row r="332" spans="1:13">
      <c r="A332" t="str">
        <f t="shared" si="5"/>
        <v>Calcium 99 20 X 1 kg47239</v>
      </c>
      <c r="B332">
        <v>331</v>
      </c>
      <c r="C332" t="s">
        <v>12147</v>
      </c>
      <c r="D332" t="s">
        <v>464</v>
      </c>
      <c r="E332" s="28">
        <v>47239</v>
      </c>
      <c r="F332" s="30">
        <v>20</v>
      </c>
      <c r="G332" s="30">
        <v>1</v>
      </c>
      <c r="H332" s="30">
        <v>1</v>
      </c>
      <c r="I332" s="30">
        <v>20</v>
      </c>
      <c r="J332" s="30">
        <v>3200</v>
      </c>
      <c r="K332" s="30">
        <v>160</v>
      </c>
      <c r="L332" s="30">
        <v>0</v>
      </c>
      <c r="M332" t="s">
        <v>16474</v>
      </c>
    </row>
    <row r="333" spans="1:13">
      <c r="A333" t="str">
        <f t="shared" si="5"/>
        <v>Calcium D-Diana 20 X 1 kg46844</v>
      </c>
      <c r="B333">
        <v>332</v>
      </c>
      <c r="C333" t="s">
        <v>12148</v>
      </c>
      <c r="D333" t="s">
        <v>465</v>
      </c>
      <c r="E333" s="28">
        <v>46844</v>
      </c>
      <c r="F333" s="30">
        <v>20</v>
      </c>
      <c r="G333" s="30">
        <v>1</v>
      </c>
      <c r="H333" s="30">
        <v>1</v>
      </c>
      <c r="I333" s="30">
        <v>20</v>
      </c>
      <c r="J333" s="30">
        <v>6</v>
      </c>
      <c r="K333" s="30">
        <v>0</v>
      </c>
      <c r="L333" s="30">
        <v>6</v>
      </c>
      <c r="M333" t="s">
        <v>16474</v>
      </c>
    </row>
    <row r="334" spans="1:13">
      <c r="A334" t="str">
        <f t="shared" si="5"/>
        <v>Calcium D-Diana 20 X 1 kg47239</v>
      </c>
      <c r="B334">
        <v>333</v>
      </c>
      <c r="C334" t="s">
        <v>12148</v>
      </c>
      <c r="D334" t="s">
        <v>465</v>
      </c>
      <c r="E334" s="28">
        <v>47239</v>
      </c>
      <c r="F334" s="30">
        <v>20</v>
      </c>
      <c r="G334" s="30">
        <v>1</v>
      </c>
      <c r="H334" s="30">
        <v>1</v>
      </c>
      <c r="I334" s="30">
        <v>20</v>
      </c>
      <c r="J334" s="30">
        <v>1840</v>
      </c>
      <c r="K334" s="30">
        <v>92</v>
      </c>
      <c r="L334" s="30">
        <v>0</v>
      </c>
      <c r="M334" t="s">
        <v>16474</v>
      </c>
    </row>
    <row r="335" spans="1:13">
      <c r="A335" t="str">
        <f t="shared" si="5"/>
        <v>Calgary 480 SL 20 ltr46419</v>
      </c>
      <c r="B335">
        <v>334</v>
      </c>
      <c r="C335" t="s">
        <v>12149</v>
      </c>
      <c r="D335" t="s">
        <v>466</v>
      </c>
      <c r="E335" s="28">
        <v>46419</v>
      </c>
      <c r="F335" s="30">
        <v>1</v>
      </c>
      <c r="G335" s="30">
        <v>1</v>
      </c>
      <c r="H335" s="30">
        <v>1</v>
      </c>
      <c r="I335" s="30">
        <v>1</v>
      </c>
      <c r="J335" s="30">
        <v>47</v>
      </c>
      <c r="K335" s="30">
        <v>47</v>
      </c>
      <c r="L335" s="30">
        <v>0</v>
      </c>
      <c r="M335" t="s">
        <v>16474</v>
      </c>
    </row>
    <row r="336" spans="1:13">
      <c r="A336" t="str">
        <f t="shared" si="5"/>
        <v>Calgary 480 SL 20 X 1 ltr45962</v>
      </c>
      <c r="B336">
        <v>335</v>
      </c>
      <c r="C336" t="s">
        <v>12150</v>
      </c>
      <c r="D336" t="s">
        <v>468</v>
      </c>
      <c r="E336" s="28">
        <v>45962</v>
      </c>
      <c r="F336" s="30">
        <v>20</v>
      </c>
      <c r="G336" s="30">
        <v>1</v>
      </c>
      <c r="H336" s="30">
        <v>1</v>
      </c>
      <c r="I336" s="30">
        <v>20</v>
      </c>
      <c r="J336" s="30">
        <v>472</v>
      </c>
      <c r="K336" s="30">
        <v>23</v>
      </c>
      <c r="L336" s="30">
        <v>12</v>
      </c>
      <c r="M336" t="s">
        <v>16474</v>
      </c>
    </row>
    <row r="337" spans="1:13">
      <c r="A337" t="str">
        <f t="shared" si="5"/>
        <v>Calgary 480 SL 20 X 1 ltr46419</v>
      </c>
      <c r="B337">
        <v>336</v>
      </c>
      <c r="C337" t="s">
        <v>12150</v>
      </c>
      <c r="D337" t="s">
        <v>468</v>
      </c>
      <c r="E337" s="28">
        <v>46419</v>
      </c>
      <c r="F337" s="30">
        <v>20</v>
      </c>
      <c r="G337" s="30">
        <v>1</v>
      </c>
      <c r="H337" s="30">
        <v>1</v>
      </c>
      <c r="I337" s="30">
        <v>20</v>
      </c>
      <c r="J337" s="30">
        <v>1820</v>
      </c>
      <c r="K337" s="30">
        <v>91</v>
      </c>
      <c r="L337" s="30">
        <v>0</v>
      </c>
      <c r="M337" t="s">
        <v>16474</v>
      </c>
    </row>
    <row r="338" spans="1:13">
      <c r="A338" t="str">
        <f t="shared" si="5"/>
        <v>Calgary 480 SL 4 X 5 ltr45748</v>
      </c>
      <c r="B338">
        <v>337</v>
      </c>
      <c r="C338" t="s">
        <v>12151</v>
      </c>
      <c r="D338" t="s">
        <v>469</v>
      </c>
      <c r="E338" s="28">
        <v>45748</v>
      </c>
      <c r="F338" s="30">
        <v>4</v>
      </c>
      <c r="G338" s="30">
        <v>1</v>
      </c>
      <c r="H338" s="30">
        <v>1</v>
      </c>
      <c r="I338" s="30">
        <v>4</v>
      </c>
      <c r="J338" s="30">
        <v>1</v>
      </c>
      <c r="K338" s="30">
        <v>0</v>
      </c>
      <c r="L338" s="30">
        <v>1</v>
      </c>
      <c r="M338" t="s">
        <v>16474</v>
      </c>
    </row>
    <row r="339" spans="1:13">
      <c r="A339" t="str">
        <f t="shared" si="5"/>
        <v>Caliwa 80 WP 20 X 0.9 kg47058</v>
      </c>
      <c r="B339">
        <v>338</v>
      </c>
      <c r="C339" t="s">
        <v>12152</v>
      </c>
      <c r="D339" t="s">
        <v>470</v>
      </c>
      <c r="E339" s="28">
        <v>47058</v>
      </c>
      <c r="F339" s="30">
        <v>20</v>
      </c>
      <c r="G339" s="30">
        <v>1</v>
      </c>
      <c r="H339" s="30">
        <v>1</v>
      </c>
      <c r="I339" s="30">
        <v>20</v>
      </c>
      <c r="J339" s="30">
        <v>500</v>
      </c>
      <c r="K339" s="30">
        <v>25</v>
      </c>
      <c r="L339" s="30">
        <v>0</v>
      </c>
      <c r="M339" t="s">
        <v>16474</v>
      </c>
    </row>
    <row r="340" spans="1:13">
      <c r="A340" t="str">
        <f t="shared" si="5"/>
        <v>Caliwa 80 WP 20 X 0.9 kg46966</v>
      </c>
      <c r="B340">
        <v>339</v>
      </c>
      <c r="C340" t="s">
        <v>12152</v>
      </c>
      <c r="D340" t="s">
        <v>470</v>
      </c>
      <c r="E340" s="28">
        <v>46966</v>
      </c>
      <c r="F340" s="30">
        <v>20</v>
      </c>
      <c r="G340" s="30">
        <v>1</v>
      </c>
      <c r="H340" s="30">
        <v>1</v>
      </c>
      <c r="I340" s="30">
        <v>20</v>
      </c>
      <c r="J340" s="30">
        <v>1374</v>
      </c>
      <c r="K340" s="30">
        <v>68</v>
      </c>
      <c r="L340" s="30">
        <v>14</v>
      </c>
      <c r="M340" t="s">
        <v>16474</v>
      </c>
    </row>
    <row r="341" spans="1:13">
      <c r="A341" t="str">
        <f t="shared" si="5"/>
        <v>Camix Gold 200 SL 20 ltr47178</v>
      </c>
      <c r="B341">
        <v>340</v>
      </c>
      <c r="C341" t="s">
        <v>12153</v>
      </c>
      <c r="D341" t="s">
        <v>471</v>
      </c>
      <c r="E341" s="28">
        <v>47178</v>
      </c>
      <c r="F341" s="30">
        <v>1</v>
      </c>
      <c r="G341" s="30">
        <v>1</v>
      </c>
      <c r="H341" s="30">
        <v>1</v>
      </c>
      <c r="I341" s="30">
        <v>1</v>
      </c>
      <c r="J341" s="30">
        <v>30</v>
      </c>
      <c r="K341" s="30">
        <v>30</v>
      </c>
      <c r="L341" s="30">
        <v>0</v>
      </c>
      <c r="M341" t="s">
        <v>16474</v>
      </c>
    </row>
    <row r="342" spans="1:13">
      <c r="A342" t="str">
        <f t="shared" si="5"/>
        <v>Camix Gold 200 SL 20 X 1 ltr47178</v>
      </c>
      <c r="B342">
        <v>341</v>
      </c>
      <c r="C342" t="s">
        <v>12154</v>
      </c>
      <c r="D342" t="s">
        <v>473</v>
      </c>
      <c r="E342" s="28">
        <v>47178</v>
      </c>
      <c r="F342" s="30">
        <v>20</v>
      </c>
      <c r="G342" s="30">
        <v>1</v>
      </c>
      <c r="H342" s="30">
        <v>1</v>
      </c>
      <c r="I342" s="30">
        <v>20</v>
      </c>
      <c r="J342" s="30">
        <v>1860</v>
      </c>
      <c r="K342" s="30">
        <v>93</v>
      </c>
      <c r="L342" s="30">
        <v>0</v>
      </c>
      <c r="M342" t="s">
        <v>16474</v>
      </c>
    </row>
    <row r="343" spans="1:13">
      <c r="A343" t="str">
        <f t="shared" si="5"/>
        <v>Camix Gold 200 SL 4 X 5 ltr47119</v>
      </c>
      <c r="B343">
        <v>342</v>
      </c>
      <c r="C343" t="s">
        <v>12155</v>
      </c>
      <c r="D343" t="s">
        <v>474</v>
      </c>
      <c r="E343" s="28">
        <v>47119</v>
      </c>
      <c r="F343" s="30">
        <v>4</v>
      </c>
      <c r="G343" s="30">
        <v>1</v>
      </c>
      <c r="H343" s="30">
        <v>1</v>
      </c>
      <c r="I343" s="30">
        <v>4</v>
      </c>
      <c r="J343" s="30">
        <v>120</v>
      </c>
      <c r="K343" s="30">
        <v>30</v>
      </c>
      <c r="L343" s="30">
        <v>0</v>
      </c>
      <c r="M343" t="s">
        <v>16474</v>
      </c>
    </row>
    <row r="344" spans="1:13">
      <c r="A344" t="str">
        <f t="shared" si="5"/>
        <v>Castora 40 SP 10 X 10 X 100 gr46569</v>
      </c>
      <c r="B344">
        <v>343</v>
      </c>
      <c r="C344" t="s">
        <v>12156</v>
      </c>
      <c r="D344" t="s">
        <v>476</v>
      </c>
      <c r="E344" s="28">
        <v>46569</v>
      </c>
      <c r="F344" s="30">
        <v>10</v>
      </c>
      <c r="G344" s="30">
        <v>10</v>
      </c>
      <c r="H344" s="30">
        <v>1</v>
      </c>
      <c r="I344" s="30">
        <v>100</v>
      </c>
      <c r="J344" s="30">
        <v>98990</v>
      </c>
      <c r="K344" s="30">
        <v>989</v>
      </c>
      <c r="L344" s="30">
        <v>90</v>
      </c>
      <c r="M344" t="s">
        <v>16474</v>
      </c>
    </row>
    <row r="345" spans="1:13">
      <c r="A345" t="str">
        <f t="shared" si="5"/>
        <v>Castora 40 SP 24 X 400 gr46600</v>
      </c>
      <c r="B345">
        <v>344</v>
      </c>
      <c r="C345" t="s">
        <v>12157</v>
      </c>
      <c r="D345" t="s">
        <v>477</v>
      </c>
      <c r="E345" s="28">
        <v>46600</v>
      </c>
      <c r="F345" s="30">
        <v>24</v>
      </c>
      <c r="G345" s="30">
        <v>1</v>
      </c>
      <c r="H345" s="30">
        <v>1</v>
      </c>
      <c r="I345" s="30">
        <v>24</v>
      </c>
      <c r="J345" s="30">
        <v>3133</v>
      </c>
      <c r="K345" s="30">
        <v>130</v>
      </c>
      <c r="L345" s="30">
        <v>13</v>
      </c>
      <c r="M345" t="s">
        <v>16474</v>
      </c>
    </row>
    <row r="346" spans="1:13">
      <c r="A346" t="str">
        <f t="shared" si="5"/>
        <v>Castora 40 SP 8 X 50 X 15 gr46600</v>
      </c>
      <c r="B346">
        <v>345</v>
      </c>
      <c r="C346" t="s">
        <v>12158</v>
      </c>
      <c r="D346" t="s">
        <v>478</v>
      </c>
      <c r="E346" s="28">
        <v>46600</v>
      </c>
      <c r="F346" s="30">
        <v>8</v>
      </c>
      <c r="G346" s="30">
        <v>50</v>
      </c>
      <c r="H346" s="30">
        <v>1</v>
      </c>
      <c r="I346" s="30">
        <v>400</v>
      </c>
      <c r="J346" s="30">
        <v>48986</v>
      </c>
      <c r="K346" s="30">
        <v>122</v>
      </c>
      <c r="L346" s="30">
        <v>186</v>
      </c>
      <c r="M346" t="s">
        <v>16474</v>
      </c>
    </row>
    <row r="347" spans="1:13">
      <c r="A347" t="str">
        <f t="shared" si="5"/>
        <v>Ceba 125 EC 20 X 200 ml46722</v>
      </c>
      <c r="B347">
        <v>346</v>
      </c>
      <c r="C347" t="s">
        <v>12159</v>
      </c>
      <c r="D347" t="s">
        <v>481</v>
      </c>
      <c r="E347" s="28">
        <v>46722</v>
      </c>
      <c r="F347" s="30">
        <v>20</v>
      </c>
      <c r="G347" s="30">
        <v>1</v>
      </c>
      <c r="H347" s="30">
        <v>1</v>
      </c>
      <c r="I347" s="30">
        <v>20</v>
      </c>
      <c r="J347" s="30">
        <v>691</v>
      </c>
      <c r="K347" s="30">
        <v>34</v>
      </c>
      <c r="L347" s="30">
        <v>11</v>
      </c>
      <c r="M347" t="s">
        <v>16474</v>
      </c>
    </row>
    <row r="348" spans="1:13">
      <c r="A348" t="str">
        <f t="shared" si="5"/>
        <v>Ceba 125 EC 20 X 400 ml46357</v>
      </c>
      <c r="B348">
        <v>347</v>
      </c>
      <c r="C348" t="s">
        <v>12160</v>
      </c>
      <c r="D348" t="s">
        <v>482</v>
      </c>
      <c r="E348" s="28">
        <v>46357</v>
      </c>
      <c r="F348" s="30">
        <v>20</v>
      </c>
      <c r="G348" s="30">
        <v>1</v>
      </c>
      <c r="H348" s="30">
        <v>1</v>
      </c>
      <c r="I348" s="30">
        <v>20</v>
      </c>
      <c r="J348" s="30">
        <v>120</v>
      </c>
      <c r="K348" s="30">
        <v>6</v>
      </c>
      <c r="L348" s="30">
        <v>0</v>
      </c>
      <c r="M348" t="s">
        <v>16474</v>
      </c>
    </row>
    <row r="349" spans="1:13">
      <c r="A349" t="str">
        <f t="shared" si="5"/>
        <v>Ceba 125 EC 20 X 400 ml46296</v>
      </c>
      <c r="B349">
        <v>348</v>
      </c>
      <c r="C349" t="s">
        <v>12160</v>
      </c>
      <c r="D349" t="s">
        <v>482</v>
      </c>
      <c r="E349" s="28">
        <v>46296</v>
      </c>
      <c r="F349" s="30">
        <v>20</v>
      </c>
      <c r="G349" s="30">
        <v>1</v>
      </c>
      <c r="H349" s="30">
        <v>1</v>
      </c>
      <c r="I349" s="30">
        <v>20</v>
      </c>
      <c r="J349" s="30">
        <v>435</v>
      </c>
      <c r="K349" s="30">
        <v>21</v>
      </c>
      <c r="L349" s="30">
        <v>15</v>
      </c>
      <c r="M349" t="s">
        <v>16474</v>
      </c>
    </row>
    <row r="350" spans="1:13">
      <c r="A350" t="str">
        <f t="shared" si="5"/>
        <v>Ceba 125 EC 20 X 400 ml46419</v>
      </c>
      <c r="B350">
        <v>349</v>
      </c>
      <c r="C350" t="s">
        <v>12160</v>
      </c>
      <c r="D350" t="s">
        <v>482</v>
      </c>
      <c r="E350" s="28">
        <v>46419</v>
      </c>
      <c r="F350" s="30">
        <v>20</v>
      </c>
      <c r="G350" s="30">
        <v>1</v>
      </c>
      <c r="H350" s="30">
        <v>1</v>
      </c>
      <c r="I350" s="30">
        <v>20</v>
      </c>
      <c r="J350" s="30">
        <v>1100</v>
      </c>
      <c r="K350" s="30">
        <v>55</v>
      </c>
      <c r="L350" s="30">
        <v>0</v>
      </c>
      <c r="M350" t="s">
        <v>16474</v>
      </c>
    </row>
    <row r="351" spans="1:13">
      <c r="A351" t="str">
        <f t="shared" si="5"/>
        <v>Ceba 125 EC 50 X 100 ml46447</v>
      </c>
      <c r="B351">
        <v>350</v>
      </c>
      <c r="C351" t="s">
        <v>12161</v>
      </c>
      <c r="D351" t="s">
        <v>483</v>
      </c>
      <c r="E351" s="28">
        <v>46447</v>
      </c>
      <c r="F351" s="30">
        <v>50</v>
      </c>
      <c r="G351" s="30">
        <v>1</v>
      </c>
      <c r="H351" s="30">
        <v>1</v>
      </c>
      <c r="I351" s="30">
        <v>50</v>
      </c>
      <c r="J351" s="30">
        <v>13</v>
      </c>
      <c r="K351" s="30">
        <v>0</v>
      </c>
      <c r="L351" s="30">
        <v>13</v>
      </c>
      <c r="M351" t="s">
        <v>16474</v>
      </c>
    </row>
    <row r="352" spans="1:13">
      <c r="A352" t="str">
        <f t="shared" si="5"/>
        <v>Ceba 125 EC 50 X 100 ml46419</v>
      </c>
      <c r="B352">
        <v>351</v>
      </c>
      <c r="C352" t="s">
        <v>12161</v>
      </c>
      <c r="D352" t="s">
        <v>483</v>
      </c>
      <c r="E352" s="28">
        <v>46419</v>
      </c>
      <c r="F352" s="30">
        <v>50</v>
      </c>
      <c r="G352" s="30">
        <v>1</v>
      </c>
      <c r="H352" s="30">
        <v>1</v>
      </c>
      <c r="I352" s="30">
        <v>50</v>
      </c>
      <c r="J352" s="30">
        <v>1134</v>
      </c>
      <c r="K352" s="30">
        <v>22</v>
      </c>
      <c r="L352" s="30">
        <v>34</v>
      </c>
      <c r="M352" t="s">
        <v>16474</v>
      </c>
    </row>
    <row r="353" spans="1:13">
      <c r="A353" t="str">
        <f t="shared" si="5"/>
        <v>Celana Furadan1/1/1000</v>
      </c>
      <c r="B353">
        <v>352</v>
      </c>
      <c r="C353" t="s">
        <v>12162</v>
      </c>
      <c r="D353" t="s">
        <v>484</v>
      </c>
      <c r="E353" s="28" t="s">
        <v>2222</v>
      </c>
      <c r="F353" s="30">
        <v>1</v>
      </c>
      <c r="G353" s="30">
        <v>1</v>
      </c>
      <c r="H353" s="30">
        <v>1</v>
      </c>
      <c r="I353" s="30">
        <v>1</v>
      </c>
      <c r="J353" s="30">
        <v>28</v>
      </c>
      <c r="K353" s="30">
        <v>28</v>
      </c>
      <c r="L353" s="30">
        <v>0</v>
      </c>
      <c r="M353" t="s">
        <v>16474</v>
      </c>
    </row>
    <row r="354" spans="1:13">
      <c r="A354" t="str">
        <f t="shared" si="5"/>
        <v>Celana Prevathon1/1/1000</v>
      </c>
      <c r="B354">
        <v>353</v>
      </c>
      <c r="C354" t="s">
        <v>12163</v>
      </c>
      <c r="D354" t="s">
        <v>485</v>
      </c>
      <c r="E354" s="28" t="s">
        <v>2222</v>
      </c>
      <c r="F354" s="30">
        <v>1</v>
      </c>
      <c r="G354" s="30">
        <v>1</v>
      </c>
      <c r="H354" s="30">
        <v>1</v>
      </c>
      <c r="I354" s="30">
        <v>1</v>
      </c>
      <c r="J354" s="30">
        <v>485</v>
      </c>
      <c r="K354" s="30">
        <v>485</v>
      </c>
      <c r="L354" s="30">
        <v>0</v>
      </c>
      <c r="M354" t="s">
        <v>16474</v>
      </c>
    </row>
    <row r="355" spans="1:13">
      <c r="A355" t="str">
        <f t="shared" si="5"/>
        <v>Celquat 276 SL 10 X 1 ltr46174</v>
      </c>
      <c r="B355">
        <v>354</v>
      </c>
      <c r="C355" t="s">
        <v>12164</v>
      </c>
      <c r="D355" t="s">
        <v>486</v>
      </c>
      <c r="E355" s="28">
        <v>46174</v>
      </c>
      <c r="F355" s="30">
        <v>10</v>
      </c>
      <c r="G355" s="30">
        <v>1</v>
      </c>
      <c r="H355" s="30">
        <v>1</v>
      </c>
      <c r="I355" s="30">
        <v>10</v>
      </c>
      <c r="J355" s="30">
        <v>230</v>
      </c>
      <c r="K355" s="30">
        <v>23</v>
      </c>
      <c r="L355" s="30">
        <v>0</v>
      </c>
      <c r="M355" t="s">
        <v>16474</v>
      </c>
    </row>
    <row r="356" spans="1:13">
      <c r="A356" t="str">
        <f t="shared" si="5"/>
        <v>Celquat 276 SL 10 X 1 ltr46204</v>
      </c>
      <c r="B356">
        <v>355</v>
      </c>
      <c r="C356" t="s">
        <v>12164</v>
      </c>
      <c r="D356" t="s">
        <v>486</v>
      </c>
      <c r="E356" s="28">
        <v>46204</v>
      </c>
      <c r="F356" s="30">
        <v>10</v>
      </c>
      <c r="G356" s="30">
        <v>1</v>
      </c>
      <c r="H356" s="30">
        <v>1</v>
      </c>
      <c r="I356" s="30">
        <v>10</v>
      </c>
      <c r="J356" s="30">
        <v>10000</v>
      </c>
      <c r="K356" s="30">
        <v>1000</v>
      </c>
      <c r="L356" s="30">
        <v>0</v>
      </c>
      <c r="M356" t="s">
        <v>16474</v>
      </c>
    </row>
    <row r="357" spans="1:13">
      <c r="A357" t="str">
        <f t="shared" si="5"/>
        <v>Celquat 276 SL 4 X 5 ltr46935</v>
      </c>
      <c r="B357">
        <v>356</v>
      </c>
      <c r="C357" t="s">
        <v>12165</v>
      </c>
      <c r="D357" t="s">
        <v>487</v>
      </c>
      <c r="E357" s="28">
        <v>46935</v>
      </c>
      <c r="F357" s="30">
        <v>4</v>
      </c>
      <c r="G357" s="30">
        <v>1</v>
      </c>
      <c r="H357" s="30">
        <v>1</v>
      </c>
      <c r="I357" s="30">
        <v>4</v>
      </c>
      <c r="J357" s="30">
        <v>60</v>
      </c>
      <c r="K357" s="30">
        <v>15</v>
      </c>
      <c r="L357" s="30">
        <v>0</v>
      </c>
      <c r="M357" t="s">
        <v>16474</v>
      </c>
    </row>
    <row r="358" spans="1:13">
      <c r="A358" t="str">
        <f t="shared" si="5"/>
        <v>Centaxone 135 SL 20 X 1 ltr46447</v>
      </c>
      <c r="B358">
        <v>357</v>
      </c>
      <c r="C358" t="s">
        <v>12166</v>
      </c>
      <c r="D358" t="s">
        <v>488</v>
      </c>
      <c r="E358" s="28">
        <v>46447</v>
      </c>
      <c r="F358" s="30">
        <v>20</v>
      </c>
      <c r="G358" s="30">
        <v>1</v>
      </c>
      <c r="H358" s="30">
        <v>1</v>
      </c>
      <c r="I358" s="30">
        <v>20</v>
      </c>
      <c r="J358" s="30">
        <v>320</v>
      </c>
      <c r="K358" s="30">
        <v>16</v>
      </c>
      <c r="L358" s="30">
        <v>0</v>
      </c>
      <c r="M358" t="s">
        <v>16474</v>
      </c>
    </row>
    <row r="359" spans="1:13">
      <c r="A359" t="str">
        <f t="shared" si="5"/>
        <v>Centaxone 135 SL 20 X 1 ltr46753</v>
      </c>
      <c r="B359">
        <v>358</v>
      </c>
      <c r="C359" t="s">
        <v>12166</v>
      </c>
      <c r="D359" t="s">
        <v>488</v>
      </c>
      <c r="E359" s="28">
        <v>46753</v>
      </c>
      <c r="F359" s="30">
        <v>20</v>
      </c>
      <c r="G359" s="30">
        <v>1</v>
      </c>
      <c r="H359" s="30">
        <v>1</v>
      </c>
      <c r="I359" s="30">
        <v>20</v>
      </c>
      <c r="J359" s="30">
        <v>1920</v>
      </c>
      <c r="K359" s="30">
        <v>96</v>
      </c>
      <c r="L359" s="30">
        <v>0</v>
      </c>
      <c r="M359" t="s">
        <v>16474</v>
      </c>
    </row>
    <row r="360" spans="1:13">
      <c r="A360" t="str">
        <f t="shared" si="5"/>
        <v>Champion 77 WP 10 X 1 kg47209</v>
      </c>
      <c r="B360">
        <v>359</v>
      </c>
      <c r="C360" t="s">
        <v>12167</v>
      </c>
      <c r="D360" t="s">
        <v>489</v>
      </c>
      <c r="E360" s="28">
        <v>47209</v>
      </c>
      <c r="F360" s="30">
        <v>10</v>
      </c>
      <c r="G360" s="30">
        <v>1</v>
      </c>
      <c r="H360" s="30">
        <v>1</v>
      </c>
      <c r="I360" s="30">
        <v>10</v>
      </c>
      <c r="J360" s="30">
        <v>1320</v>
      </c>
      <c r="K360" s="30">
        <v>132</v>
      </c>
      <c r="L360" s="30">
        <v>0</v>
      </c>
      <c r="M360" t="s">
        <v>16474</v>
      </c>
    </row>
    <row r="361" spans="1:13">
      <c r="A361" t="str">
        <f t="shared" si="5"/>
        <v>Charger1/1/1000</v>
      </c>
      <c r="B361">
        <v>360</v>
      </c>
      <c r="C361" t="s">
        <v>12168</v>
      </c>
      <c r="D361" t="s">
        <v>490</v>
      </c>
      <c r="E361" s="28" t="s">
        <v>2222</v>
      </c>
      <c r="F361" s="30">
        <v>1</v>
      </c>
      <c r="G361" s="30">
        <v>1</v>
      </c>
      <c r="H361" s="30">
        <v>1</v>
      </c>
      <c r="I361" s="30">
        <v>1</v>
      </c>
      <c r="J361" s="30">
        <v>10</v>
      </c>
      <c r="K361" s="30">
        <v>10</v>
      </c>
      <c r="L361" s="30">
        <v>0</v>
      </c>
      <c r="M361" t="s">
        <v>16474</v>
      </c>
    </row>
    <row r="362" spans="1:13">
      <c r="A362" t="str">
        <f t="shared" si="5"/>
        <v>Charger Tangki Excel 16 ltr1/1/1000</v>
      </c>
      <c r="B362">
        <v>361</v>
      </c>
      <c r="C362" t="s">
        <v>12169</v>
      </c>
      <c r="D362" t="s">
        <v>491</v>
      </c>
      <c r="E362" s="28" t="s">
        <v>2222</v>
      </c>
      <c r="F362" s="30">
        <v>1</v>
      </c>
      <c r="G362" s="30">
        <v>1</v>
      </c>
      <c r="H362" s="30">
        <v>1</v>
      </c>
      <c r="I362" s="30">
        <v>1</v>
      </c>
      <c r="J362" s="30">
        <v>1</v>
      </c>
      <c r="K362" s="30">
        <v>1</v>
      </c>
      <c r="L362" s="30">
        <v>0</v>
      </c>
      <c r="M362" t="s">
        <v>16474</v>
      </c>
    </row>
    <row r="363" spans="1:13">
      <c r="A363" t="str">
        <f t="shared" si="5"/>
        <v>Chief 480 SL 4 X 5 ltr47178</v>
      </c>
      <c r="B363">
        <v>362</v>
      </c>
      <c r="C363" t="s">
        <v>12170</v>
      </c>
      <c r="D363" t="s">
        <v>492</v>
      </c>
      <c r="E363" s="28">
        <v>47178</v>
      </c>
      <c r="F363" s="30">
        <v>4</v>
      </c>
      <c r="G363" s="30">
        <v>1</v>
      </c>
      <c r="H363" s="30">
        <v>1</v>
      </c>
      <c r="I363" s="30">
        <v>4</v>
      </c>
      <c r="J363" s="30">
        <v>124</v>
      </c>
      <c r="K363" s="30">
        <v>31</v>
      </c>
      <c r="L363" s="30">
        <v>0</v>
      </c>
      <c r="M363" t="s">
        <v>16474</v>
      </c>
    </row>
    <row r="364" spans="1:13">
      <c r="A364" t="str">
        <f t="shared" si="5"/>
        <v>Cobra 15 EC 20 X 1 ltr45658</v>
      </c>
      <c r="B364">
        <v>363</v>
      </c>
      <c r="C364" t="s">
        <v>12171</v>
      </c>
      <c r="D364" t="s">
        <v>494</v>
      </c>
      <c r="E364" s="28">
        <v>45658</v>
      </c>
      <c r="F364" s="30">
        <v>20</v>
      </c>
      <c r="G364" s="30">
        <v>1</v>
      </c>
      <c r="H364" s="30">
        <v>1</v>
      </c>
      <c r="I364" s="30">
        <v>20</v>
      </c>
      <c r="J364" s="30">
        <v>2</v>
      </c>
      <c r="K364" s="30">
        <v>0</v>
      </c>
      <c r="L364" s="30">
        <v>2</v>
      </c>
      <c r="M364" t="s">
        <v>16474</v>
      </c>
    </row>
    <row r="365" spans="1:13">
      <c r="A365" t="str">
        <f t="shared" si="5"/>
        <v>Cobra 15 EC 20 X 1 ltr45870</v>
      </c>
      <c r="B365">
        <v>364</v>
      </c>
      <c r="C365" t="s">
        <v>12171</v>
      </c>
      <c r="D365" t="s">
        <v>494</v>
      </c>
      <c r="E365" s="28">
        <v>45870</v>
      </c>
      <c r="F365" s="30">
        <v>20</v>
      </c>
      <c r="G365" s="30">
        <v>1</v>
      </c>
      <c r="H365" s="30">
        <v>1</v>
      </c>
      <c r="I365" s="30">
        <v>20</v>
      </c>
      <c r="J365" s="30">
        <v>440</v>
      </c>
      <c r="K365" s="30">
        <v>22</v>
      </c>
      <c r="L365" s="30">
        <v>0</v>
      </c>
      <c r="M365" t="s">
        <v>16474</v>
      </c>
    </row>
    <row r="366" spans="1:13">
      <c r="A366" t="str">
        <f t="shared" si="5"/>
        <v>Cobra 15 EC 20 X 200 ml45658</v>
      </c>
      <c r="B366">
        <v>365</v>
      </c>
      <c r="C366" t="s">
        <v>12172</v>
      </c>
      <c r="D366" t="s">
        <v>496</v>
      </c>
      <c r="E366" s="28">
        <v>45658</v>
      </c>
      <c r="F366" s="30">
        <v>20</v>
      </c>
      <c r="G366" s="30">
        <v>1</v>
      </c>
      <c r="H366" s="30">
        <v>1</v>
      </c>
      <c r="I366" s="30">
        <v>20</v>
      </c>
      <c r="J366" s="30">
        <v>110</v>
      </c>
      <c r="K366" s="30">
        <v>5</v>
      </c>
      <c r="L366" s="30">
        <v>10</v>
      </c>
      <c r="M366" t="s">
        <v>16474</v>
      </c>
    </row>
    <row r="367" spans="1:13">
      <c r="A367" t="str">
        <f t="shared" si="5"/>
        <v>Cobra 15 EC 20 X 500 ml46447</v>
      </c>
      <c r="B367">
        <v>366</v>
      </c>
      <c r="C367" t="s">
        <v>12173</v>
      </c>
      <c r="D367" t="s">
        <v>497</v>
      </c>
      <c r="E367" s="28">
        <v>46447</v>
      </c>
      <c r="F367" s="30">
        <v>20</v>
      </c>
      <c r="G367" s="30">
        <v>1</v>
      </c>
      <c r="H367" s="30">
        <v>1</v>
      </c>
      <c r="I367" s="30">
        <v>20</v>
      </c>
      <c r="J367" s="30">
        <v>938</v>
      </c>
      <c r="K367" s="30">
        <v>46</v>
      </c>
      <c r="L367" s="30">
        <v>18</v>
      </c>
      <c r="M367" t="s">
        <v>16474</v>
      </c>
    </row>
    <row r="368" spans="1:13">
      <c r="A368" t="str">
        <f t="shared" si="5"/>
        <v>Cobra 15 EC 50 X 50 ml ( Sampel )1/1/1000</v>
      </c>
      <c r="B368">
        <v>367</v>
      </c>
      <c r="C368" t="s">
        <v>12174</v>
      </c>
      <c r="D368" t="s">
        <v>498</v>
      </c>
      <c r="E368" s="28" t="s">
        <v>2222</v>
      </c>
      <c r="F368" s="30">
        <v>50</v>
      </c>
      <c r="G368" s="30">
        <v>1</v>
      </c>
      <c r="H368" s="30">
        <v>1</v>
      </c>
      <c r="I368" s="30">
        <v>50</v>
      </c>
      <c r="J368" s="30">
        <v>22</v>
      </c>
      <c r="K368" s="30">
        <v>0</v>
      </c>
      <c r="L368" s="30">
        <v>22</v>
      </c>
      <c r="M368" t="s">
        <v>16474</v>
      </c>
    </row>
    <row r="369" spans="1:13">
      <c r="A369" t="str">
        <f t="shared" si="5"/>
        <v>Confidor 200 SL 100 X 60 ml46569</v>
      </c>
      <c r="B369">
        <v>368</v>
      </c>
      <c r="C369" t="s">
        <v>12175</v>
      </c>
      <c r="D369" t="s">
        <v>499</v>
      </c>
      <c r="E369" s="28">
        <v>46569</v>
      </c>
      <c r="F369" s="30">
        <v>100</v>
      </c>
      <c r="G369" s="30">
        <v>1</v>
      </c>
      <c r="H369" s="30">
        <v>1</v>
      </c>
      <c r="I369" s="30">
        <v>100</v>
      </c>
      <c r="J369" s="30">
        <v>42</v>
      </c>
      <c r="K369" s="30">
        <v>0</v>
      </c>
      <c r="L369" s="30">
        <v>42</v>
      </c>
      <c r="M369" t="s">
        <v>16474</v>
      </c>
    </row>
    <row r="370" spans="1:13">
      <c r="A370" t="str">
        <f t="shared" si="5"/>
        <v>Confidor 200 SL 100 X 60 ml46692</v>
      </c>
      <c r="B370">
        <v>369</v>
      </c>
      <c r="C370" t="s">
        <v>12175</v>
      </c>
      <c r="D370" t="s">
        <v>499</v>
      </c>
      <c r="E370" s="28">
        <v>46692</v>
      </c>
      <c r="F370" s="30">
        <v>100</v>
      </c>
      <c r="G370" s="30">
        <v>1</v>
      </c>
      <c r="H370" s="30">
        <v>1</v>
      </c>
      <c r="I370" s="30">
        <v>100</v>
      </c>
      <c r="J370" s="30">
        <v>2000</v>
      </c>
      <c r="K370" s="30">
        <v>20</v>
      </c>
      <c r="L370" s="30">
        <v>0</v>
      </c>
      <c r="M370" t="s">
        <v>16474</v>
      </c>
    </row>
    <row r="371" spans="1:13">
      <c r="A371" t="str">
        <f t="shared" si="5"/>
        <v>Confidor 200 SL 100 X 60 ml46661</v>
      </c>
      <c r="B371">
        <v>370</v>
      </c>
      <c r="C371" t="s">
        <v>12175</v>
      </c>
      <c r="D371" t="s">
        <v>499</v>
      </c>
      <c r="E371" s="28">
        <v>46661</v>
      </c>
      <c r="F371" s="30">
        <v>100</v>
      </c>
      <c r="G371" s="30">
        <v>1</v>
      </c>
      <c r="H371" s="30">
        <v>1</v>
      </c>
      <c r="I371" s="30">
        <v>100</v>
      </c>
      <c r="J371" s="30">
        <v>2200</v>
      </c>
      <c r="K371" s="30">
        <v>22</v>
      </c>
      <c r="L371" s="30">
        <v>0</v>
      </c>
      <c r="M371" t="s">
        <v>16474</v>
      </c>
    </row>
    <row r="372" spans="1:13">
      <c r="A372" t="str">
        <f t="shared" si="5"/>
        <v>Confidor Extra 350 SC 100 X 100 ml45962</v>
      </c>
      <c r="B372">
        <v>371</v>
      </c>
      <c r="C372" t="s">
        <v>12176</v>
      </c>
      <c r="D372" t="s">
        <v>503</v>
      </c>
      <c r="E372" s="28">
        <v>45962</v>
      </c>
      <c r="F372" s="30">
        <v>100</v>
      </c>
      <c r="G372" s="30">
        <v>1</v>
      </c>
      <c r="H372" s="30">
        <v>1</v>
      </c>
      <c r="I372" s="30">
        <v>100</v>
      </c>
      <c r="J372" s="30">
        <v>1120</v>
      </c>
      <c r="K372" s="30">
        <v>11</v>
      </c>
      <c r="L372" s="30">
        <v>20</v>
      </c>
      <c r="M372" t="s">
        <v>16474</v>
      </c>
    </row>
    <row r="373" spans="1:13">
      <c r="A373" t="str">
        <f t="shared" si="5"/>
        <v>Contac Nil 75 WP 16 X 500 gr46661</v>
      </c>
      <c r="B373">
        <v>372</v>
      </c>
      <c r="C373" t="s">
        <v>12177</v>
      </c>
      <c r="D373" t="s">
        <v>505</v>
      </c>
      <c r="E373" s="28">
        <v>46661</v>
      </c>
      <c r="F373" s="30">
        <v>16</v>
      </c>
      <c r="G373" s="30">
        <v>1</v>
      </c>
      <c r="H373" s="30">
        <v>1</v>
      </c>
      <c r="I373" s="30">
        <v>16</v>
      </c>
      <c r="J373" s="30">
        <v>585</v>
      </c>
      <c r="K373" s="30">
        <v>36</v>
      </c>
      <c r="L373" s="30">
        <v>9</v>
      </c>
      <c r="M373" t="s">
        <v>16474</v>
      </c>
    </row>
    <row r="374" spans="1:13">
      <c r="A374" t="str">
        <f t="shared" si="5"/>
        <v>Corida 50 SC 20 X 500 ml47058</v>
      </c>
      <c r="B374">
        <v>373</v>
      </c>
      <c r="C374" t="s">
        <v>12178</v>
      </c>
      <c r="D374" t="s">
        <v>507</v>
      </c>
      <c r="E374" s="28">
        <v>47058</v>
      </c>
      <c r="F374" s="30">
        <v>20</v>
      </c>
      <c r="G374" s="30">
        <v>1</v>
      </c>
      <c r="H374" s="30">
        <v>1</v>
      </c>
      <c r="I374" s="30">
        <v>20</v>
      </c>
      <c r="J374" s="30">
        <v>1000</v>
      </c>
      <c r="K374" s="30">
        <v>50</v>
      </c>
      <c r="L374" s="30">
        <v>0</v>
      </c>
      <c r="M374" t="s">
        <v>16474</v>
      </c>
    </row>
    <row r="375" spans="1:13">
      <c r="A375" t="str">
        <f t="shared" si="5"/>
        <v>Corida 50 SC 20 X 500 ml47088</v>
      </c>
      <c r="B375">
        <v>374</v>
      </c>
      <c r="C375" t="s">
        <v>12178</v>
      </c>
      <c r="D375" t="s">
        <v>507</v>
      </c>
      <c r="E375" s="28">
        <v>47088</v>
      </c>
      <c r="F375" s="30">
        <v>20</v>
      </c>
      <c r="G375" s="30">
        <v>1</v>
      </c>
      <c r="H375" s="30">
        <v>1</v>
      </c>
      <c r="I375" s="30">
        <v>20</v>
      </c>
      <c r="J375" s="30">
        <v>3000</v>
      </c>
      <c r="K375" s="30">
        <v>150</v>
      </c>
      <c r="L375" s="30">
        <v>0</v>
      </c>
      <c r="M375" t="s">
        <v>16474</v>
      </c>
    </row>
    <row r="376" spans="1:13">
      <c r="A376" t="str">
        <f t="shared" si="5"/>
        <v>Corida 50 SC 40 X 250 ml47119</v>
      </c>
      <c r="B376">
        <v>375</v>
      </c>
      <c r="C376" t="s">
        <v>12179</v>
      </c>
      <c r="D376" t="s">
        <v>508</v>
      </c>
      <c r="E376" s="28">
        <v>47119</v>
      </c>
      <c r="F376" s="30">
        <v>40</v>
      </c>
      <c r="G376" s="30">
        <v>1</v>
      </c>
      <c r="H376" s="30">
        <v>1</v>
      </c>
      <c r="I376" s="30">
        <v>40</v>
      </c>
      <c r="J376" s="30">
        <v>680</v>
      </c>
      <c r="K376" s="30">
        <v>17</v>
      </c>
      <c r="L376" s="30">
        <v>0</v>
      </c>
      <c r="M376" t="s">
        <v>16474</v>
      </c>
    </row>
    <row r="377" spans="1:13">
      <c r="A377" t="str">
        <f t="shared" si="5"/>
        <v>Corida 50 SC 40 X 250 ml47058</v>
      </c>
      <c r="B377">
        <v>376</v>
      </c>
      <c r="C377" t="s">
        <v>12179</v>
      </c>
      <c r="D377" t="s">
        <v>508</v>
      </c>
      <c r="E377" s="28">
        <v>47058</v>
      </c>
      <c r="F377" s="30">
        <v>40</v>
      </c>
      <c r="G377" s="30">
        <v>1</v>
      </c>
      <c r="H377" s="30">
        <v>1</v>
      </c>
      <c r="I377" s="30">
        <v>40</v>
      </c>
      <c r="J377" s="30">
        <v>1920</v>
      </c>
      <c r="K377" s="30">
        <v>48</v>
      </c>
      <c r="L377" s="30">
        <v>0</v>
      </c>
      <c r="M377" t="s">
        <v>16474</v>
      </c>
    </row>
    <row r="378" spans="1:13">
      <c r="A378" t="str">
        <f t="shared" si="5"/>
        <v>Corida 50 SC 40 X 250 ml47088</v>
      </c>
      <c r="B378">
        <v>377</v>
      </c>
      <c r="C378" t="s">
        <v>12179</v>
      </c>
      <c r="D378" t="s">
        <v>508</v>
      </c>
      <c r="E378" s="28">
        <v>47088</v>
      </c>
      <c r="F378" s="30">
        <v>40</v>
      </c>
      <c r="G378" s="30">
        <v>1</v>
      </c>
      <c r="H378" s="30">
        <v>1</v>
      </c>
      <c r="I378" s="30">
        <v>40</v>
      </c>
      <c r="J378" s="30">
        <v>4000</v>
      </c>
      <c r="K378" s="30">
        <v>100</v>
      </c>
      <c r="L378" s="30">
        <v>0</v>
      </c>
      <c r="M378" t="s">
        <v>16474</v>
      </c>
    </row>
    <row r="379" spans="1:13">
      <c r="A379" t="str">
        <f t="shared" si="5"/>
        <v>Council Complete SC 300 50 X 100 ml45748</v>
      </c>
      <c r="B379">
        <v>378</v>
      </c>
      <c r="C379" t="s">
        <v>12180</v>
      </c>
      <c r="D379" t="s">
        <v>509</v>
      </c>
      <c r="E379" s="28">
        <v>45748</v>
      </c>
      <c r="F379" s="30">
        <v>50</v>
      </c>
      <c r="G379" s="30">
        <v>1</v>
      </c>
      <c r="H379" s="30">
        <v>1</v>
      </c>
      <c r="I379" s="30">
        <v>50</v>
      </c>
      <c r="J379" s="30">
        <v>2190</v>
      </c>
      <c r="K379" s="30">
        <v>43</v>
      </c>
      <c r="L379" s="30">
        <v>40</v>
      </c>
      <c r="M379" t="s">
        <v>16474</v>
      </c>
    </row>
    <row r="380" spans="1:13">
      <c r="A380" t="str">
        <f t="shared" si="5"/>
        <v>Council Complete SC 300 50 X 50 ml45627</v>
      </c>
      <c r="B380">
        <v>379</v>
      </c>
      <c r="C380" t="s">
        <v>12181</v>
      </c>
      <c r="D380" t="s">
        <v>511</v>
      </c>
      <c r="E380" s="28">
        <v>45627</v>
      </c>
      <c r="F380" s="30">
        <v>50</v>
      </c>
      <c r="G380" s="30">
        <v>1</v>
      </c>
      <c r="H380" s="30">
        <v>1</v>
      </c>
      <c r="I380" s="30">
        <v>50</v>
      </c>
      <c r="J380" s="30">
        <v>75</v>
      </c>
      <c r="K380" s="30">
        <v>1</v>
      </c>
      <c r="L380" s="30">
        <v>25</v>
      </c>
      <c r="M380" t="s">
        <v>16474</v>
      </c>
    </row>
    <row r="381" spans="1:13">
      <c r="A381" t="str">
        <f t="shared" si="5"/>
        <v>Cowin 550 EC 25 X 400 ml46600</v>
      </c>
      <c r="B381">
        <v>380</v>
      </c>
      <c r="C381" t="s">
        <v>12182</v>
      </c>
      <c r="D381" t="s">
        <v>513</v>
      </c>
      <c r="E381" s="28">
        <v>46600</v>
      </c>
      <c r="F381" s="30">
        <v>25</v>
      </c>
      <c r="G381" s="30">
        <v>1</v>
      </c>
      <c r="H381" s="30">
        <v>1</v>
      </c>
      <c r="I381" s="30">
        <v>25</v>
      </c>
      <c r="J381" s="30">
        <v>780</v>
      </c>
      <c r="K381" s="30">
        <v>31</v>
      </c>
      <c r="L381" s="30">
        <v>5</v>
      </c>
      <c r="M381" t="s">
        <v>16474</v>
      </c>
    </row>
    <row r="382" spans="1:13">
      <c r="A382" t="str">
        <f t="shared" si="5"/>
        <v>Coyote 400/40 SE 20 X 500 ml46357</v>
      </c>
      <c r="B382">
        <v>381</v>
      </c>
      <c r="C382" t="s">
        <v>12183</v>
      </c>
      <c r="D382" t="s">
        <v>515</v>
      </c>
      <c r="E382" s="28">
        <v>46357</v>
      </c>
      <c r="F382" s="30">
        <v>20</v>
      </c>
      <c r="G382" s="30">
        <v>1</v>
      </c>
      <c r="H382" s="30">
        <v>1</v>
      </c>
      <c r="I382" s="30">
        <v>20</v>
      </c>
      <c r="J382" s="30">
        <v>250</v>
      </c>
      <c r="K382" s="30">
        <v>12</v>
      </c>
      <c r="L382" s="30">
        <v>10</v>
      </c>
      <c r="M382" t="s">
        <v>16474</v>
      </c>
    </row>
    <row r="383" spans="1:13">
      <c r="A383" t="str">
        <f t="shared" si="5"/>
        <v>Coyote 400/40 SE 40 X 250 ml46419</v>
      </c>
      <c r="B383">
        <v>382</v>
      </c>
      <c r="C383" t="s">
        <v>12184</v>
      </c>
      <c r="D383" t="s">
        <v>517</v>
      </c>
      <c r="E383" s="28">
        <v>46419</v>
      </c>
      <c r="F383" s="30">
        <v>40</v>
      </c>
      <c r="G383" s="30">
        <v>1</v>
      </c>
      <c r="H383" s="30">
        <v>1</v>
      </c>
      <c r="I383" s="30">
        <v>40</v>
      </c>
      <c r="J383" s="30">
        <v>299</v>
      </c>
      <c r="K383" s="30">
        <v>7</v>
      </c>
      <c r="L383" s="30">
        <v>19</v>
      </c>
      <c r="M383" t="s">
        <v>16474</v>
      </c>
    </row>
    <row r="384" spans="1:13">
      <c r="A384" t="str">
        <f t="shared" si="5"/>
        <v>Curacron 500 EC 20 X 500 ml45689</v>
      </c>
      <c r="B384">
        <v>383</v>
      </c>
      <c r="C384" t="s">
        <v>12185</v>
      </c>
      <c r="D384" t="s">
        <v>519</v>
      </c>
      <c r="E384" s="28">
        <v>45689</v>
      </c>
      <c r="F384" s="30">
        <v>20</v>
      </c>
      <c r="G384" s="30">
        <v>1</v>
      </c>
      <c r="H384" s="30">
        <v>1</v>
      </c>
      <c r="I384" s="30">
        <v>20</v>
      </c>
      <c r="J384" s="30">
        <v>12</v>
      </c>
      <c r="K384" s="30">
        <v>0</v>
      </c>
      <c r="L384" s="30">
        <v>12</v>
      </c>
      <c r="M384" t="s">
        <v>16474</v>
      </c>
    </row>
    <row r="385" spans="1:13">
      <c r="A385" t="str">
        <f t="shared" si="5"/>
        <v>Curacron 500 EC 20 X 500 ml45748</v>
      </c>
      <c r="B385">
        <v>384</v>
      </c>
      <c r="C385" t="s">
        <v>12185</v>
      </c>
      <c r="D385" t="s">
        <v>519</v>
      </c>
      <c r="E385" s="28">
        <v>45748</v>
      </c>
      <c r="F385" s="30">
        <v>20</v>
      </c>
      <c r="G385" s="30">
        <v>1</v>
      </c>
      <c r="H385" s="30">
        <v>1</v>
      </c>
      <c r="I385" s="30">
        <v>20</v>
      </c>
      <c r="J385" s="30">
        <v>3480</v>
      </c>
      <c r="K385" s="30">
        <v>174</v>
      </c>
      <c r="L385" s="30">
        <v>0</v>
      </c>
      <c r="M385" t="s">
        <v>16474</v>
      </c>
    </row>
    <row r="386" spans="1:13">
      <c r="A386" t="str">
        <f t="shared" si="5"/>
        <v>Curacron 500 EC 40 X 250 ml45689</v>
      </c>
      <c r="B386">
        <v>385</v>
      </c>
      <c r="C386" t="s">
        <v>12186</v>
      </c>
      <c r="D386" t="s">
        <v>522</v>
      </c>
      <c r="E386" s="28">
        <v>45689</v>
      </c>
      <c r="F386" s="30">
        <v>40</v>
      </c>
      <c r="G386" s="30">
        <v>1</v>
      </c>
      <c r="H386" s="30">
        <v>1</v>
      </c>
      <c r="I386" s="30">
        <v>40</v>
      </c>
      <c r="J386" s="30">
        <v>3476</v>
      </c>
      <c r="K386" s="30">
        <v>86</v>
      </c>
      <c r="L386" s="30">
        <v>36</v>
      </c>
      <c r="M386" t="s">
        <v>16474</v>
      </c>
    </row>
    <row r="387" spans="1:13">
      <c r="A387" t="str">
        <f t="shared" ref="A387:A450" si="6">D387&amp;E387</f>
        <v>Curaterr 3 GR 10 X 2 kg46388</v>
      </c>
      <c r="B387">
        <v>386</v>
      </c>
      <c r="C387" t="s">
        <v>12187</v>
      </c>
      <c r="D387" t="s">
        <v>526</v>
      </c>
      <c r="E387" s="28">
        <v>46388</v>
      </c>
      <c r="F387" s="30">
        <v>10</v>
      </c>
      <c r="G387" s="30">
        <v>1</v>
      </c>
      <c r="H387" s="30">
        <v>1</v>
      </c>
      <c r="I387" s="30">
        <v>10</v>
      </c>
      <c r="J387" s="30">
        <v>310</v>
      </c>
      <c r="K387" s="30">
        <v>31</v>
      </c>
      <c r="L387" s="30">
        <v>0</v>
      </c>
      <c r="M387" t="s">
        <v>16474</v>
      </c>
    </row>
    <row r="388" spans="1:13">
      <c r="A388" t="str">
        <f t="shared" si="6"/>
        <v>Cymbush 50 EC 40 X 250 ml46023</v>
      </c>
      <c r="B388">
        <v>387</v>
      </c>
      <c r="C388" t="s">
        <v>12188</v>
      </c>
      <c r="D388" t="s">
        <v>527</v>
      </c>
      <c r="E388" s="28">
        <v>46023</v>
      </c>
      <c r="F388" s="30">
        <v>40</v>
      </c>
      <c r="G388" s="30">
        <v>1</v>
      </c>
      <c r="H388" s="30">
        <v>1</v>
      </c>
      <c r="I388" s="30">
        <v>40</v>
      </c>
      <c r="J388" s="30">
        <v>80</v>
      </c>
      <c r="K388" s="30">
        <v>2</v>
      </c>
      <c r="L388" s="30">
        <v>0</v>
      </c>
      <c r="M388" t="s">
        <v>16474</v>
      </c>
    </row>
    <row r="389" spans="1:13">
      <c r="A389" t="str">
        <f t="shared" si="6"/>
        <v>Cymbush 50 EC 40 X 250 ml45809</v>
      </c>
      <c r="B389">
        <v>388</v>
      </c>
      <c r="C389" t="s">
        <v>12188</v>
      </c>
      <c r="D389" t="s">
        <v>527</v>
      </c>
      <c r="E389" s="28">
        <v>45809</v>
      </c>
      <c r="F389" s="30">
        <v>40</v>
      </c>
      <c r="G389" s="30">
        <v>1</v>
      </c>
      <c r="H389" s="30">
        <v>1</v>
      </c>
      <c r="I389" s="30">
        <v>40</v>
      </c>
      <c r="J389" s="30">
        <v>1040</v>
      </c>
      <c r="K389" s="30">
        <v>26</v>
      </c>
      <c r="L389" s="30">
        <v>0</v>
      </c>
      <c r="M389" t="s">
        <v>16474</v>
      </c>
    </row>
    <row r="390" spans="1:13">
      <c r="A390" t="str">
        <f t="shared" si="6"/>
        <v>Cymoxan 15 WP 40 X 250 gr46113</v>
      </c>
      <c r="B390">
        <v>389</v>
      </c>
      <c r="C390" t="s">
        <v>12189</v>
      </c>
      <c r="D390" t="s">
        <v>530</v>
      </c>
      <c r="E390" s="28">
        <v>46113</v>
      </c>
      <c r="F390" s="30">
        <v>40</v>
      </c>
      <c r="G390" s="30">
        <v>1</v>
      </c>
      <c r="H390" s="30">
        <v>1</v>
      </c>
      <c r="I390" s="30">
        <v>40</v>
      </c>
      <c r="J390" s="30">
        <v>5</v>
      </c>
      <c r="K390" s="30">
        <v>0</v>
      </c>
      <c r="L390" s="30">
        <v>5</v>
      </c>
      <c r="M390" t="s">
        <v>16474</v>
      </c>
    </row>
    <row r="391" spans="1:13">
      <c r="A391" t="str">
        <f t="shared" si="6"/>
        <v>Cymoxan 15 WP 40 X 250 gr47027</v>
      </c>
      <c r="B391">
        <v>390</v>
      </c>
      <c r="C391" t="s">
        <v>12189</v>
      </c>
      <c r="D391" t="s">
        <v>530</v>
      </c>
      <c r="E391" s="28">
        <v>47027</v>
      </c>
      <c r="F391" s="30">
        <v>40</v>
      </c>
      <c r="G391" s="30">
        <v>1</v>
      </c>
      <c r="H391" s="30">
        <v>1</v>
      </c>
      <c r="I391" s="30">
        <v>40</v>
      </c>
      <c r="J391" s="30">
        <v>40</v>
      </c>
      <c r="K391" s="30">
        <v>1</v>
      </c>
      <c r="L391" s="30">
        <v>0</v>
      </c>
      <c r="M391" t="s">
        <v>16474</v>
      </c>
    </row>
    <row r="392" spans="1:13">
      <c r="A392" t="str">
        <f t="shared" si="6"/>
        <v>Cymoxan 15 WP 40 X 250 gr47088</v>
      </c>
      <c r="B392">
        <v>391</v>
      </c>
      <c r="C392" t="s">
        <v>12189</v>
      </c>
      <c r="D392" t="s">
        <v>530</v>
      </c>
      <c r="E392" s="28">
        <v>47088</v>
      </c>
      <c r="F392" s="30">
        <v>40</v>
      </c>
      <c r="G392" s="30">
        <v>1</v>
      </c>
      <c r="H392" s="30">
        <v>1</v>
      </c>
      <c r="I392" s="30">
        <v>40</v>
      </c>
      <c r="J392" s="30">
        <v>3600</v>
      </c>
      <c r="K392" s="30">
        <v>90</v>
      </c>
      <c r="L392" s="30">
        <v>0</v>
      </c>
      <c r="M392" t="s">
        <v>16474</v>
      </c>
    </row>
    <row r="393" spans="1:13">
      <c r="A393" t="str">
        <f t="shared" si="6"/>
        <v>Cypertop 200 EW 20 X 1 ltr1/1/1000</v>
      </c>
      <c r="B393">
        <v>392</v>
      </c>
      <c r="C393" t="s">
        <v>12190</v>
      </c>
      <c r="D393" t="s">
        <v>534</v>
      </c>
      <c r="E393" s="28" t="s">
        <v>2222</v>
      </c>
      <c r="F393" s="30">
        <v>20</v>
      </c>
      <c r="G393" s="30">
        <v>1</v>
      </c>
      <c r="H393" s="30">
        <v>1</v>
      </c>
      <c r="I393" s="30">
        <v>20</v>
      </c>
      <c r="J393" s="30">
        <v>32</v>
      </c>
      <c r="K393" s="30">
        <v>1</v>
      </c>
      <c r="L393" s="30">
        <v>12</v>
      </c>
      <c r="M393" t="s">
        <v>16474</v>
      </c>
    </row>
    <row r="394" spans="1:13">
      <c r="A394" t="str">
        <f t="shared" si="6"/>
        <v>Damazeb 80 WP Blue 20 X 800 gr45474</v>
      </c>
      <c r="B394">
        <v>393</v>
      </c>
      <c r="C394" t="s">
        <v>12191</v>
      </c>
      <c r="D394" t="s">
        <v>535</v>
      </c>
      <c r="E394" s="28">
        <v>45474</v>
      </c>
      <c r="F394" s="30">
        <v>20</v>
      </c>
      <c r="G394" s="30">
        <v>1</v>
      </c>
      <c r="H394" s="30">
        <v>1</v>
      </c>
      <c r="I394" s="30">
        <v>20</v>
      </c>
      <c r="J394" s="30">
        <v>648</v>
      </c>
      <c r="K394" s="30">
        <v>32</v>
      </c>
      <c r="L394" s="30">
        <v>8</v>
      </c>
      <c r="M394" t="s">
        <v>16474</v>
      </c>
    </row>
    <row r="395" spans="1:13">
      <c r="A395" t="str">
        <f t="shared" si="6"/>
        <v>Damex 18 EC 10 X 1 ltr45474</v>
      </c>
      <c r="B395">
        <v>394</v>
      </c>
      <c r="C395" t="s">
        <v>12192</v>
      </c>
      <c r="D395" t="s">
        <v>536</v>
      </c>
      <c r="E395" s="28">
        <v>45474</v>
      </c>
      <c r="F395" s="30">
        <v>10</v>
      </c>
      <c r="G395" s="30">
        <v>1</v>
      </c>
      <c r="H395" s="30">
        <v>1</v>
      </c>
      <c r="I395" s="30">
        <v>10</v>
      </c>
      <c r="J395" s="30">
        <v>9</v>
      </c>
      <c r="K395" s="30">
        <v>0</v>
      </c>
      <c r="L395" s="30">
        <v>9</v>
      </c>
      <c r="M395" t="s">
        <v>16474</v>
      </c>
    </row>
    <row r="396" spans="1:13">
      <c r="A396" t="str">
        <f t="shared" si="6"/>
        <v>Damex 18 EC 10 X 1 ltr45689</v>
      </c>
      <c r="B396">
        <v>395</v>
      </c>
      <c r="C396" t="s">
        <v>12192</v>
      </c>
      <c r="D396" t="s">
        <v>536</v>
      </c>
      <c r="E396" s="28">
        <v>45689</v>
      </c>
      <c r="F396" s="30">
        <v>10</v>
      </c>
      <c r="G396" s="30">
        <v>1</v>
      </c>
      <c r="H396" s="30">
        <v>1</v>
      </c>
      <c r="I396" s="30">
        <v>10</v>
      </c>
      <c r="J396" s="30">
        <v>210</v>
      </c>
      <c r="K396" s="30">
        <v>21</v>
      </c>
      <c r="L396" s="30">
        <v>0</v>
      </c>
      <c r="M396" t="s">
        <v>16474</v>
      </c>
    </row>
    <row r="397" spans="1:13">
      <c r="A397" t="str">
        <f t="shared" si="6"/>
        <v>Damex 18 EC 30 X 500 ml45931</v>
      </c>
      <c r="B397">
        <v>396</v>
      </c>
      <c r="C397" t="s">
        <v>12193</v>
      </c>
      <c r="D397" t="s">
        <v>537</v>
      </c>
      <c r="E397" s="28">
        <v>45931</v>
      </c>
      <c r="F397" s="30">
        <v>30</v>
      </c>
      <c r="G397" s="30">
        <v>1</v>
      </c>
      <c r="H397" s="30">
        <v>1</v>
      </c>
      <c r="I397" s="30">
        <v>30</v>
      </c>
      <c r="J397" s="30">
        <v>90</v>
      </c>
      <c r="K397" s="30">
        <v>3</v>
      </c>
      <c r="L397" s="30">
        <v>0</v>
      </c>
      <c r="M397" t="s">
        <v>16474</v>
      </c>
    </row>
    <row r="398" spans="1:13">
      <c r="A398" t="str">
        <f t="shared" si="6"/>
        <v>Damex 18 EC 30 X 500 ml45627</v>
      </c>
      <c r="B398">
        <v>397</v>
      </c>
      <c r="C398" t="s">
        <v>12193</v>
      </c>
      <c r="D398" t="s">
        <v>537</v>
      </c>
      <c r="E398" s="28">
        <v>45627</v>
      </c>
      <c r="F398" s="30">
        <v>30</v>
      </c>
      <c r="G398" s="30">
        <v>1</v>
      </c>
      <c r="H398" s="30">
        <v>1</v>
      </c>
      <c r="I398" s="30">
        <v>30</v>
      </c>
      <c r="J398" s="30">
        <v>180</v>
      </c>
      <c r="K398" s="30">
        <v>6</v>
      </c>
      <c r="L398" s="30">
        <v>0</v>
      </c>
      <c r="M398" t="s">
        <v>16474</v>
      </c>
    </row>
    <row r="399" spans="1:13">
      <c r="A399" t="str">
        <f t="shared" si="6"/>
        <v>Damex 18 EC 30 X 500 ml45962</v>
      </c>
      <c r="B399">
        <v>398</v>
      </c>
      <c r="C399" t="s">
        <v>12193</v>
      </c>
      <c r="D399" t="s">
        <v>537</v>
      </c>
      <c r="E399" s="28">
        <v>45962</v>
      </c>
      <c r="F399" s="30">
        <v>30</v>
      </c>
      <c r="G399" s="30">
        <v>1</v>
      </c>
      <c r="H399" s="30">
        <v>1</v>
      </c>
      <c r="I399" s="30">
        <v>30</v>
      </c>
      <c r="J399" s="30">
        <v>228</v>
      </c>
      <c r="K399" s="30">
        <v>7</v>
      </c>
      <c r="L399" s="30">
        <v>18</v>
      </c>
      <c r="M399" t="s">
        <v>16474</v>
      </c>
    </row>
    <row r="400" spans="1:13">
      <c r="A400" t="str">
        <f t="shared" si="6"/>
        <v>Danaxone 135 SL 20 ltr47119</v>
      </c>
      <c r="B400">
        <v>399</v>
      </c>
      <c r="C400" t="s">
        <v>12194</v>
      </c>
      <c r="D400" t="s">
        <v>538</v>
      </c>
      <c r="E400" s="28">
        <v>47119</v>
      </c>
      <c r="F400" s="30">
        <v>1</v>
      </c>
      <c r="G400" s="30">
        <v>1</v>
      </c>
      <c r="H400" s="30">
        <v>1</v>
      </c>
      <c r="I400" s="30">
        <v>1</v>
      </c>
      <c r="J400" s="30">
        <v>40</v>
      </c>
      <c r="K400" s="30">
        <v>40</v>
      </c>
      <c r="L400" s="30">
        <v>0</v>
      </c>
      <c r="M400" t="s">
        <v>16474</v>
      </c>
    </row>
    <row r="401" spans="1:13">
      <c r="A401" t="str">
        <f t="shared" si="6"/>
        <v>Danaxone 135 SL 20 X 1 ltr47119</v>
      </c>
      <c r="B401">
        <v>400</v>
      </c>
      <c r="C401" t="s">
        <v>12195</v>
      </c>
      <c r="D401" t="s">
        <v>540</v>
      </c>
      <c r="E401" s="28">
        <v>47119</v>
      </c>
      <c r="F401" s="30">
        <v>20</v>
      </c>
      <c r="G401" s="30">
        <v>1</v>
      </c>
      <c r="H401" s="30">
        <v>1</v>
      </c>
      <c r="I401" s="30">
        <v>20</v>
      </c>
      <c r="J401" s="30">
        <v>2150</v>
      </c>
      <c r="K401" s="30">
        <v>107</v>
      </c>
      <c r="L401" s="30">
        <v>10</v>
      </c>
      <c r="M401" t="s">
        <v>16474</v>
      </c>
    </row>
    <row r="402" spans="1:13">
      <c r="A402" t="str">
        <f t="shared" si="6"/>
        <v>Danaxone 135 SL 4 X 5 ltr47088</v>
      </c>
      <c r="B402">
        <v>401</v>
      </c>
      <c r="C402" t="s">
        <v>12196</v>
      </c>
      <c r="D402" t="s">
        <v>542</v>
      </c>
      <c r="E402" s="28">
        <v>47088</v>
      </c>
      <c r="F402" s="30">
        <v>4</v>
      </c>
      <c r="G402" s="30">
        <v>1</v>
      </c>
      <c r="H402" s="30">
        <v>1</v>
      </c>
      <c r="I402" s="30">
        <v>4</v>
      </c>
      <c r="J402" s="30">
        <v>152</v>
      </c>
      <c r="K402" s="30">
        <v>38</v>
      </c>
      <c r="L402" s="30">
        <v>0</v>
      </c>
      <c r="M402" t="s">
        <v>16474</v>
      </c>
    </row>
    <row r="403" spans="1:13">
      <c r="A403" t="str">
        <f t="shared" si="6"/>
        <v>Decis 2.5 EC 100 X 100 ml46844</v>
      </c>
      <c r="B403">
        <v>402</v>
      </c>
      <c r="C403" t="s">
        <v>12197</v>
      </c>
      <c r="D403" t="s">
        <v>544</v>
      </c>
      <c r="E403" s="28">
        <v>46844</v>
      </c>
      <c r="F403" s="30">
        <v>100</v>
      </c>
      <c r="G403" s="30">
        <v>1</v>
      </c>
      <c r="H403" s="30">
        <v>1</v>
      </c>
      <c r="I403" s="30">
        <v>100</v>
      </c>
      <c r="J403" s="30">
        <v>22980</v>
      </c>
      <c r="K403" s="30">
        <v>229</v>
      </c>
      <c r="L403" s="30">
        <v>80</v>
      </c>
      <c r="M403" t="s">
        <v>16474</v>
      </c>
    </row>
    <row r="404" spans="1:13">
      <c r="A404" t="str">
        <f t="shared" si="6"/>
        <v>Decis 2.5 EC 100 X 50 ml46874</v>
      </c>
      <c r="B404">
        <v>403</v>
      </c>
      <c r="C404" t="s">
        <v>12198</v>
      </c>
      <c r="D404" t="s">
        <v>547</v>
      </c>
      <c r="E404" s="28">
        <v>46874</v>
      </c>
      <c r="F404" s="30">
        <v>100</v>
      </c>
      <c r="G404" s="30">
        <v>1</v>
      </c>
      <c r="H404" s="30">
        <v>1</v>
      </c>
      <c r="I404" s="30">
        <v>100</v>
      </c>
      <c r="J404" s="30">
        <v>39977</v>
      </c>
      <c r="K404" s="30">
        <v>399</v>
      </c>
      <c r="L404" s="30">
        <v>77</v>
      </c>
      <c r="M404" t="s">
        <v>16474</v>
      </c>
    </row>
    <row r="405" spans="1:13">
      <c r="A405" t="str">
        <f t="shared" si="6"/>
        <v>Decis 2.5 EC 20 X 500 ml46753</v>
      </c>
      <c r="B405">
        <v>404</v>
      </c>
      <c r="C405" t="s">
        <v>12199</v>
      </c>
      <c r="D405" t="s">
        <v>551</v>
      </c>
      <c r="E405" s="28">
        <v>46753</v>
      </c>
      <c r="F405" s="30">
        <v>20</v>
      </c>
      <c r="G405" s="30">
        <v>1</v>
      </c>
      <c r="H405" s="30">
        <v>1</v>
      </c>
      <c r="I405" s="30">
        <v>20</v>
      </c>
      <c r="J405" s="30">
        <v>2129</v>
      </c>
      <c r="K405" s="30">
        <v>106</v>
      </c>
      <c r="L405" s="30">
        <v>9</v>
      </c>
      <c r="M405" t="s">
        <v>16474</v>
      </c>
    </row>
    <row r="406" spans="1:13">
      <c r="A406" t="str">
        <f t="shared" si="6"/>
        <v>Decis 2.5 EC 40 X 250 ml46784</v>
      </c>
      <c r="B406">
        <v>405</v>
      </c>
      <c r="C406" t="s">
        <v>12200</v>
      </c>
      <c r="D406" t="s">
        <v>554</v>
      </c>
      <c r="E406" s="28">
        <v>46784</v>
      </c>
      <c r="F406" s="30">
        <v>40</v>
      </c>
      <c r="G406" s="30">
        <v>1</v>
      </c>
      <c r="H406" s="30">
        <v>1</v>
      </c>
      <c r="I406" s="30">
        <v>40</v>
      </c>
      <c r="J406" s="30">
        <v>3410</v>
      </c>
      <c r="K406" s="30">
        <v>85</v>
      </c>
      <c r="L406" s="30">
        <v>10</v>
      </c>
      <c r="M406" t="s">
        <v>16474</v>
      </c>
    </row>
    <row r="407" spans="1:13">
      <c r="A407" t="str">
        <f t="shared" si="6"/>
        <v>Decis 2.5 EC 40 X 250 ml46844</v>
      </c>
      <c r="B407">
        <v>406</v>
      </c>
      <c r="C407" t="s">
        <v>12200</v>
      </c>
      <c r="D407" t="s">
        <v>554</v>
      </c>
      <c r="E407" s="28">
        <v>46844</v>
      </c>
      <c r="F407" s="30">
        <v>40</v>
      </c>
      <c r="G407" s="30">
        <v>1</v>
      </c>
      <c r="H407" s="30">
        <v>1</v>
      </c>
      <c r="I407" s="30">
        <v>40</v>
      </c>
      <c r="J407" s="30">
        <v>1360</v>
      </c>
      <c r="K407" s="30">
        <v>34</v>
      </c>
      <c r="L407" s="30">
        <v>0</v>
      </c>
      <c r="M407" t="s">
        <v>16474</v>
      </c>
    </row>
    <row r="408" spans="1:13">
      <c r="A408" t="str">
        <f t="shared" si="6"/>
        <v>Dekamon 22,43 L 50 X 100 ml46296</v>
      </c>
      <c r="B408">
        <v>407</v>
      </c>
      <c r="C408" t="s">
        <v>12201</v>
      </c>
      <c r="D408" t="s">
        <v>558</v>
      </c>
      <c r="E408" s="28">
        <v>46296</v>
      </c>
      <c r="F408" s="30">
        <v>50</v>
      </c>
      <c r="G408" s="30">
        <v>1</v>
      </c>
      <c r="H408" s="30">
        <v>1</v>
      </c>
      <c r="I408" s="30">
        <v>50</v>
      </c>
      <c r="J408" s="30">
        <v>1031</v>
      </c>
      <c r="K408" s="30">
        <v>20</v>
      </c>
      <c r="L408" s="30">
        <v>31</v>
      </c>
      <c r="M408" t="s">
        <v>16474</v>
      </c>
    </row>
    <row r="409" spans="1:13">
      <c r="A409" t="str">
        <f t="shared" si="6"/>
        <v>Dekamon 22.43 L 12 X 1 ltr46174</v>
      </c>
      <c r="B409">
        <v>408</v>
      </c>
      <c r="C409" t="s">
        <v>12202</v>
      </c>
      <c r="D409" t="s">
        <v>561</v>
      </c>
      <c r="E409" s="28">
        <v>46174</v>
      </c>
      <c r="F409" s="30">
        <v>12</v>
      </c>
      <c r="G409" s="30">
        <v>1</v>
      </c>
      <c r="H409" s="30">
        <v>1</v>
      </c>
      <c r="I409" s="30">
        <v>12</v>
      </c>
      <c r="J409" s="30">
        <v>661</v>
      </c>
      <c r="K409" s="30">
        <v>55</v>
      </c>
      <c r="L409" s="30">
        <v>1</v>
      </c>
      <c r="M409" t="s">
        <v>16474</v>
      </c>
    </row>
    <row r="410" spans="1:13">
      <c r="A410" t="str">
        <f t="shared" si="6"/>
        <v>Dekapirim 400 SC 20 X 500 ml46054</v>
      </c>
      <c r="B410">
        <v>409</v>
      </c>
      <c r="C410" t="s">
        <v>12203</v>
      </c>
      <c r="D410" t="s">
        <v>563</v>
      </c>
      <c r="E410" s="28">
        <v>46054</v>
      </c>
      <c r="F410" s="30">
        <v>20</v>
      </c>
      <c r="G410" s="30">
        <v>1</v>
      </c>
      <c r="H410" s="30">
        <v>1</v>
      </c>
      <c r="I410" s="30">
        <v>20</v>
      </c>
      <c r="J410" s="30">
        <v>4</v>
      </c>
      <c r="K410" s="30">
        <v>0</v>
      </c>
      <c r="L410" s="30">
        <v>4</v>
      </c>
      <c r="M410" t="s">
        <v>16474</v>
      </c>
    </row>
    <row r="411" spans="1:13">
      <c r="A411" t="str">
        <f t="shared" si="6"/>
        <v>Dekapirim 400 SC 20 X 500 ml46174</v>
      </c>
      <c r="B411">
        <v>410</v>
      </c>
      <c r="C411" t="s">
        <v>12203</v>
      </c>
      <c r="D411" t="s">
        <v>563</v>
      </c>
      <c r="E411" s="28">
        <v>46174</v>
      </c>
      <c r="F411" s="30">
        <v>20</v>
      </c>
      <c r="G411" s="30">
        <v>1</v>
      </c>
      <c r="H411" s="30">
        <v>1</v>
      </c>
      <c r="I411" s="30">
        <v>20</v>
      </c>
      <c r="J411" s="30">
        <v>53</v>
      </c>
      <c r="K411" s="30">
        <v>2</v>
      </c>
      <c r="L411" s="30">
        <v>13</v>
      </c>
      <c r="M411" t="s">
        <v>16474</v>
      </c>
    </row>
    <row r="412" spans="1:13">
      <c r="A412" t="str">
        <f t="shared" si="6"/>
        <v>Dekapirim 400 SC 50 X 100 ml46419</v>
      </c>
      <c r="B412">
        <v>411</v>
      </c>
      <c r="C412" t="s">
        <v>12204</v>
      </c>
      <c r="D412" t="s">
        <v>566</v>
      </c>
      <c r="E412" s="28">
        <v>46419</v>
      </c>
      <c r="F412" s="30">
        <v>50</v>
      </c>
      <c r="G412" s="30">
        <v>1</v>
      </c>
      <c r="H412" s="30">
        <v>1</v>
      </c>
      <c r="I412" s="30">
        <v>50</v>
      </c>
      <c r="J412" s="30">
        <v>2</v>
      </c>
      <c r="K412" s="30">
        <v>0</v>
      </c>
      <c r="L412" s="30">
        <v>2</v>
      </c>
      <c r="M412" t="s">
        <v>16474</v>
      </c>
    </row>
    <row r="413" spans="1:13">
      <c r="A413" t="str">
        <f t="shared" si="6"/>
        <v>Dektin 30 WG 12 X 500 gr45627</v>
      </c>
      <c r="B413">
        <v>412</v>
      </c>
      <c r="C413" t="s">
        <v>12205</v>
      </c>
      <c r="D413" t="s">
        <v>568</v>
      </c>
      <c r="E413" s="28">
        <v>45627</v>
      </c>
      <c r="F413" s="30">
        <v>12</v>
      </c>
      <c r="G413" s="30">
        <v>1</v>
      </c>
      <c r="H413" s="30">
        <v>1</v>
      </c>
      <c r="I413" s="30">
        <v>12</v>
      </c>
      <c r="J413" s="30">
        <v>318</v>
      </c>
      <c r="K413" s="30">
        <v>26</v>
      </c>
      <c r="L413" s="30">
        <v>6</v>
      </c>
      <c r="M413" t="s">
        <v>16474</v>
      </c>
    </row>
    <row r="414" spans="1:13">
      <c r="A414" t="str">
        <f t="shared" si="6"/>
        <v>Dektin 30 WG 20 X 200 gr45566</v>
      </c>
      <c r="B414">
        <v>413</v>
      </c>
      <c r="C414" t="s">
        <v>12206</v>
      </c>
      <c r="D414" t="s">
        <v>570</v>
      </c>
      <c r="E414" s="28">
        <v>45566</v>
      </c>
      <c r="F414" s="30">
        <v>20</v>
      </c>
      <c r="G414" s="30">
        <v>1</v>
      </c>
      <c r="H414" s="30">
        <v>1</v>
      </c>
      <c r="I414" s="30">
        <v>20</v>
      </c>
      <c r="J414" s="30">
        <v>60</v>
      </c>
      <c r="K414" s="30">
        <v>3</v>
      </c>
      <c r="L414" s="30">
        <v>0</v>
      </c>
      <c r="M414" t="s">
        <v>16474</v>
      </c>
    </row>
    <row r="415" spans="1:13">
      <c r="A415" t="str">
        <f t="shared" si="6"/>
        <v>Dektin 30 WG 20 X 200 gr46235</v>
      </c>
      <c r="B415">
        <v>414</v>
      </c>
      <c r="C415" t="s">
        <v>12206</v>
      </c>
      <c r="D415" t="s">
        <v>570</v>
      </c>
      <c r="E415" s="28">
        <v>46235</v>
      </c>
      <c r="F415" s="30">
        <v>20</v>
      </c>
      <c r="G415" s="30">
        <v>1</v>
      </c>
      <c r="H415" s="30">
        <v>1</v>
      </c>
      <c r="I415" s="30">
        <v>20</v>
      </c>
      <c r="J415" s="30">
        <v>104</v>
      </c>
      <c r="K415" s="30">
        <v>5</v>
      </c>
      <c r="L415" s="30">
        <v>4</v>
      </c>
      <c r="M415" t="s">
        <v>16474</v>
      </c>
    </row>
    <row r="416" spans="1:13">
      <c r="A416" t="str">
        <f t="shared" si="6"/>
        <v>Dektin 30 WG 50 X 50 gr46235</v>
      </c>
      <c r="B416">
        <v>415</v>
      </c>
      <c r="C416" t="s">
        <v>12207</v>
      </c>
      <c r="D416" t="s">
        <v>573</v>
      </c>
      <c r="E416" s="28">
        <v>46235</v>
      </c>
      <c r="F416" s="30">
        <v>50</v>
      </c>
      <c r="G416" s="30">
        <v>1</v>
      </c>
      <c r="H416" s="30">
        <v>1</v>
      </c>
      <c r="I416" s="30">
        <v>50</v>
      </c>
      <c r="J416" s="30">
        <v>11</v>
      </c>
      <c r="K416" s="30">
        <v>0</v>
      </c>
      <c r="L416" s="30">
        <v>11</v>
      </c>
      <c r="M416" t="s">
        <v>16474</v>
      </c>
    </row>
    <row r="417" spans="1:13">
      <c r="A417" t="str">
        <f t="shared" si="6"/>
        <v>Dektin 30 WG 50 X 50 gr46539</v>
      </c>
      <c r="B417">
        <v>416</v>
      </c>
      <c r="C417" t="s">
        <v>12207</v>
      </c>
      <c r="D417" t="s">
        <v>573</v>
      </c>
      <c r="E417" s="28">
        <v>46539</v>
      </c>
      <c r="F417" s="30">
        <v>50</v>
      </c>
      <c r="G417" s="30">
        <v>1</v>
      </c>
      <c r="H417" s="30">
        <v>1</v>
      </c>
      <c r="I417" s="30">
        <v>50</v>
      </c>
      <c r="J417" s="30">
        <v>800</v>
      </c>
      <c r="K417" s="30">
        <v>16</v>
      </c>
      <c r="L417" s="30">
        <v>0</v>
      </c>
      <c r="M417" t="s">
        <v>16474</v>
      </c>
    </row>
    <row r="418" spans="1:13">
      <c r="A418" t="str">
        <f t="shared" si="6"/>
        <v>Dellacid 525 EC 20 x 1 ltr46600</v>
      </c>
      <c r="B418">
        <v>417</v>
      </c>
      <c r="C418" t="s">
        <v>12208</v>
      </c>
      <c r="D418" t="s">
        <v>576</v>
      </c>
      <c r="E418" s="28">
        <v>46600</v>
      </c>
      <c r="F418" s="30">
        <v>20</v>
      </c>
      <c r="G418" s="30">
        <v>1</v>
      </c>
      <c r="H418" s="30">
        <v>1</v>
      </c>
      <c r="I418" s="30">
        <v>20</v>
      </c>
      <c r="J418" s="30">
        <v>20</v>
      </c>
      <c r="K418" s="30">
        <v>1</v>
      </c>
      <c r="L418" s="30">
        <v>0</v>
      </c>
      <c r="M418" t="s">
        <v>16474</v>
      </c>
    </row>
    <row r="419" spans="1:13">
      <c r="A419" t="str">
        <f t="shared" si="6"/>
        <v>Dellacid 525 EC 25 X 500 ml46174</v>
      </c>
      <c r="B419">
        <v>418</v>
      </c>
      <c r="C419" t="s">
        <v>12209</v>
      </c>
      <c r="D419" t="s">
        <v>577</v>
      </c>
      <c r="E419" s="28">
        <v>46174</v>
      </c>
      <c r="F419" s="30">
        <v>25</v>
      </c>
      <c r="G419" s="30">
        <v>1</v>
      </c>
      <c r="H419" s="30">
        <v>1</v>
      </c>
      <c r="I419" s="30">
        <v>25</v>
      </c>
      <c r="J419" s="30">
        <v>22</v>
      </c>
      <c r="K419" s="30">
        <v>0</v>
      </c>
      <c r="L419" s="30">
        <v>22</v>
      </c>
      <c r="M419" t="s">
        <v>16474</v>
      </c>
    </row>
    <row r="420" spans="1:13">
      <c r="A420" t="str">
        <f t="shared" si="6"/>
        <v>Dellacid 525 EC 25 X 500 ml46784</v>
      </c>
      <c r="B420">
        <v>419</v>
      </c>
      <c r="C420" t="s">
        <v>12209</v>
      </c>
      <c r="D420" t="s">
        <v>577</v>
      </c>
      <c r="E420" s="28">
        <v>46784</v>
      </c>
      <c r="F420" s="30">
        <v>25</v>
      </c>
      <c r="G420" s="30">
        <v>1</v>
      </c>
      <c r="H420" s="30">
        <v>1</v>
      </c>
      <c r="I420" s="30">
        <v>25</v>
      </c>
      <c r="J420" s="30">
        <v>625</v>
      </c>
      <c r="K420" s="30">
        <v>25</v>
      </c>
      <c r="L420" s="30">
        <v>0</v>
      </c>
      <c r="M420" t="s">
        <v>16474</v>
      </c>
    </row>
    <row r="421" spans="1:13">
      <c r="A421" t="str">
        <f t="shared" si="6"/>
        <v>Dellacid 525 EC 40 x 200 ml46174</v>
      </c>
      <c r="B421">
        <v>420</v>
      </c>
      <c r="C421" t="s">
        <v>12210</v>
      </c>
      <c r="D421" t="s">
        <v>578</v>
      </c>
      <c r="E421" s="28">
        <v>46174</v>
      </c>
      <c r="F421" s="30">
        <v>40</v>
      </c>
      <c r="G421" s="30">
        <v>1</v>
      </c>
      <c r="H421" s="30">
        <v>1</v>
      </c>
      <c r="I421" s="30">
        <v>40</v>
      </c>
      <c r="J421" s="30">
        <v>5</v>
      </c>
      <c r="K421" s="30">
        <v>0</v>
      </c>
      <c r="L421" s="30">
        <v>5</v>
      </c>
      <c r="M421" t="s">
        <v>16474</v>
      </c>
    </row>
    <row r="422" spans="1:13">
      <c r="A422" t="str">
        <f t="shared" si="6"/>
        <v>Demoflag Armeira1/1/1000</v>
      </c>
      <c r="B422">
        <v>421</v>
      </c>
      <c r="C422" t="s">
        <v>12211</v>
      </c>
      <c r="D422" t="s">
        <v>579</v>
      </c>
      <c r="E422" s="28" t="s">
        <v>2222</v>
      </c>
      <c r="F422" s="30">
        <v>1</v>
      </c>
      <c r="G422" s="30">
        <v>1</v>
      </c>
      <c r="H422" s="30">
        <v>1</v>
      </c>
      <c r="I422" s="30">
        <v>1</v>
      </c>
      <c r="J422" s="30">
        <v>610</v>
      </c>
      <c r="K422" s="30">
        <v>610</v>
      </c>
      <c r="L422" s="30">
        <v>0</v>
      </c>
      <c r="M422" t="s">
        <v>16474</v>
      </c>
    </row>
    <row r="423" spans="1:13">
      <c r="A423" t="str">
        <f t="shared" si="6"/>
        <v>Demoflag Castora1/1/1000</v>
      </c>
      <c r="B423">
        <v>422</v>
      </c>
      <c r="C423" t="s">
        <v>12212</v>
      </c>
      <c r="D423" t="s">
        <v>580</v>
      </c>
      <c r="E423" s="28" t="s">
        <v>2222</v>
      </c>
      <c r="F423" s="30">
        <v>1</v>
      </c>
      <c r="G423" s="30">
        <v>1</v>
      </c>
      <c r="H423" s="30">
        <v>1</v>
      </c>
      <c r="I423" s="30">
        <v>1</v>
      </c>
      <c r="J423" s="30">
        <v>790</v>
      </c>
      <c r="K423" s="30">
        <v>790</v>
      </c>
      <c r="L423" s="30">
        <v>0</v>
      </c>
      <c r="M423" t="s">
        <v>16474</v>
      </c>
    </row>
    <row r="424" spans="1:13">
      <c r="A424" t="str">
        <f t="shared" si="6"/>
        <v>Demoflag Desanto1/1/1000</v>
      </c>
      <c r="B424">
        <v>423</v>
      </c>
      <c r="C424" t="s">
        <v>12213</v>
      </c>
      <c r="D424" t="s">
        <v>581</v>
      </c>
      <c r="E424" s="28" t="s">
        <v>2222</v>
      </c>
      <c r="F424" s="30">
        <v>1</v>
      </c>
      <c r="G424" s="30">
        <v>1</v>
      </c>
      <c r="H424" s="30">
        <v>1</v>
      </c>
      <c r="I424" s="30">
        <v>1</v>
      </c>
      <c r="J424" s="30">
        <v>5105</v>
      </c>
      <c r="K424" s="30">
        <v>5105</v>
      </c>
      <c r="L424" s="30">
        <v>0</v>
      </c>
      <c r="M424" t="s">
        <v>16474</v>
      </c>
    </row>
    <row r="425" spans="1:13">
      <c r="A425" t="str">
        <f t="shared" si="6"/>
        <v>Demoflag Elazaro1/1/1000</v>
      </c>
      <c r="B425">
        <v>424</v>
      </c>
      <c r="C425" t="s">
        <v>12214</v>
      </c>
      <c r="D425" t="s">
        <v>582</v>
      </c>
      <c r="E425" s="28" t="s">
        <v>2222</v>
      </c>
      <c r="F425" s="30">
        <v>1</v>
      </c>
      <c r="G425" s="30">
        <v>1</v>
      </c>
      <c r="H425" s="30">
        <v>1</v>
      </c>
      <c r="I425" s="30">
        <v>1</v>
      </c>
      <c r="J425" s="30">
        <v>5205</v>
      </c>
      <c r="K425" s="30">
        <v>5205</v>
      </c>
      <c r="L425" s="30">
        <v>0</v>
      </c>
      <c r="M425" t="s">
        <v>16474</v>
      </c>
    </row>
    <row r="426" spans="1:13">
      <c r="A426" t="str">
        <f t="shared" si="6"/>
        <v>Demoflag Gardara1/1/1000</v>
      </c>
      <c r="B426">
        <v>425</v>
      </c>
      <c r="C426" t="s">
        <v>12215</v>
      </c>
      <c r="D426" t="s">
        <v>583</v>
      </c>
      <c r="E426" s="28" t="s">
        <v>2222</v>
      </c>
      <c r="F426" s="30">
        <v>1</v>
      </c>
      <c r="G426" s="30">
        <v>1</v>
      </c>
      <c r="H426" s="30">
        <v>1</v>
      </c>
      <c r="I426" s="30">
        <v>1</v>
      </c>
      <c r="J426" s="30">
        <v>450</v>
      </c>
      <c r="K426" s="30">
        <v>450</v>
      </c>
      <c r="L426" s="30">
        <v>0</v>
      </c>
      <c r="M426" t="s">
        <v>16474</v>
      </c>
    </row>
    <row r="427" spans="1:13">
      <c r="A427" t="str">
        <f t="shared" si="6"/>
        <v>Demoflag Piraklo1/1/1000</v>
      </c>
      <c r="B427">
        <v>426</v>
      </c>
      <c r="C427" t="s">
        <v>12216</v>
      </c>
      <c r="D427" t="s">
        <v>584</v>
      </c>
      <c r="E427" s="28" t="s">
        <v>2222</v>
      </c>
      <c r="F427" s="30">
        <v>1</v>
      </c>
      <c r="G427" s="30">
        <v>1</v>
      </c>
      <c r="H427" s="30">
        <v>1</v>
      </c>
      <c r="I427" s="30">
        <v>1</v>
      </c>
      <c r="J427" s="30">
        <v>4715</v>
      </c>
      <c r="K427" s="30">
        <v>4715</v>
      </c>
      <c r="L427" s="30">
        <v>0</v>
      </c>
      <c r="M427" t="s">
        <v>16474</v>
      </c>
    </row>
    <row r="428" spans="1:13">
      <c r="A428" t="str">
        <f t="shared" si="6"/>
        <v>Demoflag Vishaka1/1/1000</v>
      </c>
      <c r="B428">
        <v>427</v>
      </c>
      <c r="C428" t="s">
        <v>12217</v>
      </c>
      <c r="D428" t="s">
        <v>585</v>
      </c>
      <c r="E428" s="28" t="s">
        <v>2222</v>
      </c>
      <c r="F428" s="30">
        <v>1</v>
      </c>
      <c r="G428" s="30">
        <v>1</v>
      </c>
      <c r="H428" s="30">
        <v>1</v>
      </c>
      <c r="I428" s="30">
        <v>1</v>
      </c>
      <c r="J428" s="30">
        <v>355</v>
      </c>
      <c r="K428" s="30">
        <v>355</v>
      </c>
      <c r="L428" s="30">
        <v>0</v>
      </c>
      <c r="M428" t="s">
        <v>16474</v>
      </c>
    </row>
    <row r="429" spans="1:13">
      <c r="A429" t="str">
        <f t="shared" si="6"/>
        <v>Desanto 200 SL 100 X 100 ml45658</v>
      </c>
      <c r="B429">
        <v>428</v>
      </c>
      <c r="C429" t="s">
        <v>12218</v>
      </c>
      <c r="D429" t="s">
        <v>586</v>
      </c>
      <c r="E429" s="28">
        <v>45658</v>
      </c>
      <c r="F429" s="30">
        <v>100</v>
      </c>
      <c r="G429" s="30">
        <v>1</v>
      </c>
      <c r="H429" s="30">
        <v>1</v>
      </c>
      <c r="I429" s="30">
        <v>100</v>
      </c>
      <c r="J429" s="30">
        <v>105</v>
      </c>
      <c r="K429" s="30">
        <v>1</v>
      </c>
      <c r="L429" s="30">
        <v>5</v>
      </c>
      <c r="M429" t="s">
        <v>16474</v>
      </c>
    </row>
    <row r="430" spans="1:13">
      <c r="A430" t="str">
        <f t="shared" si="6"/>
        <v>Desanto 200 SL 40 X 250 ml46935</v>
      </c>
      <c r="B430">
        <v>429</v>
      </c>
      <c r="C430" t="s">
        <v>12219</v>
      </c>
      <c r="D430" t="s">
        <v>588</v>
      </c>
      <c r="E430" s="28">
        <v>46935</v>
      </c>
      <c r="F430" s="30">
        <v>40</v>
      </c>
      <c r="G430" s="30">
        <v>1</v>
      </c>
      <c r="H430" s="30">
        <v>1</v>
      </c>
      <c r="I430" s="30">
        <v>40</v>
      </c>
      <c r="J430" s="30">
        <v>26589</v>
      </c>
      <c r="K430" s="30">
        <v>664</v>
      </c>
      <c r="L430" s="30">
        <v>29</v>
      </c>
      <c r="M430" t="s">
        <v>16474</v>
      </c>
    </row>
    <row r="431" spans="1:13">
      <c r="A431" t="str">
        <f t="shared" si="6"/>
        <v>Desanto 200 SL 40 X 250 ml1/1/1000</v>
      </c>
      <c r="B431">
        <v>430</v>
      </c>
      <c r="C431" t="s">
        <v>12219</v>
      </c>
      <c r="D431" t="s">
        <v>588</v>
      </c>
      <c r="E431" s="28" t="s">
        <v>2222</v>
      </c>
      <c r="F431" s="30">
        <v>40</v>
      </c>
      <c r="G431" s="30">
        <v>1</v>
      </c>
      <c r="H431" s="30">
        <v>1</v>
      </c>
      <c r="I431" s="30">
        <v>40</v>
      </c>
      <c r="J431" s="30">
        <v>1</v>
      </c>
      <c r="K431" s="30">
        <v>0</v>
      </c>
      <c r="L431" s="30">
        <v>1</v>
      </c>
      <c r="M431" t="s">
        <v>16474</v>
      </c>
    </row>
    <row r="432" spans="1:13">
      <c r="A432" t="str">
        <f t="shared" si="6"/>
        <v>Desanto 200 SL 40 X 250 ml45809</v>
      </c>
      <c r="B432">
        <v>431</v>
      </c>
      <c r="C432" t="s">
        <v>12219</v>
      </c>
      <c r="D432" t="s">
        <v>588</v>
      </c>
      <c r="E432" s="28">
        <v>45809</v>
      </c>
      <c r="F432" s="30">
        <v>40</v>
      </c>
      <c r="G432" s="30">
        <v>1</v>
      </c>
      <c r="H432" s="30">
        <v>1</v>
      </c>
      <c r="I432" s="30">
        <v>40</v>
      </c>
      <c r="J432" s="30">
        <v>109</v>
      </c>
      <c r="K432" s="30">
        <v>2</v>
      </c>
      <c r="L432" s="30">
        <v>29</v>
      </c>
      <c r="M432" t="s">
        <v>16474</v>
      </c>
    </row>
    <row r="433" spans="1:13">
      <c r="A433" t="str">
        <f t="shared" si="6"/>
        <v>Dewa Dewi 15 X 1 ltr47239</v>
      </c>
      <c r="B433">
        <v>432</v>
      </c>
      <c r="C433" t="s">
        <v>12220</v>
      </c>
      <c r="D433" t="s">
        <v>590</v>
      </c>
      <c r="E433" s="28">
        <v>47239</v>
      </c>
      <c r="F433" s="30">
        <v>15</v>
      </c>
      <c r="G433" s="30">
        <v>1</v>
      </c>
      <c r="H433" s="30">
        <v>1</v>
      </c>
      <c r="I433" s="30">
        <v>15</v>
      </c>
      <c r="J433" s="30">
        <v>2164</v>
      </c>
      <c r="K433" s="30">
        <v>144</v>
      </c>
      <c r="L433" s="30">
        <v>4</v>
      </c>
      <c r="M433" t="s">
        <v>16474</v>
      </c>
    </row>
    <row r="434" spans="1:13">
      <c r="A434" t="str">
        <f t="shared" si="6"/>
        <v>Dewa Dewi 20 X 500 ml46753</v>
      </c>
      <c r="B434">
        <v>433</v>
      </c>
      <c r="C434" t="s">
        <v>12221</v>
      </c>
      <c r="D434" t="s">
        <v>591</v>
      </c>
      <c r="E434" s="28">
        <v>46753</v>
      </c>
      <c r="F434" s="30">
        <v>20</v>
      </c>
      <c r="G434" s="30">
        <v>1</v>
      </c>
      <c r="H434" s="30">
        <v>1</v>
      </c>
      <c r="I434" s="30">
        <v>20</v>
      </c>
      <c r="J434" s="30">
        <v>237</v>
      </c>
      <c r="K434" s="30">
        <v>11</v>
      </c>
      <c r="L434" s="30">
        <v>17</v>
      </c>
      <c r="M434" t="s">
        <v>16474</v>
      </c>
    </row>
    <row r="435" spans="1:13">
      <c r="A435" t="str">
        <f t="shared" si="6"/>
        <v>Dewa Dewi 20 X 500 ml47178</v>
      </c>
      <c r="B435">
        <v>434</v>
      </c>
      <c r="C435" t="s">
        <v>12221</v>
      </c>
      <c r="D435" t="s">
        <v>591</v>
      </c>
      <c r="E435" s="28">
        <v>47178</v>
      </c>
      <c r="F435" s="30">
        <v>20</v>
      </c>
      <c r="G435" s="30">
        <v>1</v>
      </c>
      <c r="H435" s="30">
        <v>1</v>
      </c>
      <c r="I435" s="30">
        <v>20</v>
      </c>
      <c r="J435" s="30">
        <v>1000</v>
      </c>
      <c r="K435" s="30">
        <v>50</v>
      </c>
      <c r="L435" s="30">
        <v>0</v>
      </c>
      <c r="M435" t="s">
        <v>16474</v>
      </c>
    </row>
    <row r="436" spans="1:13">
      <c r="A436" t="str">
        <f t="shared" si="6"/>
        <v>Dewa Dewi 250 ml45200</v>
      </c>
      <c r="B436">
        <v>435</v>
      </c>
      <c r="C436" t="s">
        <v>12222</v>
      </c>
      <c r="D436" t="s">
        <v>592</v>
      </c>
      <c r="E436" s="28">
        <v>45200</v>
      </c>
      <c r="F436" s="30">
        <v>1</v>
      </c>
      <c r="G436" s="30">
        <v>1</v>
      </c>
      <c r="H436" s="30">
        <v>1</v>
      </c>
      <c r="I436" s="30">
        <v>1</v>
      </c>
      <c r="J436" s="30">
        <v>3</v>
      </c>
      <c r="K436" s="30">
        <v>3</v>
      </c>
      <c r="L436" s="30">
        <v>0</v>
      </c>
      <c r="M436" t="s">
        <v>16474</v>
      </c>
    </row>
    <row r="437" spans="1:13">
      <c r="A437" t="str">
        <f t="shared" si="6"/>
        <v>Dinamo Basata Electrik1/1/1000</v>
      </c>
      <c r="B437">
        <v>436</v>
      </c>
      <c r="C437" t="s">
        <v>12223</v>
      </c>
      <c r="D437" t="s">
        <v>594</v>
      </c>
      <c r="E437" s="28" t="s">
        <v>2222</v>
      </c>
      <c r="F437" s="30">
        <v>1</v>
      </c>
      <c r="G437" s="30">
        <v>1</v>
      </c>
      <c r="H437" s="30">
        <v>1</v>
      </c>
      <c r="I437" s="30">
        <v>1</v>
      </c>
      <c r="J437" s="30">
        <v>1</v>
      </c>
      <c r="K437" s="30">
        <v>1</v>
      </c>
      <c r="L437" s="30">
        <v>0</v>
      </c>
      <c r="M437" t="s">
        <v>16474</v>
      </c>
    </row>
    <row r="438" spans="1:13">
      <c r="A438" t="str">
        <f t="shared" si="6"/>
        <v>Dinamo Sprayer Elektrik 5L 12V 1.3A1/1/1000</v>
      </c>
      <c r="B438">
        <v>437</v>
      </c>
      <c r="C438" t="s">
        <v>12224</v>
      </c>
      <c r="D438" t="s">
        <v>595</v>
      </c>
      <c r="E438" s="28" t="s">
        <v>2222</v>
      </c>
      <c r="F438" s="30">
        <v>1</v>
      </c>
      <c r="G438" s="30">
        <v>1</v>
      </c>
      <c r="H438" s="30">
        <v>1</v>
      </c>
      <c r="I438" s="30">
        <v>1</v>
      </c>
      <c r="J438" s="30">
        <v>100</v>
      </c>
      <c r="K438" s="30">
        <v>100</v>
      </c>
      <c r="L438" s="30">
        <v>0</v>
      </c>
      <c r="M438" t="s">
        <v>16474</v>
      </c>
    </row>
    <row r="439" spans="1:13">
      <c r="A439" t="str">
        <f t="shared" si="6"/>
        <v>Dinamo Yama Power 16 ltr1/1/1000</v>
      </c>
      <c r="B439">
        <v>438</v>
      </c>
      <c r="C439" t="s">
        <v>12225</v>
      </c>
      <c r="D439" t="s">
        <v>596</v>
      </c>
      <c r="E439" s="28" t="s">
        <v>2222</v>
      </c>
      <c r="F439" s="30">
        <v>1</v>
      </c>
      <c r="G439" s="30">
        <v>1</v>
      </c>
      <c r="H439" s="30">
        <v>1</v>
      </c>
      <c r="I439" s="30">
        <v>1</v>
      </c>
      <c r="J439" s="30">
        <v>4</v>
      </c>
      <c r="K439" s="30">
        <v>4</v>
      </c>
      <c r="L439" s="30">
        <v>0</v>
      </c>
      <c r="M439" t="s">
        <v>16474</v>
      </c>
    </row>
    <row r="440" spans="1:13">
      <c r="A440" t="str">
        <f t="shared" si="6"/>
        <v>Dinamo Yoto Elektrik 16 ltr1/1/1000</v>
      </c>
      <c r="B440">
        <v>439</v>
      </c>
      <c r="C440" t="s">
        <v>12226</v>
      </c>
      <c r="D440" t="s">
        <v>597</v>
      </c>
      <c r="E440" s="28" t="s">
        <v>2222</v>
      </c>
      <c r="F440" s="30">
        <v>1</v>
      </c>
      <c r="G440" s="30">
        <v>1</v>
      </c>
      <c r="H440" s="30">
        <v>1</v>
      </c>
      <c r="I440" s="30">
        <v>1</v>
      </c>
      <c r="J440" s="30">
        <v>12</v>
      </c>
      <c r="K440" s="30">
        <v>12</v>
      </c>
      <c r="L440" s="30">
        <v>0</v>
      </c>
      <c r="M440" t="s">
        <v>16474</v>
      </c>
    </row>
    <row r="441" spans="1:13">
      <c r="A441" t="str">
        <f t="shared" si="6"/>
        <v>Dinda Booster 40 X 500 gr46874</v>
      </c>
      <c r="B441">
        <v>440</v>
      </c>
      <c r="C441" t="s">
        <v>12227</v>
      </c>
      <c r="D441" t="s">
        <v>598</v>
      </c>
      <c r="E441" s="28">
        <v>46874</v>
      </c>
      <c r="F441" s="30">
        <v>40</v>
      </c>
      <c r="G441" s="30">
        <v>1</v>
      </c>
      <c r="H441" s="30">
        <v>1</v>
      </c>
      <c r="I441" s="30">
        <v>40</v>
      </c>
      <c r="J441" s="30">
        <v>120</v>
      </c>
      <c r="K441" s="30">
        <v>3</v>
      </c>
      <c r="L441" s="30">
        <v>0</v>
      </c>
      <c r="M441" t="s">
        <v>16474</v>
      </c>
    </row>
    <row r="442" spans="1:13">
      <c r="A442" t="str">
        <f t="shared" si="6"/>
        <v>Dispenser Berdiri (Bawah)1/1/1000</v>
      </c>
      <c r="B442">
        <v>441</v>
      </c>
      <c r="C442" t="s">
        <v>12228</v>
      </c>
      <c r="D442" t="s">
        <v>599</v>
      </c>
      <c r="E442" s="28" t="s">
        <v>2222</v>
      </c>
      <c r="F442" s="30">
        <v>1</v>
      </c>
      <c r="G442" s="30">
        <v>1</v>
      </c>
      <c r="H442" s="30">
        <v>1</v>
      </c>
      <c r="I442" s="30">
        <v>1</v>
      </c>
      <c r="J442" s="30">
        <v>1</v>
      </c>
      <c r="K442" s="30">
        <v>1</v>
      </c>
      <c r="L442" s="30">
        <v>0</v>
      </c>
      <c r="M442" t="s">
        <v>16474</v>
      </c>
    </row>
    <row r="443" spans="1:13">
      <c r="A443" t="str">
        <f t="shared" si="6"/>
        <v>DK Duopro 490 EC 40 X 250 ml45689</v>
      </c>
      <c r="B443">
        <v>442</v>
      </c>
      <c r="C443" t="s">
        <v>12229</v>
      </c>
      <c r="D443" t="s">
        <v>600</v>
      </c>
      <c r="E443" s="28">
        <v>45689</v>
      </c>
      <c r="F443" s="30">
        <v>40</v>
      </c>
      <c r="G443" s="30">
        <v>1</v>
      </c>
      <c r="H443" s="30">
        <v>1</v>
      </c>
      <c r="I443" s="30">
        <v>40</v>
      </c>
      <c r="J443" s="30">
        <v>200</v>
      </c>
      <c r="K443" s="30">
        <v>5</v>
      </c>
      <c r="L443" s="30">
        <v>0</v>
      </c>
      <c r="M443" t="s">
        <v>16474</v>
      </c>
    </row>
    <row r="444" spans="1:13">
      <c r="A444" t="str">
        <f t="shared" si="6"/>
        <v>DK Duopro 490 EC 40 X 250 ml46753</v>
      </c>
      <c r="B444">
        <v>443</v>
      </c>
      <c r="C444" t="s">
        <v>12229</v>
      </c>
      <c r="D444" t="s">
        <v>600</v>
      </c>
      <c r="E444" s="28">
        <v>46753</v>
      </c>
      <c r="F444" s="30">
        <v>40</v>
      </c>
      <c r="G444" s="30">
        <v>1</v>
      </c>
      <c r="H444" s="30">
        <v>1</v>
      </c>
      <c r="I444" s="30">
        <v>40</v>
      </c>
      <c r="J444" s="30">
        <v>400</v>
      </c>
      <c r="K444" s="30">
        <v>10</v>
      </c>
      <c r="L444" s="30">
        <v>0</v>
      </c>
      <c r="M444" t="s">
        <v>16474</v>
      </c>
    </row>
    <row r="445" spans="1:13">
      <c r="A445" t="str">
        <f t="shared" si="6"/>
        <v>DK Fenzo 120 SC 20 X 500 ml46997</v>
      </c>
      <c r="B445">
        <v>444</v>
      </c>
      <c r="C445" t="s">
        <v>12230</v>
      </c>
      <c r="D445" t="s">
        <v>602</v>
      </c>
      <c r="E445" s="28">
        <v>46997</v>
      </c>
      <c r="F445" s="30">
        <v>20</v>
      </c>
      <c r="G445" s="30">
        <v>1</v>
      </c>
      <c r="H445" s="30">
        <v>1</v>
      </c>
      <c r="I445" s="30">
        <v>20</v>
      </c>
      <c r="J445" s="30">
        <v>151</v>
      </c>
      <c r="K445" s="30">
        <v>7</v>
      </c>
      <c r="L445" s="30">
        <v>11</v>
      </c>
      <c r="M445" t="s">
        <v>16474</v>
      </c>
    </row>
    <row r="446" spans="1:13">
      <c r="A446" t="str">
        <f t="shared" si="6"/>
        <v>DK Fenzo 120 SC 20 X 500 ml47150</v>
      </c>
      <c r="B446">
        <v>445</v>
      </c>
      <c r="C446" t="s">
        <v>12230</v>
      </c>
      <c r="D446" t="s">
        <v>602</v>
      </c>
      <c r="E446" s="28">
        <v>47150</v>
      </c>
      <c r="F446" s="30">
        <v>20</v>
      </c>
      <c r="G446" s="30">
        <v>1</v>
      </c>
      <c r="H446" s="30">
        <v>1</v>
      </c>
      <c r="I446" s="30">
        <v>20</v>
      </c>
      <c r="J446" s="30">
        <v>980</v>
      </c>
      <c r="K446" s="30">
        <v>49</v>
      </c>
      <c r="L446" s="30">
        <v>0</v>
      </c>
      <c r="M446" t="s">
        <v>16474</v>
      </c>
    </row>
    <row r="447" spans="1:13">
      <c r="A447" t="str">
        <f t="shared" si="6"/>
        <v>DK Fenzo 120 SC 40 X 250 ml47088</v>
      </c>
      <c r="B447">
        <v>446</v>
      </c>
      <c r="C447" t="s">
        <v>12231</v>
      </c>
      <c r="D447" t="s">
        <v>604</v>
      </c>
      <c r="E447" s="28">
        <v>47088</v>
      </c>
      <c r="F447" s="30">
        <v>40</v>
      </c>
      <c r="G447" s="30">
        <v>1</v>
      </c>
      <c r="H447" s="30">
        <v>1</v>
      </c>
      <c r="I447" s="30">
        <v>40</v>
      </c>
      <c r="J447" s="30">
        <v>32</v>
      </c>
      <c r="K447" s="30">
        <v>0</v>
      </c>
      <c r="L447" s="30">
        <v>32</v>
      </c>
      <c r="M447" t="s">
        <v>16474</v>
      </c>
    </row>
    <row r="448" spans="1:13">
      <c r="A448" t="str">
        <f t="shared" si="6"/>
        <v>DK Fenzo 120 SC 50 X 100 ml47150</v>
      </c>
      <c r="B448">
        <v>447</v>
      </c>
      <c r="C448" t="s">
        <v>12232</v>
      </c>
      <c r="D448" t="s">
        <v>605</v>
      </c>
      <c r="E448" s="28">
        <v>47150</v>
      </c>
      <c r="F448" s="30">
        <v>50</v>
      </c>
      <c r="G448" s="30">
        <v>1</v>
      </c>
      <c r="H448" s="30">
        <v>1</v>
      </c>
      <c r="I448" s="30">
        <v>50</v>
      </c>
      <c r="J448" s="30">
        <v>3172</v>
      </c>
      <c r="K448" s="30">
        <v>63</v>
      </c>
      <c r="L448" s="30">
        <v>22</v>
      </c>
      <c r="M448" t="s">
        <v>16474</v>
      </c>
    </row>
    <row r="449" spans="1:13">
      <c r="A449" t="str">
        <f t="shared" si="6"/>
        <v>Done 200 EC 4 X 25 X 100 ml (S)1/1/1000</v>
      </c>
      <c r="B449">
        <v>448</v>
      </c>
      <c r="C449" t="s">
        <v>12233</v>
      </c>
      <c r="D449" t="s">
        <v>607</v>
      </c>
      <c r="E449" s="28" t="s">
        <v>2222</v>
      </c>
      <c r="F449" s="30">
        <v>4</v>
      </c>
      <c r="G449" s="30">
        <v>25</v>
      </c>
      <c r="H449" s="30">
        <v>1</v>
      </c>
      <c r="I449" s="30">
        <v>100</v>
      </c>
      <c r="J449" s="30">
        <v>15</v>
      </c>
      <c r="K449" s="30">
        <v>0</v>
      </c>
      <c r="L449" s="30">
        <v>15</v>
      </c>
      <c r="M449" t="s">
        <v>16474</v>
      </c>
    </row>
    <row r="450" spans="1:13">
      <c r="A450" t="str">
        <f t="shared" si="6"/>
        <v>Donkey 40 WP 100 X 100 gr (sampel)45474</v>
      </c>
      <c r="B450">
        <v>449</v>
      </c>
      <c r="C450" t="s">
        <v>12234</v>
      </c>
      <c r="D450" t="s">
        <v>608</v>
      </c>
      <c r="E450" s="28">
        <v>45474</v>
      </c>
      <c r="F450" s="30">
        <v>100</v>
      </c>
      <c r="G450" s="30">
        <v>1</v>
      </c>
      <c r="H450" s="30">
        <v>1</v>
      </c>
      <c r="I450" s="30">
        <v>100</v>
      </c>
      <c r="J450" s="30">
        <v>16</v>
      </c>
      <c r="K450" s="30">
        <v>0</v>
      </c>
      <c r="L450" s="30">
        <v>16</v>
      </c>
      <c r="M450" t="s">
        <v>16474</v>
      </c>
    </row>
    <row r="451" spans="1:13">
      <c r="A451" t="str">
        <f t="shared" ref="A451:A514" si="7">D451&amp;E451</f>
        <v>Double Nozzle Yamaha1/1/1000</v>
      </c>
      <c r="B451">
        <v>450</v>
      </c>
      <c r="C451" t="s">
        <v>12235</v>
      </c>
      <c r="D451" t="s">
        <v>609</v>
      </c>
      <c r="E451" s="28" t="s">
        <v>2222</v>
      </c>
      <c r="F451" s="30">
        <v>1</v>
      </c>
      <c r="G451" s="30">
        <v>1</v>
      </c>
      <c r="H451" s="30">
        <v>1</v>
      </c>
      <c r="I451" s="30">
        <v>1</v>
      </c>
      <c r="J451" s="30">
        <v>60</v>
      </c>
      <c r="K451" s="30">
        <v>60</v>
      </c>
      <c r="L451" s="30">
        <v>0</v>
      </c>
      <c r="M451" t="s">
        <v>16474</v>
      </c>
    </row>
    <row r="452" spans="1:13">
      <c r="A452" t="str">
        <f t="shared" si="7"/>
        <v>Durus 70 WG 20 X 100 gr46023</v>
      </c>
      <c r="B452">
        <v>451</v>
      </c>
      <c r="C452" t="s">
        <v>12236</v>
      </c>
      <c r="D452" t="s">
        <v>610</v>
      </c>
      <c r="E452" s="28">
        <v>46023</v>
      </c>
      <c r="F452" s="30">
        <v>20</v>
      </c>
      <c r="G452" s="30">
        <v>1</v>
      </c>
      <c r="H452" s="30">
        <v>1</v>
      </c>
      <c r="I452" s="30">
        <v>20</v>
      </c>
      <c r="J452" s="30">
        <v>403</v>
      </c>
      <c r="K452" s="30">
        <v>20</v>
      </c>
      <c r="L452" s="30">
        <v>3</v>
      </c>
      <c r="M452" t="s">
        <v>16474</v>
      </c>
    </row>
    <row r="453" spans="1:13">
      <c r="A453" t="str">
        <f t="shared" si="7"/>
        <v>Durus 70 WG 80 X 25 gr46023</v>
      </c>
      <c r="B453">
        <v>452</v>
      </c>
      <c r="C453" t="s">
        <v>12237</v>
      </c>
      <c r="D453" t="s">
        <v>611</v>
      </c>
      <c r="E453" s="28">
        <v>46023</v>
      </c>
      <c r="F453" s="30">
        <v>80</v>
      </c>
      <c r="G453" s="30">
        <v>1</v>
      </c>
      <c r="H453" s="30">
        <v>1</v>
      </c>
      <c r="I453" s="30">
        <v>80</v>
      </c>
      <c r="J453" s="30">
        <v>2693</v>
      </c>
      <c r="K453" s="30">
        <v>33</v>
      </c>
      <c r="L453" s="30">
        <v>53</v>
      </c>
      <c r="M453" t="s">
        <v>16474</v>
      </c>
    </row>
    <row r="454" spans="1:13">
      <c r="A454" t="str">
        <f t="shared" si="7"/>
        <v>Edo 25 WG 100 X 100 gr46905</v>
      </c>
      <c r="B454">
        <v>453</v>
      </c>
      <c r="C454" t="s">
        <v>12238</v>
      </c>
      <c r="D454" t="s">
        <v>612</v>
      </c>
      <c r="E454" s="28">
        <v>46905</v>
      </c>
      <c r="F454" s="30">
        <v>100</v>
      </c>
      <c r="G454" s="30">
        <v>1</v>
      </c>
      <c r="H454" s="30">
        <v>1</v>
      </c>
      <c r="I454" s="30">
        <v>100</v>
      </c>
      <c r="J454" s="30">
        <v>191</v>
      </c>
      <c r="K454" s="30">
        <v>1</v>
      </c>
      <c r="L454" s="30">
        <v>91</v>
      </c>
      <c r="M454" t="s">
        <v>16474</v>
      </c>
    </row>
    <row r="455" spans="1:13">
      <c r="A455" t="str">
        <f t="shared" si="7"/>
        <v>Elazaro 17/8 WG 10 X 20 X 10 gr46661</v>
      </c>
      <c r="B455">
        <v>454</v>
      </c>
      <c r="C455" t="s">
        <v>12239</v>
      </c>
      <c r="D455" t="s">
        <v>613</v>
      </c>
      <c r="E455" s="28">
        <v>46661</v>
      </c>
      <c r="F455" s="30">
        <v>10</v>
      </c>
      <c r="G455" s="30">
        <v>20</v>
      </c>
      <c r="H455" s="30">
        <v>1</v>
      </c>
      <c r="I455" s="30">
        <v>200</v>
      </c>
      <c r="J455" s="30">
        <v>54804</v>
      </c>
      <c r="K455" s="30">
        <v>274</v>
      </c>
      <c r="L455" s="30">
        <v>4</v>
      </c>
      <c r="M455" t="s">
        <v>16474</v>
      </c>
    </row>
    <row r="456" spans="1:13">
      <c r="A456" t="str">
        <f t="shared" si="7"/>
        <v>Elazaro 17/8 WG 10 X 20 X 50 gr46692</v>
      </c>
      <c r="B456">
        <v>455</v>
      </c>
      <c r="C456" t="s">
        <v>12240</v>
      </c>
      <c r="D456" t="s">
        <v>614</v>
      </c>
      <c r="E456" s="28">
        <v>46692</v>
      </c>
      <c r="F456" s="30">
        <v>10</v>
      </c>
      <c r="G456" s="30">
        <v>20</v>
      </c>
      <c r="H456" s="30">
        <v>1</v>
      </c>
      <c r="I456" s="30">
        <v>200</v>
      </c>
      <c r="J456" s="30">
        <v>21532</v>
      </c>
      <c r="K456" s="30">
        <v>107</v>
      </c>
      <c r="L456" s="30">
        <v>132</v>
      </c>
      <c r="M456" t="s">
        <v>16474</v>
      </c>
    </row>
    <row r="457" spans="1:13">
      <c r="A457" t="str">
        <f t="shared" si="7"/>
        <v>Elazaro 17/8 WG 10 X 20 X 50 gr46935</v>
      </c>
      <c r="B457">
        <v>456</v>
      </c>
      <c r="C457" t="s">
        <v>12240</v>
      </c>
      <c r="D457" t="s">
        <v>614</v>
      </c>
      <c r="E457" s="28">
        <v>46935</v>
      </c>
      <c r="F457" s="30">
        <v>10</v>
      </c>
      <c r="G457" s="30">
        <v>20</v>
      </c>
      <c r="H457" s="30">
        <v>1</v>
      </c>
      <c r="I457" s="30">
        <v>200</v>
      </c>
      <c r="J457" s="30">
        <v>39600</v>
      </c>
      <c r="K457" s="30">
        <v>198</v>
      </c>
      <c r="L457" s="30">
        <v>0</v>
      </c>
      <c r="M457" t="s">
        <v>16474</v>
      </c>
    </row>
    <row r="458" spans="1:13">
      <c r="A458" t="str">
        <f t="shared" si="7"/>
        <v>EM-4 Pertanian (LK) 15 X 1 ltr46082</v>
      </c>
      <c r="B458">
        <v>457</v>
      </c>
      <c r="C458" t="s">
        <v>12241</v>
      </c>
      <c r="D458" t="s">
        <v>616</v>
      </c>
      <c r="E458" s="28">
        <v>46082</v>
      </c>
      <c r="F458" s="30">
        <v>15</v>
      </c>
      <c r="G458" s="30">
        <v>1</v>
      </c>
      <c r="H458" s="30">
        <v>1</v>
      </c>
      <c r="I458" s="30">
        <v>15</v>
      </c>
      <c r="J458" s="30">
        <v>4</v>
      </c>
      <c r="K458" s="30">
        <v>0</v>
      </c>
      <c r="L458" s="30">
        <v>4</v>
      </c>
      <c r="M458" t="s">
        <v>16474</v>
      </c>
    </row>
    <row r="459" spans="1:13">
      <c r="A459" t="str">
        <f t="shared" si="7"/>
        <v>EM-4 Pertanian (LK) 15 X 1 ltr46113</v>
      </c>
      <c r="B459">
        <v>458</v>
      </c>
      <c r="C459" t="s">
        <v>12241</v>
      </c>
      <c r="D459" t="s">
        <v>616</v>
      </c>
      <c r="E459" s="28">
        <v>46113</v>
      </c>
      <c r="F459" s="30">
        <v>15</v>
      </c>
      <c r="G459" s="30">
        <v>1</v>
      </c>
      <c r="H459" s="30">
        <v>1</v>
      </c>
      <c r="I459" s="30">
        <v>15</v>
      </c>
      <c r="J459" s="30">
        <v>2775</v>
      </c>
      <c r="K459" s="30">
        <v>185</v>
      </c>
      <c r="L459" s="30">
        <v>0</v>
      </c>
      <c r="M459" t="s">
        <v>16474</v>
      </c>
    </row>
    <row r="460" spans="1:13">
      <c r="A460" t="str">
        <f t="shared" si="7"/>
        <v>EM-4 Tambak (LM) 15 X 1 ltr46082</v>
      </c>
      <c r="B460">
        <v>459</v>
      </c>
      <c r="C460" t="s">
        <v>12242</v>
      </c>
      <c r="D460" t="s">
        <v>617</v>
      </c>
      <c r="E460" s="28">
        <v>46082</v>
      </c>
      <c r="F460" s="30">
        <v>15</v>
      </c>
      <c r="G460" s="30">
        <v>1</v>
      </c>
      <c r="H460" s="30">
        <v>1</v>
      </c>
      <c r="I460" s="30">
        <v>15</v>
      </c>
      <c r="J460" s="30">
        <v>2130</v>
      </c>
      <c r="K460" s="30">
        <v>142</v>
      </c>
      <c r="L460" s="30">
        <v>0</v>
      </c>
      <c r="M460" t="s">
        <v>16474</v>
      </c>
    </row>
    <row r="461" spans="1:13">
      <c r="A461" t="str">
        <f t="shared" si="7"/>
        <v>EM-4 Ternak (LC) 15 X 1 ltr46082</v>
      </c>
      <c r="B461">
        <v>460</v>
      </c>
      <c r="C461" t="s">
        <v>12243</v>
      </c>
      <c r="D461" t="s">
        <v>618</v>
      </c>
      <c r="E461" s="28">
        <v>46082</v>
      </c>
      <c r="F461" s="30">
        <v>15</v>
      </c>
      <c r="G461" s="30">
        <v>1</v>
      </c>
      <c r="H461" s="30">
        <v>1</v>
      </c>
      <c r="I461" s="30">
        <v>15</v>
      </c>
      <c r="J461" s="30">
        <v>9</v>
      </c>
      <c r="K461" s="30">
        <v>0</v>
      </c>
      <c r="L461" s="30">
        <v>9</v>
      </c>
      <c r="M461" t="s">
        <v>16474</v>
      </c>
    </row>
    <row r="462" spans="1:13">
      <c r="A462" t="str">
        <f t="shared" si="7"/>
        <v>EM-4 Ternak (LC) 15 X 1 ltr46113</v>
      </c>
      <c r="B462">
        <v>461</v>
      </c>
      <c r="C462" t="s">
        <v>12243</v>
      </c>
      <c r="D462" t="s">
        <v>618</v>
      </c>
      <c r="E462" s="28">
        <v>46113</v>
      </c>
      <c r="F462" s="30">
        <v>15</v>
      </c>
      <c r="G462" s="30">
        <v>1</v>
      </c>
      <c r="H462" s="30">
        <v>1</v>
      </c>
      <c r="I462" s="30">
        <v>15</v>
      </c>
      <c r="J462" s="30">
        <v>1860</v>
      </c>
      <c r="K462" s="30">
        <v>124</v>
      </c>
      <c r="L462" s="30">
        <v>0</v>
      </c>
      <c r="M462" t="s">
        <v>16474</v>
      </c>
    </row>
    <row r="463" spans="1:13">
      <c r="A463" t="str">
        <f t="shared" si="7"/>
        <v>Emacel 30 EC 10 X 1 ltr45809</v>
      </c>
      <c r="B463">
        <v>462</v>
      </c>
      <c r="C463" t="s">
        <v>12244</v>
      </c>
      <c r="D463" t="s">
        <v>619</v>
      </c>
      <c r="E463" s="28">
        <v>45809</v>
      </c>
      <c r="F463" s="30">
        <v>10</v>
      </c>
      <c r="G463" s="30">
        <v>1</v>
      </c>
      <c r="H463" s="30">
        <v>1</v>
      </c>
      <c r="I463" s="30">
        <v>10</v>
      </c>
      <c r="J463" s="30">
        <v>120</v>
      </c>
      <c r="K463" s="30">
        <v>12</v>
      </c>
      <c r="L463" s="30">
        <v>0</v>
      </c>
      <c r="M463" t="s">
        <v>16474</v>
      </c>
    </row>
    <row r="464" spans="1:13">
      <c r="A464" t="str">
        <f t="shared" si="7"/>
        <v>Emacel 30 EC 10 X 1 ltr46235</v>
      </c>
      <c r="B464">
        <v>463</v>
      </c>
      <c r="C464" t="s">
        <v>12244</v>
      </c>
      <c r="D464" t="s">
        <v>619</v>
      </c>
      <c r="E464" s="28">
        <v>46235</v>
      </c>
      <c r="F464" s="30">
        <v>10</v>
      </c>
      <c r="G464" s="30">
        <v>1</v>
      </c>
      <c r="H464" s="30">
        <v>1</v>
      </c>
      <c r="I464" s="30">
        <v>10</v>
      </c>
      <c r="J464" s="30">
        <v>739</v>
      </c>
      <c r="K464" s="30">
        <v>73</v>
      </c>
      <c r="L464" s="30">
        <v>9</v>
      </c>
      <c r="M464" t="s">
        <v>16474</v>
      </c>
    </row>
    <row r="465" spans="1:13">
      <c r="A465" t="str">
        <f t="shared" si="7"/>
        <v>Emacel 30 EC 20 X 500 ml46143</v>
      </c>
      <c r="B465">
        <v>464</v>
      </c>
      <c r="C465" t="s">
        <v>12245</v>
      </c>
      <c r="D465" t="s">
        <v>620</v>
      </c>
      <c r="E465" s="28">
        <v>46143</v>
      </c>
      <c r="F465" s="30">
        <v>20</v>
      </c>
      <c r="G465" s="30">
        <v>1</v>
      </c>
      <c r="H465" s="30">
        <v>1</v>
      </c>
      <c r="I465" s="30">
        <v>20</v>
      </c>
      <c r="J465" s="30">
        <v>771</v>
      </c>
      <c r="K465" s="30">
        <v>38</v>
      </c>
      <c r="L465" s="30">
        <v>11</v>
      </c>
      <c r="M465" t="s">
        <v>16474</v>
      </c>
    </row>
    <row r="466" spans="1:13">
      <c r="A466" t="str">
        <f t="shared" si="7"/>
        <v>Emacel 30 EC 40 X 250 ml46235</v>
      </c>
      <c r="B466">
        <v>465</v>
      </c>
      <c r="C466" t="s">
        <v>12246</v>
      </c>
      <c r="D466" t="s">
        <v>621</v>
      </c>
      <c r="E466" s="28">
        <v>46235</v>
      </c>
      <c r="F466" s="30">
        <v>40</v>
      </c>
      <c r="G466" s="30">
        <v>1</v>
      </c>
      <c r="H466" s="30">
        <v>1</v>
      </c>
      <c r="I466" s="30">
        <v>40</v>
      </c>
      <c r="J466" s="30">
        <v>1445</v>
      </c>
      <c r="K466" s="30">
        <v>36</v>
      </c>
      <c r="L466" s="30">
        <v>5</v>
      </c>
      <c r="M466" t="s">
        <v>16474</v>
      </c>
    </row>
    <row r="467" spans="1:13">
      <c r="A467" t="str">
        <f t="shared" si="7"/>
        <v>Emacel 30 EC 50 X 100 ml46266</v>
      </c>
      <c r="B467">
        <v>466</v>
      </c>
      <c r="C467" t="s">
        <v>12247</v>
      </c>
      <c r="D467" t="s">
        <v>622</v>
      </c>
      <c r="E467" s="28">
        <v>46266</v>
      </c>
      <c r="F467" s="30">
        <v>50</v>
      </c>
      <c r="G467" s="30">
        <v>1</v>
      </c>
      <c r="H467" s="30">
        <v>1</v>
      </c>
      <c r="I467" s="30">
        <v>50</v>
      </c>
      <c r="J467" s="30">
        <v>2935</v>
      </c>
      <c r="K467" s="30">
        <v>58</v>
      </c>
      <c r="L467" s="30">
        <v>35</v>
      </c>
      <c r="M467" t="s">
        <v>16474</v>
      </c>
    </row>
    <row r="468" spans="1:13">
      <c r="A468" t="str">
        <f t="shared" si="7"/>
        <v>Emaplus 50 EC 20 X 1 ltr45536</v>
      </c>
      <c r="B468">
        <v>467</v>
      </c>
      <c r="C468" t="s">
        <v>12248</v>
      </c>
      <c r="D468" t="s">
        <v>623</v>
      </c>
      <c r="E468" s="28">
        <v>45536</v>
      </c>
      <c r="F468" s="30">
        <v>20</v>
      </c>
      <c r="G468" s="30">
        <v>1</v>
      </c>
      <c r="H468" s="30">
        <v>1</v>
      </c>
      <c r="I468" s="30">
        <v>20</v>
      </c>
      <c r="J468" s="30">
        <v>375</v>
      </c>
      <c r="K468" s="30">
        <v>18</v>
      </c>
      <c r="L468" s="30">
        <v>15</v>
      </c>
      <c r="M468" t="s">
        <v>16474</v>
      </c>
    </row>
    <row r="469" spans="1:13">
      <c r="A469" t="str">
        <f t="shared" si="7"/>
        <v>Emaplus 50 EC 20 X 400 ml45870</v>
      </c>
      <c r="B469">
        <v>468</v>
      </c>
      <c r="C469" t="s">
        <v>12249</v>
      </c>
      <c r="D469" t="s">
        <v>624</v>
      </c>
      <c r="E469" s="28">
        <v>45870</v>
      </c>
      <c r="F469" s="30">
        <v>20</v>
      </c>
      <c r="G469" s="30">
        <v>1</v>
      </c>
      <c r="H469" s="30">
        <v>1</v>
      </c>
      <c r="I469" s="30">
        <v>20</v>
      </c>
      <c r="J469" s="30">
        <v>180</v>
      </c>
      <c r="K469" s="30">
        <v>9</v>
      </c>
      <c r="L469" s="30">
        <v>0</v>
      </c>
      <c r="M469" t="s">
        <v>16474</v>
      </c>
    </row>
    <row r="470" spans="1:13">
      <c r="A470" t="str">
        <f t="shared" si="7"/>
        <v>Emaplus 50 EC 20 X 400 ml45901</v>
      </c>
      <c r="B470">
        <v>469</v>
      </c>
      <c r="C470" t="s">
        <v>12249</v>
      </c>
      <c r="D470" t="s">
        <v>624</v>
      </c>
      <c r="E470" s="28">
        <v>45901</v>
      </c>
      <c r="F470" s="30">
        <v>20</v>
      </c>
      <c r="G470" s="30">
        <v>1</v>
      </c>
      <c r="H470" s="30">
        <v>1</v>
      </c>
      <c r="I470" s="30">
        <v>20</v>
      </c>
      <c r="J470" s="30">
        <v>340</v>
      </c>
      <c r="K470" s="30">
        <v>17</v>
      </c>
      <c r="L470" s="30">
        <v>0</v>
      </c>
      <c r="M470" t="s">
        <v>16474</v>
      </c>
    </row>
    <row r="471" spans="1:13">
      <c r="A471" t="str">
        <f t="shared" si="7"/>
        <v>Emaplus 50 EC 30 X 200 ml + ergostim45717</v>
      </c>
      <c r="B471">
        <v>470</v>
      </c>
      <c r="C471" t="s">
        <v>12250</v>
      </c>
      <c r="D471" t="s">
        <v>625</v>
      </c>
      <c r="E471" s="28">
        <v>45717</v>
      </c>
      <c r="F471" s="30">
        <v>30</v>
      </c>
      <c r="G471" s="30">
        <v>1</v>
      </c>
      <c r="H471" s="30">
        <v>1</v>
      </c>
      <c r="I471" s="30">
        <v>30</v>
      </c>
      <c r="J471" s="30">
        <v>9</v>
      </c>
      <c r="K471" s="30">
        <v>0</v>
      </c>
      <c r="L471" s="30">
        <v>9</v>
      </c>
      <c r="M471" t="s">
        <v>16474</v>
      </c>
    </row>
    <row r="472" spans="1:13">
      <c r="A472" t="str">
        <f t="shared" si="7"/>
        <v>Emaplus 50 EC 40 X 200 ml46327</v>
      </c>
      <c r="B472">
        <v>471</v>
      </c>
      <c r="C472" t="s">
        <v>12251</v>
      </c>
      <c r="D472" t="s">
        <v>626</v>
      </c>
      <c r="E472" s="28">
        <v>46327</v>
      </c>
      <c r="F472" s="30">
        <v>40</v>
      </c>
      <c r="G472" s="30">
        <v>1</v>
      </c>
      <c r="H472" s="30">
        <v>1</v>
      </c>
      <c r="I472" s="30">
        <v>40</v>
      </c>
      <c r="J472" s="30">
        <v>1029</v>
      </c>
      <c r="K472" s="30">
        <v>25</v>
      </c>
      <c r="L472" s="30">
        <v>29</v>
      </c>
      <c r="M472" t="s">
        <v>16474</v>
      </c>
    </row>
    <row r="473" spans="1:13">
      <c r="A473" t="str">
        <f t="shared" si="7"/>
        <v>Emaplus 50 EC 50 X 50 ml1/1/1000</v>
      </c>
      <c r="B473">
        <v>472</v>
      </c>
      <c r="C473" t="s">
        <v>12252</v>
      </c>
      <c r="D473" t="s">
        <v>627</v>
      </c>
      <c r="E473" s="28" t="s">
        <v>2222</v>
      </c>
      <c r="F473" s="30">
        <v>50</v>
      </c>
      <c r="G473" s="30">
        <v>1</v>
      </c>
      <c r="H473" s="30">
        <v>1</v>
      </c>
      <c r="I473" s="30">
        <v>50</v>
      </c>
      <c r="J473" s="30">
        <v>194</v>
      </c>
      <c r="K473" s="30">
        <v>3</v>
      </c>
      <c r="L473" s="30">
        <v>44</v>
      </c>
      <c r="M473" t="s">
        <v>16474</v>
      </c>
    </row>
    <row r="474" spans="1:13">
      <c r="A474" t="str">
        <f t="shared" si="7"/>
        <v>Emaplus 50 EC 50 X 80 ml46388</v>
      </c>
      <c r="B474">
        <v>473</v>
      </c>
      <c r="C474" t="s">
        <v>12253</v>
      </c>
      <c r="D474" t="s">
        <v>628</v>
      </c>
      <c r="E474" s="28">
        <v>46388</v>
      </c>
      <c r="F474" s="30">
        <v>50</v>
      </c>
      <c r="G474" s="30">
        <v>1</v>
      </c>
      <c r="H474" s="30">
        <v>1</v>
      </c>
      <c r="I474" s="30">
        <v>50</v>
      </c>
      <c r="J474" s="30">
        <v>1320</v>
      </c>
      <c r="K474" s="30">
        <v>26</v>
      </c>
      <c r="L474" s="30">
        <v>20</v>
      </c>
      <c r="M474" t="s">
        <v>16474</v>
      </c>
    </row>
    <row r="475" spans="1:13">
      <c r="A475" t="str">
        <f t="shared" si="7"/>
        <v>Emapro 20/160 OD 20 X 250 ml46235</v>
      </c>
      <c r="B475">
        <v>474</v>
      </c>
      <c r="C475" t="s">
        <v>12254</v>
      </c>
      <c r="D475" t="s">
        <v>629</v>
      </c>
      <c r="E475" s="28">
        <v>46235</v>
      </c>
      <c r="F475" s="30">
        <v>20</v>
      </c>
      <c r="G475" s="30">
        <v>1</v>
      </c>
      <c r="H475" s="30">
        <v>1</v>
      </c>
      <c r="I475" s="30">
        <v>20</v>
      </c>
      <c r="J475" s="30">
        <v>800</v>
      </c>
      <c r="K475" s="30">
        <v>40</v>
      </c>
      <c r="L475" s="30">
        <v>0</v>
      </c>
      <c r="M475" t="s">
        <v>16474</v>
      </c>
    </row>
    <row r="476" spans="1:13">
      <c r="A476" t="str">
        <f t="shared" si="7"/>
        <v>Emapro 20/160 OD 20 X 250 ml46357</v>
      </c>
      <c r="B476">
        <v>475</v>
      </c>
      <c r="C476" t="s">
        <v>12254</v>
      </c>
      <c r="D476" t="s">
        <v>629</v>
      </c>
      <c r="E476" s="28">
        <v>46357</v>
      </c>
      <c r="F476" s="30">
        <v>20</v>
      </c>
      <c r="G476" s="30">
        <v>1</v>
      </c>
      <c r="H476" s="30">
        <v>1</v>
      </c>
      <c r="I476" s="30">
        <v>20</v>
      </c>
      <c r="J476" s="30">
        <v>40</v>
      </c>
      <c r="K476" s="30">
        <v>2</v>
      </c>
      <c r="L476" s="30">
        <v>0</v>
      </c>
      <c r="M476" t="s">
        <v>16474</v>
      </c>
    </row>
    <row r="477" spans="1:13">
      <c r="A477" t="str">
        <f t="shared" si="7"/>
        <v>Emapro 20/160 OD 20 X 250 ml46113</v>
      </c>
      <c r="B477">
        <v>476</v>
      </c>
      <c r="C477" t="s">
        <v>12254</v>
      </c>
      <c r="D477" t="s">
        <v>629</v>
      </c>
      <c r="E477" s="28">
        <v>46113</v>
      </c>
      <c r="F477" s="30">
        <v>20</v>
      </c>
      <c r="G477" s="30">
        <v>1</v>
      </c>
      <c r="H477" s="30">
        <v>1</v>
      </c>
      <c r="I477" s="30">
        <v>20</v>
      </c>
      <c r="J477" s="30">
        <v>80</v>
      </c>
      <c r="K477" s="30">
        <v>4</v>
      </c>
      <c r="L477" s="30">
        <v>0</v>
      </c>
      <c r="M477" t="s">
        <v>16474</v>
      </c>
    </row>
    <row r="478" spans="1:13">
      <c r="A478" t="str">
        <f t="shared" si="7"/>
        <v>Emapro 20/160 OD 20 X 250 ml46174</v>
      </c>
      <c r="B478">
        <v>477</v>
      </c>
      <c r="C478" t="s">
        <v>12254</v>
      </c>
      <c r="D478" t="s">
        <v>629</v>
      </c>
      <c r="E478" s="28">
        <v>46174</v>
      </c>
      <c r="F478" s="30">
        <v>20</v>
      </c>
      <c r="G478" s="30">
        <v>1</v>
      </c>
      <c r="H478" s="30">
        <v>1</v>
      </c>
      <c r="I478" s="30">
        <v>20</v>
      </c>
      <c r="J478" s="30">
        <v>120</v>
      </c>
      <c r="K478" s="30">
        <v>6</v>
      </c>
      <c r="L478" s="30">
        <v>0</v>
      </c>
      <c r="M478" t="s">
        <v>16474</v>
      </c>
    </row>
    <row r="479" spans="1:13">
      <c r="A479" t="str">
        <f t="shared" si="7"/>
        <v>Emapro 20/160 OD 20 X 250 ml46082</v>
      </c>
      <c r="B479">
        <v>478</v>
      </c>
      <c r="C479" t="s">
        <v>12254</v>
      </c>
      <c r="D479" t="s">
        <v>629</v>
      </c>
      <c r="E479" s="28">
        <v>46082</v>
      </c>
      <c r="F479" s="30">
        <v>20</v>
      </c>
      <c r="G479" s="30">
        <v>1</v>
      </c>
      <c r="H479" s="30">
        <v>1</v>
      </c>
      <c r="I479" s="30">
        <v>20</v>
      </c>
      <c r="J479" s="30">
        <v>140</v>
      </c>
      <c r="K479" s="30">
        <v>7</v>
      </c>
      <c r="L479" s="30">
        <v>0</v>
      </c>
      <c r="M479" t="s">
        <v>16474</v>
      </c>
    </row>
    <row r="480" spans="1:13">
      <c r="A480" t="str">
        <f t="shared" si="7"/>
        <v>Emapro 20/160 OD 20 X 250 ml46204</v>
      </c>
      <c r="B480">
        <v>479</v>
      </c>
      <c r="C480" t="s">
        <v>12254</v>
      </c>
      <c r="D480" t="s">
        <v>629</v>
      </c>
      <c r="E480" s="28">
        <v>46204</v>
      </c>
      <c r="F480" s="30">
        <v>20</v>
      </c>
      <c r="G480" s="30">
        <v>1</v>
      </c>
      <c r="H480" s="30">
        <v>1</v>
      </c>
      <c r="I480" s="30">
        <v>20</v>
      </c>
      <c r="J480" s="30">
        <v>297</v>
      </c>
      <c r="K480" s="30">
        <v>14</v>
      </c>
      <c r="L480" s="30">
        <v>17</v>
      </c>
      <c r="M480" t="s">
        <v>16474</v>
      </c>
    </row>
    <row r="481" spans="1:13">
      <c r="A481" t="str">
        <f t="shared" si="7"/>
        <v>Ember Regent1/1/1000</v>
      </c>
      <c r="B481">
        <v>480</v>
      </c>
      <c r="C481" t="s">
        <v>12255</v>
      </c>
      <c r="D481" t="s">
        <v>630</v>
      </c>
      <c r="E481" s="28" t="s">
        <v>2222</v>
      </c>
      <c r="F481" s="30">
        <v>1</v>
      </c>
      <c r="G481" s="30">
        <v>1</v>
      </c>
      <c r="H481" s="30">
        <v>1</v>
      </c>
      <c r="I481" s="30">
        <v>1</v>
      </c>
      <c r="J481" s="30">
        <v>44</v>
      </c>
      <c r="K481" s="30">
        <v>44</v>
      </c>
      <c r="L481" s="30">
        <v>0</v>
      </c>
      <c r="M481" t="s">
        <v>16474</v>
      </c>
    </row>
    <row r="482" spans="1:13">
      <c r="A482" t="str">
        <f t="shared" si="7"/>
        <v>Emclopir 300/20 EC 20 X 250 ml45870</v>
      </c>
      <c r="B482">
        <v>481</v>
      </c>
      <c r="C482" t="s">
        <v>12256</v>
      </c>
      <c r="D482" t="s">
        <v>631</v>
      </c>
      <c r="E482" s="28">
        <v>45870</v>
      </c>
      <c r="F482" s="30">
        <v>20</v>
      </c>
      <c r="G482" s="30">
        <v>1</v>
      </c>
      <c r="H482" s="30">
        <v>1</v>
      </c>
      <c r="I482" s="30">
        <v>20</v>
      </c>
      <c r="J482" s="30">
        <v>27</v>
      </c>
      <c r="K482" s="30">
        <v>1</v>
      </c>
      <c r="L482" s="30">
        <v>7</v>
      </c>
      <c r="M482" t="s">
        <v>16474</v>
      </c>
    </row>
    <row r="483" spans="1:13">
      <c r="A483" t="str">
        <f t="shared" si="7"/>
        <v>Emclopir 300/20 EC 20 X 250 ml46204</v>
      </c>
      <c r="B483">
        <v>482</v>
      </c>
      <c r="C483" t="s">
        <v>12256</v>
      </c>
      <c r="D483" t="s">
        <v>631</v>
      </c>
      <c r="E483" s="28">
        <v>46204</v>
      </c>
      <c r="F483" s="30">
        <v>20</v>
      </c>
      <c r="G483" s="30">
        <v>1</v>
      </c>
      <c r="H483" s="30">
        <v>1</v>
      </c>
      <c r="I483" s="30">
        <v>20</v>
      </c>
      <c r="J483" s="30">
        <v>500</v>
      </c>
      <c r="K483" s="30">
        <v>25</v>
      </c>
      <c r="L483" s="30">
        <v>0</v>
      </c>
      <c r="M483" t="s">
        <v>16474</v>
      </c>
    </row>
    <row r="484" spans="1:13">
      <c r="A484" t="str">
        <f t="shared" si="7"/>
        <v>Emclopir 300/20 EC 50 X 100 ml45962</v>
      </c>
      <c r="B484">
        <v>483</v>
      </c>
      <c r="C484" t="s">
        <v>12257</v>
      </c>
      <c r="D484" t="s">
        <v>632</v>
      </c>
      <c r="E484" s="28">
        <v>45962</v>
      </c>
      <c r="F484" s="30">
        <v>50</v>
      </c>
      <c r="G484" s="30">
        <v>1</v>
      </c>
      <c r="H484" s="30">
        <v>1</v>
      </c>
      <c r="I484" s="30">
        <v>50</v>
      </c>
      <c r="J484" s="30">
        <v>1833</v>
      </c>
      <c r="K484" s="30">
        <v>36</v>
      </c>
      <c r="L484" s="30">
        <v>33</v>
      </c>
      <c r="M484" t="s">
        <v>16474</v>
      </c>
    </row>
    <row r="485" spans="1:13">
      <c r="A485" t="str">
        <f t="shared" si="7"/>
        <v>Empower 1 ltr43678</v>
      </c>
      <c r="B485">
        <v>484</v>
      </c>
      <c r="C485" t="s">
        <v>12258</v>
      </c>
      <c r="D485" t="s">
        <v>634</v>
      </c>
      <c r="E485" s="28">
        <v>43678</v>
      </c>
      <c r="F485" s="30">
        <v>1</v>
      </c>
      <c r="G485" s="30">
        <v>1</v>
      </c>
      <c r="H485" s="30">
        <v>1</v>
      </c>
      <c r="I485" s="30">
        <v>1</v>
      </c>
      <c r="J485" s="30">
        <v>1</v>
      </c>
      <c r="K485" s="30">
        <v>1</v>
      </c>
      <c r="L485" s="30">
        <v>0</v>
      </c>
      <c r="M485" t="s">
        <v>16474</v>
      </c>
    </row>
    <row r="486" spans="1:13">
      <c r="A486" t="str">
        <f t="shared" si="7"/>
        <v>Ethrel 480 SL 100 X 100 ml46539</v>
      </c>
      <c r="B486">
        <v>485</v>
      </c>
      <c r="C486" t="s">
        <v>12259</v>
      </c>
      <c r="D486" t="s">
        <v>635</v>
      </c>
      <c r="E486" s="28">
        <v>46539</v>
      </c>
      <c r="F486" s="30">
        <v>100</v>
      </c>
      <c r="G486" s="30">
        <v>1</v>
      </c>
      <c r="H486" s="30">
        <v>1</v>
      </c>
      <c r="I486" s="30">
        <v>100</v>
      </c>
      <c r="J486" s="30">
        <v>7519</v>
      </c>
      <c r="K486" s="30">
        <v>75</v>
      </c>
      <c r="L486" s="30">
        <v>19</v>
      </c>
      <c r="M486" t="s">
        <v>16474</v>
      </c>
    </row>
    <row r="487" spans="1:13">
      <c r="A487" t="str">
        <f t="shared" si="7"/>
        <v>Ethrel 480 SL 100 X 100 ml46569</v>
      </c>
      <c r="B487">
        <v>486</v>
      </c>
      <c r="C487" t="s">
        <v>12259</v>
      </c>
      <c r="D487" t="s">
        <v>635</v>
      </c>
      <c r="E487" s="28">
        <v>46569</v>
      </c>
      <c r="F487" s="30">
        <v>100</v>
      </c>
      <c r="G487" s="30">
        <v>1</v>
      </c>
      <c r="H487" s="30">
        <v>1</v>
      </c>
      <c r="I487" s="30">
        <v>100</v>
      </c>
      <c r="J487" s="30">
        <v>1300</v>
      </c>
      <c r="K487" s="30">
        <v>13</v>
      </c>
      <c r="L487" s="30">
        <v>0</v>
      </c>
      <c r="M487" t="s">
        <v>16474</v>
      </c>
    </row>
    <row r="488" spans="1:13">
      <c r="A488" t="str">
        <f t="shared" si="7"/>
        <v>Extra One 680 SC 10 X 1 ltr46997</v>
      </c>
      <c r="B488">
        <v>487</v>
      </c>
      <c r="C488" t="s">
        <v>12260</v>
      </c>
      <c r="D488" t="s">
        <v>639</v>
      </c>
      <c r="E488" s="28">
        <v>46997</v>
      </c>
      <c r="F488" s="30">
        <v>10</v>
      </c>
      <c r="G488" s="30">
        <v>1</v>
      </c>
      <c r="H488" s="30">
        <v>1</v>
      </c>
      <c r="I488" s="30">
        <v>10</v>
      </c>
      <c r="J488" s="30">
        <v>50</v>
      </c>
      <c r="K488" s="30">
        <v>5</v>
      </c>
      <c r="L488" s="30">
        <v>0</v>
      </c>
      <c r="M488" t="s">
        <v>16474</v>
      </c>
    </row>
    <row r="489" spans="1:13">
      <c r="A489" t="str">
        <f t="shared" si="7"/>
        <v>Fan Nozzle1/1/1000</v>
      </c>
      <c r="B489">
        <v>488</v>
      </c>
      <c r="C489" t="s">
        <v>12261</v>
      </c>
      <c r="D489" t="s">
        <v>640</v>
      </c>
      <c r="E489" s="28" t="s">
        <v>2222</v>
      </c>
      <c r="F489" s="30">
        <v>1</v>
      </c>
      <c r="G489" s="30">
        <v>1</v>
      </c>
      <c r="H489" s="30">
        <v>1</v>
      </c>
      <c r="I489" s="30">
        <v>1</v>
      </c>
      <c r="J489" s="30">
        <v>25</v>
      </c>
      <c r="K489" s="30">
        <v>25</v>
      </c>
      <c r="L489" s="30">
        <v>0</v>
      </c>
      <c r="M489" t="s">
        <v>16474</v>
      </c>
    </row>
    <row r="490" spans="1:13">
      <c r="A490" t="str">
        <f t="shared" si="7"/>
        <v>Fastick 400 SL 12 X 1 ltr46600</v>
      </c>
      <c r="B490">
        <v>489</v>
      </c>
      <c r="C490" t="s">
        <v>12262</v>
      </c>
      <c r="D490" t="s">
        <v>641</v>
      </c>
      <c r="E490" s="28">
        <v>46600</v>
      </c>
      <c r="F490" s="30">
        <v>12</v>
      </c>
      <c r="G490" s="30">
        <v>1</v>
      </c>
      <c r="H490" s="30">
        <v>1</v>
      </c>
      <c r="I490" s="30">
        <v>12</v>
      </c>
      <c r="J490" s="30">
        <v>10</v>
      </c>
      <c r="K490" s="30">
        <v>0</v>
      </c>
      <c r="L490" s="30">
        <v>10</v>
      </c>
      <c r="M490" t="s">
        <v>16474</v>
      </c>
    </row>
    <row r="491" spans="1:13">
      <c r="A491" t="str">
        <f t="shared" si="7"/>
        <v>Fastick 400 SL 12 X 1 ltr46844</v>
      </c>
      <c r="B491">
        <v>490</v>
      </c>
      <c r="C491" t="s">
        <v>12262</v>
      </c>
      <c r="D491" t="s">
        <v>641</v>
      </c>
      <c r="E491" s="28">
        <v>46844</v>
      </c>
      <c r="F491" s="30">
        <v>12</v>
      </c>
      <c r="G491" s="30">
        <v>1</v>
      </c>
      <c r="H491" s="30">
        <v>1</v>
      </c>
      <c r="I491" s="30">
        <v>12</v>
      </c>
      <c r="J491" s="30">
        <v>2</v>
      </c>
      <c r="K491" s="30">
        <v>0</v>
      </c>
      <c r="L491" s="30">
        <v>2</v>
      </c>
      <c r="M491" t="s">
        <v>16474</v>
      </c>
    </row>
    <row r="492" spans="1:13">
      <c r="A492" t="str">
        <f t="shared" si="7"/>
        <v>Fastick 400 SL 12 X 1 ltr46966</v>
      </c>
      <c r="B492">
        <v>491</v>
      </c>
      <c r="C492" t="s">
        <v>12262</v>
      </c>
      <c r="D492" t="s">
        <v>641</v>
      </c>
      <c r="E492" s="28">
        <v>46966</v>
      </c>
      <c r="F492" s="30">
        <v>12</v>
      </c>
      <c r="G492" s="30">
        <v>1</v>
      </c>
      <c r="H492" s="30">
        <v>1</v>
      </c>
      <c r="I492" s="30">
        <v>12</v>
      </c>
      <c r="J492" s="30">
        <v>444</v>
      </c>
      <c r="K492" s="30">
        <v>37</v>
      </c>
      <c r="L492" s="30">
        <v>0</v>
      </c>
      <c r="M492" t="s">
        <v>16474</v>
      </c>
    </row>
    <row r="493" spans="1:13">
      <c r="A493" t="str">
        <f t="shared" si="7"/>
        <v>Fastquat 276 SL 20 X 1 ltr45839</v>
      </c>
      <c r="B493">
        <v>492</v>
      </c>
      <c r="C493" t="s">
        <v>12263</v>
      </c>
      <c r="D493" t="s">
        <v>642</v>
      </c>
      <c r="E493" s="28">
        <v>45839</v>
      </c>
      <c r="F493" s="30">
        <v>20</v>
      </c>
      <c r="G493" s="30">
        <v>1</v>
      </c>
      <c r="H493" s="30">
        <v>1</v>
      </c>
      <c r="I493" s="30">
        <v>20</v>
      </c>
      <c r="J493" s="30">
        <v>2995</v>
      </c>
      <c r="K493" s="30">
        <v>149</v>
      </c>
      <c r="L493" s="30">
        <v>15</v>
      </c>
      <c r="M493" t="s">
        <v>16474</v>
      </c>
    </row>
    <row r="494" spans="1:13">
      <c r="A494" t="str">
        <f t="shared" si="7"/>
        <v>Fenprozole 500 EC 48 X 240 ml46600</v>
      </c>
      <c r="B494">
        <v>493</v>
      </c>
      <c r="C494" t="s">
        <v>12264</v>
      </c>
      <c r="D494" t="s">
        <v>643</v>
      </c>
      <c r="E494" s="28">
        <v>46600</v>
      </c>
      <c r="F494" s="30">
        <v>48</v>
      </c>
      <c r="G494" s="30">
        <v>1</v>
      </c>
      <c r="H494" s="30">
        <v>1</v>
      </c>
      <c r="I494" s="30">
        <v>48</v>
      </c>
      <c r="J494" s="30">
        <v>948</v>
      </c>
      <c r="K494" s="30">
        <v>19</v>
      </c>
      <c r="L494" s="30">
        <v>36</v>
      </c>
      <c r="M494" t="s">
        <v>16474</v>
      </c>
    </row>
    <row r="495" spans="1:13">
      <c r="A495" t="str">
        <f t="shared" si="7"/>
        <v>Fenticide 200 EC 20 X 500 ml46388</v>
      </c>
      <c r="B495">
        <v>494</v>
      </c>
      <c r="C495" t="s">
        <v>12265</v>
      </c>
      <c r="D495" t="s">
        <v>645</v>
      </c>
      <c r="E495" s="28">
        <v>46388</v>
      </c>
      <c r="F495" s="30">
        <v>20</v>
      </c>
      <c r="G495" s="30">
        <v>1</v>
      </c>
      <c r="H495" s="30">
        <v>1</v>
      </c>
      <c r="I495" s="30">
        <v>20</v>
      </c>
      <c r="J495" s="30">
        <v>649</v>
      </c>
      <c r="K495" s="30">
        <v>32</v>
      </c>
      <c r="L495" s="30">
        <v>9</v>
      </c>
      <c r="M495" t="s">
        <v>16474</v>
      </c>
    </row>
    <row r="496" spans="1:13">
      <c r="A496" t="str">
        <f t="shared" si="7"/>
        <v>Fentolin 200 EC 20 X 200 ml45901</v>
      </c>
      <c r="B496">
        <v>495</v>
      </c>
      <c r="C496" t="s">
        <v>12266</v>
      </c>
      <c r="D496" t="s">
        <v>647</v>
      </c>
      <c r="E496" s="28">
        <v>45901</v>
      </c>
      <c r="F496" s="30">
        <v>20</v>
      </c>
      <c r="G496" s="30">
        <v>1</v>
      </c>
      <c r="H496" s="30">
        <v>1</v>
      </c>
      <c r="I496" s="30">
        <v>20</v>
      </c>
      <c r="J496" s="30">
        <v>5</v>
      </c>
      <c r="K496" s="30">
        <v>0</v>
      </c>
      <c r="L496" s="30">
        <v>5</v>
      </c>
      <c r="M496" t="s">
        <v>16474</v>
      </c>
    </row>
    <row r="497" spans="1:13">
      <c r="A497" t="str">
        <f t="shared" si="7"/>
        <v>Fentolin 200 EC 20 X 500 ml46874</v>
      </c>
      <c r="B497">
        <v>496</v>
      </c>
      <c r="C497" t="s">
        <v>12267</v>
      </c>
      <c r="D497" t="s">
        <v>648</v>
      </c>
      <c r="E497" s="28">
        <v>46874</v>
      </c>
      <c r="F497" s="30">
        <v>20</v>
      </c>
      <c r="G497" s="30">
        <v>1</v>
      </c>
      <c r="H497" s="30">
        <v>1</v>
      </c>
      <c r="I497" s="30">
        <v>20</v>
      </c>
      <c r="J497" s="30">
        <v>103</v>
      </c>
      <c r="K497" s="30">
        <v>5</v>
      </c>
      <c r="L497" s="30">
        <v>3</v>
      </c>
      <c r="M497" t="s">
        <v>16474</v>
      </c>
    </row>
    <row r="498" spans="1:13">
      <c r="A498" t="str">
        <f t="shared" si="7"/>
        <v>Fenval 200 EC 15 X 1 ltr46874</v>
      </c>
      <c r="B498">
        <v>497</v>
      </c>
      <c r="C498" t="s">
        <v>12268</v>
      </c>
      <c r="D498" t="s">
        <v>649</v>
      </c>
      <c r="E498" s="28">
        <v>46874</v>
      </c>
      <c r="F498" s="30">
        <v>15</v>
      </c>
      <c r="G498" s="30">
        <v>1</v>
      </c>
      <c r="H498" s="30">
        <v>1</v>
      </c>
      <c r="I498" s="30">
        <v>15</v>
      </c>
      <c r="J498" s="30">
        <v>5</v>
      </c>
      <c r="K498" s="30">
        <v>0</v>
      </c>
      <c r="L498" s="30">
        <v>5</v>
      </c>
      <c r="M498" t="s">
        <v>16474</v>
      </c>
    </row>
    <row r="499" spans="1:13">
      <c r="A499" t="str">
        <f t="shared" si="7"/>
        <v>Fenval 200 EC 15 X 1 ltr46997</v>
      </c>
      <c r="B499">
        <v>498</v>
      </c>
      <c r="C499" t="s">
        <v>12268</v>
      </c>
      <c r="D499" t="s">
        <v>649</v>
      </c>
      <c r="E499" s="28">
        <v>46997</v>
      </c>
      <c r="F499" s="30">
        <v>15</v>
      </c>
      <c r="G499" s="30">
        <v>1</v>
      </c>
      <c r="H499" s="30">
        <v>1</v>
      </c>
      <c r="I499" s="30">
        <v>15</v>
      </c>
      <c r="J499" s="30">
        <v>150</v>
      </c>
      <c r="K499" s="30">
        <v>10</v>
      </c>
      <c r="L499" s="30">
        <v>0</v>
      </c>
      <c r="M499" t="s">
        <v>16474</v>
      </c>
    </row>
    <row r="500" spans="1:13">
      <c r="A500" t="str">
        <f t="shared" si="7"/>
        <v>Fenval 200 EC 15 X 1 ltr47088</v>
      </c>
      <c r="B500">
        <v>499</v>
      </c>
      <c r="C500" t="s">
        <v>12268</v>
      </c>
      <c r="D500" t="s">
        <v>649</v>
      </c>
      <c r="E500" s="28">
        <v>47088</v>
      </c>
      <c r="F500" s="30">
        <v>15</v>
      </c>
      <c r="G500" s="30">
        <v>1</v>
      </c>
      <c r="H500" s="30">
        <v>1</v>
      </c>
      <c r="I500" s="30">
        <v>15</v>
      </c>
      <c r="J500" s="30">
        <v>1050</v>
      </c>
      <c r="K500" s="30">
        <v>70</v>
      </c>
      <c r="L500" s="30">
        <v>0</v>
      </c>
      <c r="M500" t="s">
        <v>16474</v>
      </c>
    </row>
    <row r="501" spans="1:13">
      <c r="A501" t="str">
        <f t="shared" si="7"/>
        <v>Fenval 200 EC 20 X 250 ml46174</v>
      </c>
      <c r="B501">
        <v>500</v>
      </c>
      <c r="C501" t="s">
        <v>12269</v>
      </c>
      <c r="D501" t="s">
        <v>650</v>
      </c>
      <c r="E501" s="28">
        <v>46174</v>
      </c>
      <c r="F501" s="30">
        <v>20</v>
      </c>
      <c r="G501" s="30">
        <v>1</v>
      </c>
      <c r="H501" s="30">
        <v>1</v>
      </c>
      <c r="I501" s="30">
        <v>20</v>
      </c>
      <c r="J501" s="30">
        <v>9</v>
      </c>
      <c r="K501" s="30">
        <v>0</v>
      </c>
      <c r="L501" s="30">
        <v>9</v>
      </c>
      <c r="M501" t="s">
        <v>16474</v>
      </c>
    </row>
    <row r="502" spans="1:13">
      <c r="A502" t="str">
        <f t="shared" si="7"/>
        <v>Fenval 200 EC 20 X 250 ml46997</v>
      </c>
      <c r="B502">
        <v>501</v>
      </c>
      <c r="C502" t="s">
        <v>12269</v>
      </c>
      <c r="D502" t="s">
        <v>650</v>
      </c>
      <c r="E502" s="28">
        <v>46997</v>
      </c>
      <c r="F502" s="30">
        <v>20</v>
      </c>
      <c r="G502" s="30">
        <v>1</v>
      </c>
      <c r="H502" s="30">
        <v>1</v>
      </c>
      <c r="I502" s="30">
        <v>20</v>
      </c>
      <c r="J502" s="30">
        <v>820</v>
      </c>
      <c r="K502" s="30">
        <v>41</v>
      </c>
      <c r="L502" s="30">
        <v>0</v>
      </c>
      <c r="M502" t="s">
        <v>16474</v>
      </c>
    </row>
    <row r="503" spans="1:13">
      <c r="A503" t="str">
        <f t="shared" si="7"/>
        <v>Fenval 200 EC 20 X 250 ml47088</v>
      </c>
      <c r="B503">
        <v>502</v>
      </c>
      <c r="C503" t="s">
        <v>12269</v>
      </c>
      <c r="D503" t="s">
        <v>650</v>
      </c>
      <c r="E503" s="28">
        <v>47088</v>
      </c>
      <c r="F503" s="30">
        <v>20</v>
      </c>
      <c r="G503" s="30">
        <v>1</v>
      </c>
      <c r="H503" s="30">
        <v>1</v>
      </c>
      <c r="I503" s="30">
        <v>20</v>
      </c>
      <c r="J503" s="30">
        <v>1120</v>
      </c>
      <c r="K503" s="30">
        <v>56</v>
      </c>
      <c r="L503" s="30">
        <v>0</v>
      </c>
      <c r="M503" t="s">
        <v>16474</v>
      </c>
    </row>
    <row r="504" spans="1:13">
      <c r="A504" t="str">
        <f t="shared" si="7"/>
        <v>Fenval 200 EC 20 X 500 ml47088</v>
      </c>
      <c r="B504">
        <v>503</v>
      </c>
      <c r="C504" t="s">
        <v>12270</v>
      </c>
      <c r="D504" t="s">
        <v>651</v>
      </c>
      <c r="E504" s="28">
        <v>47088</v>
      </c>
      <c r="F504" s="30">
        <v>20</v>
      </c>
      <c r="G504" s="30">
        <v>1</v>
      </c>
      <c r="H504" s="30">
        <v>1</v>
      </c>
      <c r="I504" s="30">
        <v>20</v>
      </c>
      <c r="J504" s="30">
        <v>759</v>
      </c>
      <c r="K504" s="30">
        <v>37</v>
      </c>
      <c r="L504" s="30">
        <v>19</v>
      </c>
      <c r="M504" t="s">
        <v>16474</v>
      </c>
    </row>
    <row r="505" spans="1:13">
      <c r="A505" t="str">
        <f t="shared" si="7"/>
        <v>Fenval 200 EC 50 X 100 ml46539</v>
      </c>
      <c r="B505">
        <v>504</v>
      </c>
      <c r="C505" t="s">
        <v>12271</v>
      </c>
      <c r="D505" t="s">
        <v>652</v>
      </c>
      <c r="E505" s="28">
        <v>46539</v>
      </c>
      <c r="F505" s="30">
        <v>50</v>
      </c>
      <c r="G505" s="30">
        <v>1</v>
      </c>
      <c r="H505" s="30">
        <v>1</v>
      </c>
      <c r="I505" s="30">
        <v>50</v>
      </c>
      <c r="J505" s="30">
        <v>13</v>
      </c>
      <c r="K505" s="30">
        <v>0</v>
      </c>
      <c r="L505" s="30">
        <v>13</v>
      </c>
      <c r="M505" t="s">
        <v>16474</v>
      </c>
    </row>
    <row r="506" spans="1:13">
      <c r="A506" t="str">
        <f t="shared" si="7"/>
        <v>Fenval 200 EC 50 X 100 ml47150</v>
      </c>
      <c r="B506">
        <v>505</v>
      </c>
      <c r="C506" t="s">
        <v>12271</v>
      </c>
      <c r="D506" t="s">
        <v>652</v>
      </c>
      <c r="E506" s="28">
        <v>47150</v>
      </c>
      <c r="F506" s="30">
        <v>50</v>
      </c>
      <c r="G506" s="30">
        <v>1</v>
      </c>
      <c r="H506" s="30">
        <v>1</v>
      </c>
      <c r="I506" s="30">
        <v>50</v>
      </c>
      <c r="J506" s="30">
        <v>750</v>
      </c>
      <c r="K506" s="30">
        <v>15</v>
      </c>
      <c r="L506" s="30">
        <v>0</v>
      </c>
      <c r="M506" t="s">
        <v>16474</v>
      </c>
    </row>
    <row r="507" spans="1:13">
      <c r="A507" t="str">
        <f t="shared" si="7"/>
        <v>Fenval 200 EC 50 X 100 ml47088</v>
      </c>
      <c r="B507">
        <v>506</v>
      </c>
      <c r="C507" t="s">
        <v>12271</v>
      </c>
      <c r="D507" t="s">
        <v>652</v>
      </c>
      <c r="E507" s="28">
        <v>47088</v>
      </c>
      <c r="F507" s="30">
        <v>50</v>
      </c>
      <c r="G507" s="30">
        <v>1</v>
      </c>
      <c r="H507" s="30">
        <v>1</v>
      </c>
      <c r="I507" s="30">
        <v>50</v>
      </c>
      <c r="J507" s="30">
        <v>3500</v>
      </c>
      <c r="K507" s="30">
        <v>70</v>
      </c>
      <c r="L507" s="30">
        <v>0</v>
      </c>
      <c r="M507" t="s">
        <v>16474</v>
      </c>
    </row>
    <row r="508" spans="1:13">
      <c r="A508" t="str">
        <f t="shared" si="7"/>
        <v>Ferancher 100 EC 40 X 200 ml46753</v>
      </c>
      <c r="B508">
        <v>507</v>
      </c>
      <c r="C508" t="s">
        <v>12272</v>
      </c>
      <c r="D508" t="s">
        <v>653</v>
      </c>
      <c r="E508" s="28">
        <v>46753</v>
      </c>
      <c r="F508" s="30">
        <v>40</v>
      </c>
      <c r="G508" s="30">
        <v>1</v>
      </c>
      <c r="H508" s="30">
        <v>1</v>
      </c>
      <c r="I508" s="30">
        <v>40</v>
      </c>
      <c r="J508" s="30">
        <v>309</v>
      </c>
      <c r="K508" s="30">
        <v>7</v>
      </c>
      <c r="L508" s="30">
        <v>29</v>
      </c>
      <c r="M508" t="s">
        <v>16474</v>
      </c>
    </row>
    <row r="509" spans="1:13">
      <c r="A509" t="str">
        <f t="shared" si="7"/>
        <v>Fetrilon Combi 1 12 X 40 X 25 gr46966</v>
      </c>
      <c r="B509">
        <v>508</v>
      </c>
      <c r="C509" t="s">
        <v>12273</v>
      </c>
      <c r="D509" t="s">
        <v>655</v>
      </c>
      <c r="E509" s="28">
        <v>46966</v>
      </c>
      <c r="F509" s="30">
        <v>12</v>
      </c>
      <c r="G509" s="30">
        <v>40</v>
      </c>
      <c r="H509" s="30">
        <v>1</v>
      </c>
      <c r="I509" s="30">
        <v>480</v>
      </c>
      <c r="J509" s="30">
        <v>1400</v>
      </c>
      <c r="K509" s="30">
        <v>2</v>
      </c>
      <c r="L509" s="30">
        <v>440</v>
      </c>
      <c r="M509" t="s">
        <v>16474</v>
      </c>
    </row>
    <row r="510" spans="1:13">
      <c r="A510" t="str">
        <f t="shared" si="7"/>
        <v>Filia 525 SE 100 X 50 ml45689</v>
      </c>
      <c r="B510">
        <v>509</v>
      </c>
      <c r="C510" t="s">
        <v>12274</v>
      </c>
      <c r="D510" t="s">
        <v>656</v>
      </c>
      <c r="E510" s="28">
        <v>45689</v>
      </c>
      <c r="F510" s="30">
        <v>100</v>
      </c>
      <c r="G510" s="30">
        <v>1</v>
      </c>
      <c r="H510" s="30">
        <v>1</v>
      </c>
      <c r="I510" s="30">
        <v>100</v>
      </c>
      <c r="J510" s="30">
        <v>84</v>
      </c>
      <c r="K510" s="30">
        <v>0</v>
      </c>
      <c r="L510" s="30">
        <v>84</v>
      </c>
      <c r="M510" t="s">
        <v>16474</v>
      </c>
    </row>
    <row r="511" spans="1:13">
      <c r="A511" t="str">
        <f t="shared" si="7"/>
        <v>Filia 525 SE 100 X 50 ml46054</v>
      </c>
      <c r="B511">
        <v>510</v>
      </c>
      <c r="C511" t="s">
        <v>12274</v>
      </c>
      <c r="D511" t="s">
        <v>656</v>
      </c>
      <c r="E511" s="28">
        <v>46054</v>
      </c>
      <c r="F511" s="30">
        <v>100</v>
      </c>
      <c r="G511" s="30">
        <v>1</v>
      </c>
      <c r="H511" s="30">
        <v>1</v>
      </c>
      <c r="I511" s="30">
        <v>100</v>
      </c>
      <c r="J511" s="30">
        <v>14300</v>
      </c>
      <c r="K511" s="30">
        <v>143</v>
      </c>
      <c r="L511" s="30">
        <v>0</v>
      </c>
      <c r="M511" t="s">
        <v>16474</v>
      </c>
    </row>
    <row r="512" spans="1:13">
      <c r="A512" t="str">
        <f t="shared" si="7"/>
        <v>Filia 525 SE 20 X 250 ml46327</v>
      </c>
      <c r="B512">
        <v>511</v>
      </c>
      <c r="C512" t="s">
        <v>12275</v>
      </c>
      <c r="D512" t="s">
        <v>660</v>
      </c>
      <c r="E512" s="28">
        <v>46327</v>
      </c>
      <c r="F512" s="30">
        <v>20</v>
      </c>
      <c r="G512" s="30">
        <v>1</v>
      </c>
      <c r="H512" s="30">
        <v>1</v>
      </c>
      <c r="I512" s="30">
        <v>20</v>
      </c>
      <c r="J512" s="30">
        <v>800</v>
      </c>
      <c r="K512" s="30">
        <v>40</v>
      </c>
      <c r="L512" s="30">
        <v>0</v>
      </c>
      <c r="M512" t="s">
        <v>16474</v>
      </c>
    </row>
    <row r="513" spans="1:13">
      <c r="A513" t="str">
        <f t="shared" si="7"/>
        <v>Filia 525 SE 20 X 250 ml46508</v>
      </c>
      <c r="B513">
        <v>512</v>
      </c>
      <c r="C513" t="s">
        <v>12275</v>
      </c>
      <c r="D513" t="s">
        <v>660</v>
      </c>
      <c r="E513" s="28">
        <v>46508</v>
      </c>
      <c r="F513" s="30">
        <v>20</v>
      </c>
      <c r="G513" s="30">
        <v>1</v>
      </c>
      <c r="H513" s="30">
        <v>1</v>
      </c>
      <c r="I513" s="30">
        <v>20</v>
      </c>
      <c r="J513" s="30">
        <v>20</v>
      </c>
      <c r="K513" s="30">
        <v>1</v>
      </c>
      <c r="L513" s="30">
        <v>0</v>
      </c>
      <c r="M513" t="s">
        <v>16474</v>
      </c>
    </row>
    <row r="514" spans="1:13">
      <c r="A514" t="str">
        <f t="shared" si="7"/>
        <v>Filia 525 SE 20 X 250 ml46447</v>
      </c>
      <c r="B514">
        <v>513</v>
      </c>
      <c r="C514" t="s">
        <v>12275</v>
      </c>
      <c r="D514" t="s">
        <v>660</v>
      </c>
      <c r="E514" s="28">
        <v>46447</v>
      </c>
      <c r="F514" s="30">
        <v>20</v>
      </c>
      <c r="G514" s="30">
        <v>1</v>
      </c>
      <c r="H514" s="30">
        <v>1</v>
      </c>
      <c r="I514" s="30">
        <v>20</v>
      </c>
      <c r="J514" s="30">
        <v>16440</v>
      </c>
      <c r="K514" s="30">
        <v>822</v>
      </c>
      <c r="L514" s="30">
        <v>0</v>
      </c>
      <c r="M514" t="s">
        <v>16474</v>
      </c>
    </row>
    <row r="515" spans="1:13">
      <c r="A515" t="str">
        <f t="shared" ref="A515:A578" si="8">D515&amp;E515</f>
        <v>Flash 40 X 100 ml46054</v>
      </c>
      <c r="B515">
        <v>514</v>
      </c>
      <c r="C515" t="s">
        <v>12276</v>
      </c>
      <c r="D515" t="s">
        <v>665</v>
      </c>
      <c r="E515" s="28">
        <v>46054</v>
      </c>
      <c r="F515" s="30">
        <v>40</v>
      </c>
      <c r="G515" s="30">
        <v>1</v>
      </c>
      <c r="H515" s="30">
        <v>1</v>
      </c>
      <c r="I515" s="30">
        <v>40</v>
      </c>
      <c r="J515" s="30">
        <v>200</v>
      </c>
      <c r="K515" s="30">
        <v>5</v>
      </c>
      <c r="L515" s="30">
        <v>0</v>
      </c>
      <c r="M515" t="s">
        <v>16474</v>
      </c>
    </row>
    <row r="516" spans="1:13">
      <c r="A516" t="str">
        <f t="shared" si="8"/>
        <v>Flash 40 X 100 ml46023</v>
      </c>
      <c r="B516">
        <v>515</v>
      </c>
      <c r="C516" t="s">
        <v>12276</v>
      </c>
      <c r="D516" t="s">
        <v>665</v>
      </c>
      <c r="E516" s="28">
        <v>46023</v>
      </c>
      <c r="F516" s="30">
        <v>40</v>
      </c>
      <c r="G516" s="30">
        <v>1</v>
      </c>
      <c r="H516" s="30">
        <v>1</v>
      </c>
      <c r="I516" s="30">
        <v>40</v>
      </c>
      <c r="J516" s="30">
        <v>640</v>
      </c>
      <c r="K516" s="30">
        <v>16</v>
      </c>
      <c r="L516" s="30">
        <v>0</v>
      </c>
      <c r="M516" t="s">
        <v>16474</v>
      </c>
    </row>
    <row r="517" spans="1:13">
      <c r="A517" t="str">
        <f t="shared" si="8"/>
        <v>Folirfos 400 SL 15 X 1 ltr47058</v>
      </c>
      <c r="B517">
        <v>516</v>
      </c>
      <c r="C517" t="s">
        <v>12277</v>
      </c>
      <c r="D517" t="s">
        <v>666</v>
      </c>
      <c r="E517" s="28">
        <v>47058</v>
      </c>
      <c r="F517" s="30">
        <v>15</v>
      </c>
      <c r="G517" s="30">
        <v>1</v>
      </c>
      <c r="H517" s="30">
        <v>1</v>
      </c>
      <c r="I517" s="30">
        <v>15</v>
      </c>
      <c r="J517" s="30">
        <v>2298</v>
      </c>
      <c r="K517" s="30">
        <v>153</v>
      </c>
      <c r="L517" s="30">
        <v>3</v>
      </c>
      <c r="M517" t="s">
        <v>16474</v>
      </c>
    </row>
    <row r="518" spans="1:13">
      <c r="A518" t="str">
        <f t="shared" si="8"/>
        <v>Folirfos 400 SL 20 X 500 ml46844</v>
      </c>
      <c r="B518">
        <v>517</v>
      </c>
      <c r="C518" t="s">
        <v>12278</v>
      </c>
      <c r="D518" t="s">
        <v>667</v>
      </c>
      <c r="E518" s="28">
        <v>46844</v>
      </c>
      <c r="F518" s="30">
        <v>20</v>
      </c>
      <c r="G518" s="30">
        <v>1</v>
      </c>
      <c r="H518" s="30">
        <v>1</v>
      </c>
      <c r="I518" s="30">
        <v>20</v>
      </c>
      <c r="J518" s="30">
        <v>327</v>
      </c>
      <c r="K518" s="30">
        <v>16</v>
      </c>
      <c r="L518" s="30">
        <v>7</v>
      </c>
      <c r="M518" t="s">
        <v>16474</v>
      </c>
    </row>
    <row r="519" spans="1:13">
      <c r="A519" t="str">
        <f t="shared" si="8"/>
        <v>Folirfos 400 SL 20 X 500 ml46935</v>
      </c>
      <c r="B519">
        <v>518</v>
      </c>
      <c r="C519" t="s">
        <v>12278</v>
      </c>
      <c r="D519" t="s">
        <v>667</v>
      </c>
      <c r="E519" s="28">
        <v>46935</v>
      </c>
      <c r="F519" s="30">
        <v>20</v>
      </c>
      <c r="G519" s="30">
        <v>1</v>
      </c>
      <c r="H519" s="30">
        <v>1</v>
      </c>
      <c r="I519" s="30">
        <v>20</v>
      </c>
      <c r="J519" s="30">
        <v>340</v>
      </c>
      <c r="K519" s="30">
        <v>17</v>
      </c>
      <c r="L519" s="30">
        <v>0</v>
      </c>
      <c r="M519" t="s">
        <v>16474</v>
      </c>
    </row>
    <row r="520" spans="1:13">
      <c r="A520" t="str">
        <f t="shared" si="8"/>
        <v>Folirfos 400 SL 4 X 5 ltr45870</v>
      </c>
      <c r="B520">
        <v>519</v>
      </c>
      <c r="C520" t="s">
        <v>12279</v>
      </c>
      <c r="D520" t="s">
        <v>668</v>
      </c>
      <c r="E520" s="28">
        <v>45870</v>
      </c>
      <c r="F520" s="30">
        <v>4</v>
      </c>
      <c r="G520" s="30">
        <v>1</v>
      </c>
      <c r="H520" s="30">
        <v>1</v>
      </c>
      <c r="I520" s="30">
        <v>4</v>
      </c>
      <c r="J520" s="30">
        <v>31</v>
      </c>
      <c r="K520" s="30">
        <v>7</v>
      </c>
      <c r="L520" s="30">
        <v>3</v>
      </c>
      <c r="M520" t="s">
        <v>16474</v>
      </c>
    </row>
    <row r="521" spans="1:13">
      <c r="A521" t="str">
        <f t="shared" si="8"/>
        <v>Format 360/120 SL 20 X 1 ltr47058</v>
      </c>
      <c r="B521">
        <v>520</v>
      </c>
      <c r="C521" t="s">
        <v>12280</v>
      </c>
      <c r="D521" t="s">
        <v>669</v>
      </c>
      <c r="E521" s="28">
        <v>47058</v>
      </c>
      <c r="F521" s="30">
        <v>20</v>
      </c>
      <c r="G521" s="30">
        <v>1</v>
      </c>
      <c r="H521" s="30">
        <v>1</v>
      </c>
      <c r="I521" s="30">
        <v>20</v>
      </c>
      <c r="J521" s="30">
        <v>1980</v>
      </c>
      <c r="K521" s="30">
        <v>99</v>
      </c>
      <c r="L521" s="30">
        <v>0</v>
      </c>
      <c r="M521" t="s">
        <v>16474</v>
      </c>
    </row>
    <row r="522" spans="1:13">
      <c r="A522" t="str">
        <f t="shared" si="8"/>
        <v>Forsil 20 X 250 ml46784</v>
      </c>
      <c r="B522">
        <v>521</v>
      </c>
      <c r="C522" t="s">
        <v>12281</v>
      </c>
      <c r="D522" t="s">
        <v>670</v>
      </c>
      <c r="E522" s="28">
        <v>46784</v>
      </c>
      <c r="F522" s="30">
        <v>20</v>
      </c>
      <c r="G522" s="30">
        <v>1</v>
      </c>
      <c r="H522" s="30">
        <v>1</v>
      </c>
      <c r="I522" s="30">
        <v>20</v>
      </c>
      <c r="J522" s="30">
        <v>4</v>
      </c>
      <c r="K522" s="30">
        <v>0</v>
      </c>
      <c r="L522" s="30">
        <v>4</v>
      </c>
      <c r="M522" t="s">
        <v>16474</v>
      </c>
    </row>
    <row r="523" spans="1:13">
      <c r="A523" t="str">
        <f t="shared" si="8"/>
        <v>Forsil 20 X 500 ml46997</v>
      </c>
      <c r="B523">
        <v>522</v>
      </c>
      <c r="C523" t="s">
        <v>12282</v>
      </c>
      <c r="D523" t="s">
        <v>671</v>
      </c>
      <c r="E523" s="28">
        <v>46997</v>
      </c>
      <c r="F523" s="30">
        <v>20</v>
      </c>
      <c r="G523" s="30">
        <v>1</v>
      </c>
      <c r="H523" s="30">
        <v>1</v>
      </c>
      <c r="I523" s="30">
        <v>20</v>
      </c>
      <c r="J523" s="30">
        <v>5</v>
      </c>
      <c r="K523" s="30">
        <v>0</v>
      </c>
      <c r="L523" s="30">
        <v>5</v>
      </c>
      <c r="M523" t="s">
        <v>16474</v>
      </c>
    </row>
    <row r="524" spans="1:13">
      <c r="A524" t="str">
        <f t="shared" si="8"/>
        <v>Forsil 20 X 500 ml47058</v>
      </c>
      <c r="B524">
        <v>523</v>
      </c>
      <c r="C524" t="s">
        <v>12282</v>
      </c>
      <c r="D524" t="s">
        <v>671</v>
      </c>
      <c r="E524" s="28">
        <v>47058</v>
      </c>
      <c r="F524" s="30">
        <v>20</v>
      </c>
      <c r="G524" s="30">
        <v>1</v>
      </c>
      <c r="H524" s="30">
        <v>1</v>
      </c>
      <c r="I524" s="30">
        <v>20</v>
      </c>
      <c r="J524" s="30">
        <v>94</v>
      </c>
      <c r="K524" s="30">
        <v>4</v>
      </c>
      <c r="L524" s="30">
        <v>14</v>
      </c>
      <c r="M524" t="s">
        <v>16474</v>
      </c>
    </row>
    <row r="525" spans="1:13">
      <c r="A525" t="str">
        <f t="shared" si="8"/>
        <v>Fortune 250 ml45170</v>
      </c>
      <c r="B525">
        <v>524</v>
      </c>
      <c r="C525" t="s">
        <v>12283</v>
      </c>
      <c r="D525" t="s">
        <v>672</v>
      </c>
      <c r="E525" s="28">
        <v>45170</v>
      </c>
      <c r="F525" s="30">
        <v>1</v>
      </c>
      <c r="G525" s="30">
        <v>1</v>
      </c>
      <c r="H525" s="30">
        <v>1</v>
      </c>
      <c r="I525" s="30">
        <v>1</v>
      </c>
      <c r="J525" s="30">
        <v>5</v>
      </c>
      <c r="K525" s="30">
        <v>5</v>
      </c>
      <c r="L525" s="30">
        <v>0</v>
      </c>
      <c r="M525" t="s">
        <v>16474</v>
      </c>
    </row>
    <row r="526" spans="1:13">
      <c r="A526" t="str">
        <f t="shared" si="8"/>
        <v>Fungidex 40 WP 50 X 500 gr46813</v>
      </c>
      <c r="B526">
        <v>525</v>
      </c>
      <c r="C526" t="s">
        <v>12284</v>
      </c>
      <c r="D526" t="s">
        <v>674</v>
      </c>
      <c r="E526" s="28">
        <v>46813</v>
      </c>
      <c r="F526" s="30">
        <v>50</v>
      </c>
      <c r="G526" s="30">
        <v>1</v>
      </c>
      <c r="H526" s="30">
        <v>1</v>
      </c>
      <c r="I526" s="30">
        <v>50</v>
      </c>
      <c r="J526" s="30">
        <v>5883</v>
      </c>
      <c r="K526" s="30">
        <v>117</v>
      </c>
      <c r="L526" s="30">
        <v>33</v>
      </c>
      <c r="M526" t="s">
        <v>16474</v>
      </c>
    </row>
    <row r="527" spans="1:13">
      <c r="A527" t="str">
        <f t="shared" si="8"/>
        <v>GA Bunga Buah 20 X 500 ml46235</v>
      </c>
      <c r="B527">
        <v>526</v>
      </c>
      <c r="C527" t="s">
        <v>12285</v>
      </c>
      <c r="D527" t="s">
        <v>675</v>
      </c>
      <c r="E527" s="28">
        <v>46235</v>
      </c>
      <c r="F527" s="30">
        <v>20</v>
      </c>
      <c r="G527" s="30">
        <v>1</v>
      </c>
      <c r="H527" s="30">
        <v>1</v>
      </c>
      <c r="I527" s="30">
        <v>20</v>
      </c>
      <c r="J527" s="30">
        <v>877</v>
      </c>
      <c r="K527" s="30">
        <v>43</v>
      </c>
      <c r="L527" s="30">
        <v>17</v>
      </c>
      <c r="M527" t="s">
        <v>16474</v>
      </c>
    </row>
    <row r="528" spans="1:13">
      <c r="A528" t="str">
        <f t="shared" si="8"/>
        <v>GA Cabe 20 X 500 ml45901</v>
      </c>
      <c r="B528">
        <v>527</v>
      </c>
      <c r="C528" t="s">
        <v>12286</v>
      </c>
      <c r="D528" t="s">
        <v>676</v>
      </c>
      <c r="E528" s="28">
        <v>45901</v>
      </c>
      <c r="F528" s="30">
        <v>20</v>
      </c>
      <c r="G528" s="30">
        <v>1</v>
      </c>
      <c r="H528" s="30">
        <v>1</v>
      </c>
      <c r="I528" s="30">
        <v>20</v>
      </c>
      <c r="J528" s="30">
        <v>245</v>
      </c>
      <c r="K528" s="30">
        <v>12</v>
      </c>
      <c r="L528" s="30">
        <v>5</v>
      </c>
      <c r="M528" t="s">
        <v>16474</v>
      </c>
    </row>
    <row r="529" spans="1:13">
      <c r="A529" t="str">
        <f t="shared" si="8"/>
        <v>GA Jagung 20 X 500 ml46054</v>
      </c>
      <c r="B529">
        <v>528</v>
      </c>
      <c r="C529" t="s">
        <v>12287</v>
      </c>
      <c r="D529" t="s">
        <v>677</v>
      </c>
      <c r="E529" s="28">
        <v>46054</v>
      </c>
      <c r="F529" s="30">
        <v>20</v>
      </c>
      <c r="G529" s="30">
        <v>1</v>
      </c>
      <c r="H529" s="30">
        <v>1</v>
      </c>
      <c r="I529" s="30">
        <v>20</v>
      </c>
      <c r="J529" s="30">
        <v>160</v>
      </c>
      <c r="K529" s="30">
        <v>8</v>
      </c>
      <c r="L529" s="30">
        <v>0</v>
      </c>
      <c r="M529" t="s">
        <v>16474</v>
      </c>
    </row>
    <row r="530" spans="1:13">
      <c r="A530" t="str">
        <f t="shared" si="8"/>
        <v>GA Jagung 20 X 500 ml (Sample)46204</v>
      </c>
      <c r="B530">
        <v>529</v>
      </c>
      <c r="C530" t="s">
        <v>12288</v>
      </c>
      <c r="D530" t="s">
        <v>678</v>
      </c>
      <c r="E530" s="28">
        <v>46204</v>
      </c>
      <c r="F530" s="30">
        <v>20</v>
      </c>
      <c r="G530" s="30">
        <v>1</v>
      </c>
      <c r="H530" s="30">
        <v>1</v>
      </c>
      <c r="I530" s="30">
        <v>20</v>
      </c>
      <c r="J530" s="30">
        <v>40</v>
      </c>
      <c r="K530" s="30">
        <v>2</v>
      </c>
      <c r="L530" s="30">
        <v>0</v>
      </c>
      <c r="M530" t="s">
        <v>16474</v>
      </c>
    </row>
    <row r="531" spans="1:13">
      <c r="A531" t="str">
        <f t="shared" si="8"/>
        <v>GA Jeruk 20 X 500 ml46296</v>
      </c>
      <c r="B531">
        <v>530</v>
      </c>
      <c r="C531" t="s">
        <v>12289</v>
      </c>
      <c r="D531" t="s">
        <v>679</v>
      </c>
      <c r="E531" s="28">
        <v>46296</v>
      </c>
      <c r="F531" s="30">
        <v>20</v>
      </c>
      <c r="G531" s="30">
        <v>1</v>
      </c>
      <c r="H531" s="30">
        <v>1</v>
      </c>
      <c r="I531" s="30">
        <v>20</v>
      </c>
      <c r="J531" s="30">
        <v>100</v>
      </c>
      <c r="K531" s="30">
        <v>5</v>
      </c>
      <c r="L531" s="30">
        <v>0</v>
      </c>
      <c r="M531" t="s">
        <v>16474</v>
      </c>
    </row>
    <row r="532" spans="1:13">
      <c r="A532" t="str">
        <f t="shared" si="8"/>
        <v>GA Jeruk 20 X 500 ml46143</v>
      </c>
      <c r="B532">
        <v>531</v>
      </c>
      <c r="C532" t="s">
        <v>12289</v>
      </c>
      <c r="D532" t="s">
        <v>679</v>
      </c>
      <c r="E532" s="28">
        <v>46143</v>
      </c>
      <c r="F532" s="30">
        <v>20</v>
      </c>
      <c r="G532" s="30">
        <v>1</v>
      </c>
      <c r="H532" s="30">
        <v>1</v>
      </c>
      <c r="I532" s="30">
        <v>20</v>
      </c>
      <c r="J532" s="30">
        <v>760</v>
      </c>
      <c r="K532" s="30">
        <v>38</v>
      </c>
      <c r="L532" s="30">
        <v>0</v>
      </c>
      <c r="M532" t="s">
        <v>16474</v>
      </c>
    </row>
    <row r="533" spans="1:13">
      <c r="A533" t="str">
        <f t="shared" si="8"/>
        <v>GA Padi 20 X 500 ml46143</v>
      </c>
      <c r="B533">
        <v>532</v>
      </c>
      <c r="C533" t="s">
        <v>12290</v>
      </c>
      <c r="D533" t="s">
        <v>680</v>
      </c>
      <c r="E533" s="28">
        <v>46143</v>
      </c>
      <c r="F533" s="30">
        <v>20</v>
      </c>
      <c r="G533" s="30">
        <v>1</v>
      </c>
      <c r="H533" s="30">
        <v>1</v>
      </c>
      <c r="I533" s="30">
        <v>20</v>
      </c>
      <c r="J533" s="30">
        <v>120</v>
      </c>
      <c r="K533" s="30">
        <v>6</v>
      </c>
      <c r="L533" s="30">
        <v>0</v>
      </c>
      <c r="M533" t="s">
        <v>16474</v>
      </c>
    </row>
    <row r="534" spans="1:13">
      <c r="A534" t="str">
        <f t="shared" si="8"/>
        <v>GA Padi 20 X 500 ml45992</v>
      </c>
      <c r="B534">
        <v>533</v>
      </c>
      <c r="C534" t="s">
        <v>12290</v>
      </c>
      <c r="D534" t="s">
        <v>680</v>
      </c>
      <c r="E534" s="28">
        <v>45992</v>
      </c>
      <c r="F534" s="30">
        <v>20</v>
      </c>
      <c r="G534" s="30">
        <v>1</v>
      </c>
      <c r="H534" s="30">
        <v>1</v>
      </c>
      <c r="I534" s="30">
        <v>20</v>
      </c>
      <c r="J534" s="30">
        <v>390</v>
      </c>
      <c r="K534" s="30">
        <v>19</v>
      </c>
      <c r="L534" s="30">
        <v>10</v>
      </c>
      <c r="M534" t="s">
        <v>16474</v>
      </c>
    </row>
    <row r="535" spans="1:13">
      <c r="A535" t="str">
        <f t="shared" si="8"/>
        <v>Ga Plus 20TB 35 X 10 X 5 gr46813</v>
      </c>
      <c r="B535">
        <v>534</v>
      </c>
      <c r="C535" t="s">
        <v>12291</v>
      </c>
      <c r="D535" t="s">
        <v>681</v>
      </c>
      <c r="E535" s="28">
        <v>46813</v>
      </c>
      <c r="F535" s="30">
        <v>35</v>
      </c>
      <c r="G535" s="30">
        <v>10</v>
      </c>
      <c r="H535" s="30">
        <v>1</v>
      </c>
      <c r="I535" s="30">
        <v>350</v>
      </c>
      <c r="J535" s="30">
        <v>3150</v>
      </c>
      <c r="K535" s="30">
        <v>9</v>
      </c>
      <c r="L535" s="30">
        <v>0</v>
      </c>
      <c r="M535" t="s">
        <v>16474</v>
      </c>
    </row>
    <row r="536" spans="1:13">
      <c r="A536" t="str">
        <f t="shared" si="8"/>
        <v>GA Recovery 20 X 500 ml46722</v>
      </c>
      <c r="B536">
        <v>535</v>
      </c>
      <c r="C536" t="s">
        <v>12292</v>
      </c>
      <c r="D536" t="s">
        <v>683</v>
      </c>
      <c r="E536" s="28">
        <v>46722</v>
      </c>
      <c r="F536" s="30">
        <v>20</v>
      </c>
      <c r="G536" s="30">
        <v>1</v>
      </c>
      <c r="H536" s="30">
        <v>1</v>
      </c>
      <c r="I536" s="30">
        <v>20</v>
      </c>
      <c r="J536" s="30">
        <v>119</v>
      </c>
      <c r="K536" s="30">
        <v>5</v>
      </c>
      <c r="L536" s="30">
        <v>19</v>
      </c>
      <c r="M536" t="s">
        <v>16474</v>
      </c>
    </row>
    <row r="537" spans="1:13">
      <c r="A537" t="str">
        <f t="shared" si="8"/>
        <v>GA Sayur Daun 20 X 500 ml45962</v>
      </c>
      <c r="B537">
        <v>536</v>
      </c>
      <c r="C537" t="s">
        <v>12293</v>
      </c>
      <c r="D537" t="s">
        <v>684</v>
      </c>
      <c r="E537" s="28">
        <v>45962</v>
      </c>
      <c r="F537" s="30">
        <v>20</v>
      </c>
      <c r="G537" s="30">
        <v>1</v>
      </c>
      <c r="H537" s="30">
        <v>1</v>
      </c>
      <c r="I537" s="30">
        <v>20</v>
      </c>
      <c r="J537" s="30">
        <v>140</v>
      </c>
      <c r="K537" s="30">
        <v>7</v>
      </c>
      <c r="L537" s="30">
        <v>0</v>
      </c>
      <c r="M537" t="s">
        <v>16474</v>
      </c>
    </row>
    <row r="538" spans="1:13">
      <c r="A538" t="str">
        <f t="shared" si="8"/>
        <v>GA Sayur Daun 20 X 500 ml46235</v>
      </c>
      <c r="B538">
        <v>537</v>
      </c>
      <c r="C538" t="s">
        <v>12293</v>
      </c>
      <c r="D538" t="s">
        <v>684</v>
      </c>
      <c r="E538" s="28">
        <v>46235</v>
      </c>
      <c r="F538" s="30">
        <v>20</v>
      </c>
      <c r="G538" s="30">
        <v>1</v>
      </c>
      <c r="H538" s="30">
        <v>1</v>
      </c>
      <c r="I538" s="30">
        <v>20</v>
      </c>
      <c r="J538" s="30">
        <v>300</v>
      </c>
      <c r="K538" s="30">
        <v>15</v>
      </c>
      <c r="L538" s="30">
        <v>0</v>
      </c>
      <c r="M538" t="s">
        <v>16474</v>
      </c>
    </row>
    <row r="539" spans="1:13">
      <c r="A539" t="str">
        <f t="shared" si="8"/>
        <v>Gallery 403 SL 10 X 1 ltr + SG.02 100 gr46143</v>
      </c>
      <c r="B539">
        <v>538</v>
      </c>
      <c r="C539" t="s">
        <v>12294</v>
      </c>
      <c r="D539" t="s">
        <v>685</v>
      </c>
      <c r="E539" s="28">
        <v>46143</v>
      </c>
      <c r="F539" s="30">
        <v>10</v>
      </c>
      <c r="G539" s="30">
        <v>1</v>
      </c>
      <c r="H539" s="30">
        <v>1</v>
      </c>
      <c r="I539" s="30">
        <v>10</v>
      </c>
      <c r="J539" s="30">
        <v>149</v>
      </c>
      <c r="K539" s="30">
        <v>14</v>
      </c>
      <c r="L539" s="30">
        <v>9</v>
      </c>
      <c r="M539" t="s">
        <v>16474</v>
      </c>
    </row>
    <row r="540" spans="1:13">
      <c r="A540" t="str">
        <f t="shared" si="8"/>
        <v>Gallery 403 SL 10 X 1 ltr + SG.02 100 gr46235</v>
      </c>
      <c r="B540">
        <v>539</v>
      </c>
      <c r="C540" t="s">
        <v>12294</v>
      </c>
      <c r="D540" t="s">
        <v>685</v>
      </c>
      <c r="E540" s="28">
        <v>46235</v>
      </c>
      <c r="F540" s="30">
        <v>10</v>
      </c>
      <c r="G540" s="30">
        <v>1</v>
      </c>
      <c r="H540" s="30">
        <v>1</v>
      </c>
      <c r="I540" s="30">
        <v>10</v>
      </c>
      <c r="J540" s="30">
        <v>590</v>
      </c>
      <c r="K540" s="30">
        <v>59</v>
      </c>
      <c r="L540" s="30">
        <v>0</v>
      </c>
      <c r="M540" t="s">
        <v>16474</v>
      </c>
    </row>
    <row r="541" spans="1:13">
      <c r="A541" t="str">
        <f t="shared" si="8"/>
        <v>Gallery 403 SL 30 X 500 ml + SG.02 100 gr (M2U)46296</v>
      </c>
      <c r="B541">
        <v>540</v>
      </c>
      <c r="C541" t="s">
        <v>12295</v>
      </c>
      <c r="D541" t="s">
        <v>686</v>
      </c>
      <c r="E541" s="28">
        <v>46296</v>
      </c>
      <c r="F541" s="30">
        <v>30</v>
      </c>
      <c r="G541" s="30">
        <v>1</v>
      </c>
      <c r="H541" s="30">
        <v>1</v>
      </c>
      <c r="I541" s="30">
        <v>30</v>
      </c>
      <c r="J541" s="30">
        <v>419</v>
      </c>
      <c r="K541" s="30">
        <v>13</v>
      </c>
      <c r="L541" s="30">
        <v>29</v>
      </c>
      <c r="M541" t="s">
        <v>16474</v>
      </c>
    </row>
    <row r="542" spans="1:13">
      <c r="A542" t="str">
        <f t="shared" si="8"/>
        <v>Gallery 403 SL 50 X 200 ml (M2U)46266</v>
      </c>
      <c r="B542">
        <v>541</v>
      </c>
      <c r="C542" t="s">
        <v>12296</v>
      </c>
      <c r="D542" t="s">
        <v>687</v>
      </c>
      <c r="E542" s="28">
        <v>46266</v>
      </c>
      <c r="F542" s="30">
        <v>50</v>
      </c>
      <c r="G542" s="30">
        <v>1</v>
      </c>
      <c r="H542" s="30">
        <v>1</v>
      </c>
      <c r="I542" s="30">
        <v>50</v>
      </c>
      <c r="J542" s="30">
        <v>147</v>
      </c>
      <c r="K542" s="30">
        <v>2</v>
      </c>
      <c r="L542" s="30">
        <v>47</v>
      </c>
      <c r="M542" t="s">
        <v>16474</v>
      </c>
    </row>
    <row r="543" spans="1:13">
      <c r="A543" t="str">
        <f t="shared" si="8"/>
        <v>Gallery 403 SL 50 X 200 ml (M2U)46419</v>
      </c>
      <c r="B543">
        <v>542</v>
      </c>
      <c r="C543" t="s">
        <v>12296</v>
      </c>
      <c r="D543" t="s">
        <v>687</v>
      </c>
      <c r="E543" s="28">
        <v>46419</v>
      </c>
      <c r="F543" s="30">
        <v>50</v>
      </c>
      <c r="G543" s="30">
        <v>1</v>
      </c>
      <c r="H543" s="30">
        <v>1</v>
      </c>
      <c r="I543" s="30">
        <v>50</v>
      </c>
      <c r="J543" s="30">
        <v>1250</v>
      </c>
      <c r="K543" s="30">
        <v>25</v>
      </c>
      <c r="L543" s="30">
        <v>0</v>
      </c>
      <c r="M543" t="s">
        <v>16474</v>
      </c>
    </row>
    <row r="544" spans="1:13">
      <c r="A544" t="str">
        <f t="shared" si="8"/>
        <v>Gamectin 30 EC 100 X 100 ml46296</v>
      </c>
      <c r="B544">
        <v>543</v>
      </c>
      <c r="C544" t="s">
        <v>12297</v>
      </c>
      <c r="D544" t="s">
        <v>688</v>
      </c>
      <c r="E544" s="28">
        <v>46296</v>
      </c>
      <c r="F544" s="30">
        <v>100</v>
      </c>
      <c r="G544" s="30">
        <v>1</v>
      </c>
      <c r="H544" s="30">
        <v>1</v>
      </c>
      <c r="I544" s="30">
        <v>100</v>
      </c>
      <c r="J544" s="30">
        <v>2261</v>
      </c>
      <c r="K544" s="30">
        <v>22</v>
      </c>
      <c r="L544" s="30">
        <v>61</v>
      </c>
      <c r="M544" t="s">
        <v>16474</v>
      </c>
    </row>
    <row r="545" spans="1:13">
      <c r="A545" t="str">
        <f t="shared" si="8"/>
        <v>Gamectin 30 EC 20 X 500 ml46296</v>
      </c>
      <c r="B545">
        <v>544</v>
      </c>
      <c r="C545" t="s">
        <v>12298</v>
      </c>
      <c r="D545" t="s">
        <v>690</v>
      </c>
      <c r="E545" s="28">
        <v>46296</v>
      </c>
      <c r="F545" s="30">
        <v>20</v>
      </c>
      <c r="G545" s="30">
        <v>1</v>
      </c>
      <c r="H545" s="30">
        <v>1</v>
      </c>
      <c r="I545" s="30">
        <v>20</v>
      </c>
      <c r="J545" s="30">
        <v>3</v>
      </c>
      <c r="K545" s="30">
        <v>0</v>
      </c>
      <c r="L545" s="30">
        <v>3</v>
      </c>
      <c r="M545" t="s">
        <v>16474</v>
      </c>
    </row>
    <row r="546" spans="1:13">
      <c r="A546" t="str">
        <f t="shared" si="8"/>
        <v>Gamectin 30 EC 20 X 500 ml46905</v>
      </c>
      <c r="B546">
        <v>545</v>
      </c>
      <c r="C546" t="s">
        <v>12298</v>
      </c>
      <c r="D546" t="s">
        <v>690</v>
      </c>
      <c r="E546" s="28">
        <v>46905</v>
      </c>
      <c r="F546" s="30">
        <v>20</v>
      </c>
      <c r="G546" s="30">
        <v>1</v>
      </c>
      <c r="H546" s="30">
        <v>1</v>
      </c>
      <c r="I546" s="30">
        <v>20</v>
      </c>
      <c r="J546" s="30">
        <v>1167</v>
      </c>
      <c r="K546" s="30">
        <v>58</v>
      </c>
      <c r="L546" s="30">
        <v>7</v>
      </c>
      <c r="M546" t="s">
        <v>16474</v>
      </c>
    </row>
    <row r="547" spans="1:13">
      <c r="A547" t="str">
        <f t="shared" si="8"/>
        <v>Gamectin 30 EC 40 X 250 ml47027</v>
      </c>
      <c r="B547">
        <v>546</v>
      </c>
      <c r="C547" t="s">
        <v>12299</v>
      </c>
      <c r="D547" t="s">
        <v>693</v>
      </c>
      <c r="E547" s="28">
        <v>47027</v>
      </c>
      <c r="F547" s="30">
        <v>40</v>
      </c>
      <c r="G547" s="30">
        <v>1</v>
      </c>
      <c r="H547" s="30">
        <v>1</v>
      </c>
      <c r="I547" s="30">
        <v>40</v>
      </c>
      <c r="J547" s="30">
        <v>2008</v>
      </c>
      <c r="K547" s="30">
        <v>50</v>
      </c>
      <c r="L547" s="30">
        <v>8</v>
      </c>
      <c r="M547" t="s">
        <v>16474</v>
      </c>
    </row>
    <row r="548" spans="1:13">
      <c r="A548" t="str">
        <f t="shared" si="8"/>
        <v>Gandasil B/K 144 X 100 gr46235</v>
      </c>
      <c r="B548">
        <v>547</v>
      </c>
      <c r="C548" t="s">
        <v>12300</v>
      </c>
      <c r="D548" t="s">
        <v>695</v>
      </c>
      <c r="E548" s="28">
        <v>46235</v>
      </c>
      <c r="F548" s="30">
        <v>144</v>
      </c>
      <c r="G548" s="30">
        <v>1</v>
      </c>
      <c r="H548" s="30">
        <v>1</v>
      </c>
      <c r="I548" s="30">
        <v>144</v>
      </c>
      <c r="J548" s="30">
        <v>8</v>
      </c>
      <c r="K548" s="30">
        <v>0</v>
      </c>
      <c r="L548" s="30">
        <v>8</v>
      </c>
      <c r="M548" t="s">
        <v>16474</v>
      </c>
    </row>
    <row r="549" spans="1:13">
      <c r="A549" t="str">
        <f t="shared" si="8"/>
        <v>Gandasil B/K 144 X 100 gr46388</v>
      </c>
      <c r="B549">
        <v>548</v>
      </c>
      <c r="C549" t="s">
        <v>12300</v>
      </c>
      <c r="D549" t="s">
        <v>695</v>
      </c>
      <c r="E549" s="28">
        <v>46388</v>
      </c>
      <c r="F549" s="30">
        <v>144</v>
      </c>
      <c r="G549" s="30">
        <v>1</v>
      </c>
      <c r="H549" s="30">
        <v>1</v>
      </c>
      <c r="I549" s="30">
        <v>144</v>
      </c>
      <c r="J549" s="30">
        <v>36000</v>
      </c>
      <c r="K549" s="30">
        <v>250</v>
      </c>
      <c r="L549" s="30">
        <v>0</v>
      </c>
      <c r="M549" t="s">
        <v>16474</v>
      </c>
    </row>
    <row r="550" spans="1:13">
      <c r="A550" t="str">
        <f t="shared" si="8"/>
        <v>Gandasil B/K 144 X 100 gr46296</v>
      </c>
      <c r="B550">
        <v>549</v>
      </c>
      <c r="C550" t="s">
        <v>12300</v>
      </c>
      <c r="D550" t="s">
        <v>695</v>
      </c>
      <c r="E550" s="28">
        <v>46296</v>
      </c>
      <c r="F550" s="30">
        <v>144</v>
      </c>
      <c r="G550" s="30">
        <v>1</v>
      </c>
      <c r="H550" s="30">
        <v>1</v>
      </c>
      <c r="I550" s="30">
        <v>144</v>
      </c>
      <c r="J550" s="30">
        <v>99280</v>
      </c>
      <c r="K550" s="30">
        <v>689</v>
      </c>
      <c r="L550" s="30">
        <v>64</v>
      </c>
      <c r="M550" t="s">
        <v>16474</v>
      </c>
    </row>
    <row r="551" spans="1:13">
      <c r="A551" t="str">
        <f t="shared" si="8"/>
        <v>Gandasil B/K 24 X 500 gr46478</v>
      </c>
      <c r="B551">
        <v>550</v>
      </c>
      <c r="C551" t="s">
        <v>12301</v>
      </c>
      <c r="D551" t="s">
        <v>705</v>
      </c>
      <c r="E551" s="28">
        <v>46478</v>
      </c>
      <c r="F551" s="30">
        <v>24</v>
      </c>
      <c r="G551" s="30">
        <v>1</v>
      </c>
      <c r="H551" s="30">
        <v>1</v>
      </c>
      <c r="I551" s="30">
        <v>24</v>
      </c>
      <c r="J551" s="30">
        <v>4318</v>
      </c>
      <c r="K551" s="30">
        <v>179</v>
      </c>
      <c r="L551" s="30">
        <v>22</v>
      </c>
      <c r="M551" t="s">
        <v>16474</v>
      </c>
    </row>
    <row r="552" spans="1:13">
      <c r="A552" t="str">
        <f t="shared" si="8"/>
        <v>Gandasil D/H 144 X 100 gr46327</v>
      </c>
      <c r="B552">
        <v>551</v>
      </c>
      <c r="C552" t="s">
        <v>12302</v>
      </c>
      <c r="D552" t="s">
        <v>709</v>
      </c>
      <c r="E552" s="28">
        <v>46327</v>
      </c>
      <c r="F552" s="30">
        <v>144</v>
      </c>
      <c r="G552" s="30">
        <v>1</v>
      </c>
      <c r="H552" s="30">
        <v>1</v>
      </c>
      <c r="I552" s="30">
        <v>144</v>
      </c>
      <c r="J552" s="30">
        <v>87264</v>
      </c>
      <c r="K552" s="30">
        <v>606</v>
      </c>
      <c r="L552" s="30">
        <v>0</v>
      </c>
      <c r="M552" t="s">
        <v>16474</v>
      </c>
    </row>
    <row r="553" spans="1:13">
      <c r="A553" t="str">
        <f t="shared" si="8"/>
        <v>Gandasil D/H 144 X 100 gr46266</v>
      </c>
      <c r="B553">
        <v>552</v>
      </c>
      <c r="C553" t="s">
        <v>12302</v>
      </c>
      <c r="D553" t="s">
        <v>709</v>
      </c>
      <c r="E553" s="28">
        <v>46266</v>
      </c>
      <c r="F553" s="30">
        <v>144</v>
      </c>
      <c r="G553" s="30">
        <v>1</v>
      </c>
      <c r="H553" s="30">
        <v>1</v>
      </c>
      <c r="I553" s="30">
        <v>144</v>
      </c>
      <c r="J553" s="30">
        <v>2736</v>
      </c>
      <c r="K553" s="30">
        <v>19</v>
      </c>
      <c r="L553" s="30">
        <v>0</v>
      </c>
      <c r="M553" t="s">
        <v>16474</v>
      </c>
    </row>
    <row r="554" spans="1:13">
      <c r="A554" t="str">
        <f t="shared" si="8"/>
        <v>Gandasil D/H 144 X 100 gr46296</v>
      </c>
      <c r="B554">
        <v>553</v>
      </c>
      <c r="C554" t="s">
        <v>12302</v>
      </c>
      <c r="D554" t="s">
        <v>709</v>
      </c>
      <c r="E554" s="28">
        <v>46296</v>
      </c>
      <c r="F554" s="30">
        <v>144</v>
      </c>
      <c r="G554" s="30">
        <v>1</v>
      </c>
      <c r="H554" s="30">
        <v>1</v>
      </c>
      <c r="I554" s="30">
        <v>144</v>
      </c>
      <c r="J554" s="30">
        <v>4320</v>
      </c>
      <c r="K554" s="30">
        <v>30</v>
      </c>
      <c r="L554" s="30">
        <v>0</v>
      </c>
      <c r="M554" t="s">
        <v>16474</v>
      </c>
    </row>
    <row r="555" spans="1:13">
      <c r="A555" t="str">
        <f t="shared" si="8"/>
        <v>Gandasil D/H 144 X 100 gr46174</v>
      </c>
      <c r="B555">
        <v>554</v>
      </c>
      <c r="C555" t="s">
        <v>12302</v>
      </c>
      <c r="D555" t="s">
        <v>709</v>
      </c>
      <c r="E555" s="28">
        <v>46174</v>
      </c>
      <c r="F555" s="30">
        <v>144</v>
      </c>
      <c r="G555" s="30">
        <v>1</v>
      </c>
      <c r="H555" s="30">
        <v>1</v>
      </c>
      <c r="I555" s="30">
        <v>144</v>
      </c>
      <c r="J555" s="30">
        <v>6192</v>
      </c>
      <c r="K555" s="30">
        <v>43</v>
      </c>
      <c r="L555" s="30">
        <v>0</v>
      </c>
      <c r="M555" t="s">
        <v>16474</v>
      </c>
    </row>
    <row r="556" spans="1:13">
      <c r="A556" t="str">
        <f t="shared" si="8"/>
        <v>Gandasil D/H 144 X 100 gr46357</v>
      </c>
      <c r="B556">
        <v>555</v>
      </c>
      <c r="C556" t="s">
        <v>12302</v>
      </c>
      <c r="D556" t="s">
        <v>709</v>
      </c>
      <c r="E556" s="28">
        <v>46357</v>
      </c>
      <c r="F556" s="30">
        <v>144</v>
      </c>
      <c r="G556" s="30">
        <v>1</v>
      </c>
      <c r="H556" s="30">
        <v>1</v>
      </c>
      <c r="I556" s="30">
        <v>144</v>
      </c>
      <c r="J556" s="30">
        <v>13680</v>
      </c>
      <c r="K556" s="30">
        <v>95</v>
      </c>
      <c r="L556" s="30">
        <v>0</v>
      </c>
      <c r="M556" t="s">
        <v>16474</v>
      </c>
    </row>
    <row r="557" spans="1:13">
      <c r="A557" t="str">
        <f t="shared" si="8"/>
        <v>Gandasil D/H 144 X 100 gr46113</v>
      </c>
      <c r="B557">
        <v>556</v>
      </c>
      <c r="C557" t="s">
        <v>12302</v>
      </c>
      <c r="D557" t="s">
        <v>709</v>
      </c>
      <c r="E557" s="28">
        <v>46113</v>
      </c>
      <c r="F557" s="30">
        <v>144</v>
      </c>
      <c r="G557" s="30">
        <v>1</v>
      </c>
      <c r="H557" s="30">
        <v>1</v>
      </c>
      <c r="I557" s="30">
        <v>144</v>
      </c>
      <c r="J557" s="30">
        <v>11741</v>
      </c>
      <c r="K557" s="30">
        <v>81</v>
      </c>
      <c r="L557" s="30">
        <v>77</v>
      </c>
      <c r="M557" t="s">
        <v>16474</v>
      </c>
    </row>
    <row r="558" spans="1:13">
      <c r="A558" t="str">
        <f t="shared" si="8"/>
        <v>Gandasil D/H 24 X 500 gr46419</v>
      </c>
      <c r="B558">
        <v>557</v>
      </c>
      <c r="C558" t="s">
        <v>12303</v>
      </c>
      <c r="D558" t="s">
        <v>726</v>
      </c>
      <c r="E558" s="28">
        <v>46419</v>
      </c>
      <c r="F558" s="30">
        <v>24</v>
      </c>
      <c r="G558" s="30">
        <v>1</v>
      </c>
      <c r="H558" s="30">
        <v>1</v>
      </c>
      <c r="I558" s="30">
        <v>24</v>
      </c>
      <c r="J558" s="30">
        <v>8</v>
      </c>
      <c r="K558" s="30">
        <v>0</v>
      </c>
      <c r="L558" s="30">
        <v>8</v>
      </c>
      <c r="M558" t="s">
        <v>16474</v>
      </c>
    </row>
    <row r="559" spans="1:13">
      <c r="A559" t="str">
        <f t="shared" si="8"/>
        <v>Gandasil D/H 24 X 500 gr46508</v>
      </c>
      <c r="B559">
        <v>558</v>
      </c>
      <c r="C559" t="s">
        <v>12303</v>
      </c>
      <c r="D559" t="s">
        <v>726</v>
      </c>
      <c r="E559" s="28">
        <v>46508</v>
      </c>
      <c r="F559" s="30">
        <v>24</v>
      </c>
      <c r="G559" s="30">
        <v>1</v>
      </c>
      <c r="H559" s="30">
        <v>1</v>
      </c>
      <c r="I559" s="30">
        <v>24</v>
      </c>
      <c r="J559" s="30">
        <v>1728</v>
      </c>
      <c r="K559" s="30">
        <v>72</v>
      </c>
      <c r="L559" s="30">
        <v>0</v>
      </c>
      <c r="M559" t="s">
        <v>16474</v>
      </c>
    </row>
    <row r="560" spans="1:13">
      <c r="A560" t="str">
        <f t="shared" si="8"/>
        <v>Ganero 250 EC 34 X 250 ml45597</v>
      </c>
      <c r="B560">
        <v>559</v>
      </c>
      <c r="C560" t="s">
        <v>12304</v>
      </c>
      <c r="D560" t="s">
        <v>730</v>
      </c>
      <c r="E560" s="28">
        <v>45597</v>
      </c>
      <c r="F560" s="30">
        <v>34</v>
      </c>
      <c r="G560" s="30">
        <v>1</v>
      </c>
      <c r="H560" s="30">
        <v>1</v>
      </c>
      <c r="I560" s="30">
        <v>34</v>
      </c>
      <c r="J560" s="30">
        <v>8</v>
      </c>
      <c r="K560" s="30">
        <v>0</v>
      </c>
      <c r="L560" s="30">
        <v>8</v>
      </c>
      <c r="M560" t="s">
        <v>16474</v>
      </c>
    </row>
    <row r="561" spans="1:13">
      <c r="A561" t="str">
        <f t="shared" si="8"/>
        <v>Ganero 250 EC 40 X 100 ml47088</v>
      </c>
      <c r="B561">
        <v>560</v>
      </c>
      <c r="C561" t="s">
        <v>12305</v>
      </c>
      <c r="D561" t="s">
        <v>731</v>
      </c>
      <c r="E561" s="28">
        <v>47088</v>
      </c>
      <c r="F561" s="30">
        <v>40</v>
      </c>
      <c r="G561" s="30">
        <v>1</v>
      </c>
      <c r="H561" s="30">
        <v>1</v>
      </c>
      <c r="I561" s="30">
        <v>40</v>
      </c>
      <c r="J561" s="30">
        <v>1600</v>
      </c>
      <c r="K561" s="30">
        <v>40</v>
      </c>
      <c r="L561" s="30">
        <v>0</v>
      </c>
      <c r="M561" t="s">
        <v>16474</v>
      </c>
    </row>
    <row r="562" spans="1:13">
      <c r="A562" t="str">
        <f t="shared" si="8"/>
        <v>Ganero 250 EC 40 X 250 ml46692</v>
      </c>
      <c r="B562">
        <v>561</v>
      </c>
      <c r="C562" t="s">
        <v>12306</v>
      </c>
      <c r="D562" t="s">
        <v>732</v>
      </c>
      <c r="E562" s="28">
        <v>46692</v>
      </c>
      <c r="F562" s="30">
        <v>40</v>
      </c>
      <c r="G562" s="30">
        <v>1</v>
      </c>
      <c r="H562" s="30">
        <v>1</v>
      </c>
      <c r="I562" s="30">
        <v>40</v>
      </c>
      <c r="J562" s="30">
        <v>1080</v>
      </c>
      <c r="K562" s="30">
        <v>27</v>
      </c>
      <c r="L562" s="30">
        <v>0</v>
      </c>
      <c r="M562" t="s">
        <v>16474</v>
      </c>
    </row>
    <row r="563" spans="1:13">
      <c r="A563" t="str">
        <f t="shared" si="8"/>
        <v>Gardara 10 SP 100 X 100 gr46113</v>
      </c>
      <c r="B563">
        <v>562</v>
      </c>
      <c r="C563" t="s">
        <v>12307</v>
      </c>
      <c r="D563" t="s">
        <v>733</v>
      </c>
      <c r="E563" s="28">
        <v>46113</v>
      </c>
      <c r="F563" s="30">
        <v>100</v>
      </c>
      <c r="G563" s="30">
        <v>1</v>
      </c>
      <c r="H563" s="30">
        <v>1</v>
      </c>
      <c r="I563" s="30">
        <v>100</v>
      </c>
      <c r="J563" s="30">
        <v>7010</v>
      </c>
      <c r="K563" s="30">
        <v>70</v>
      </c>
      <c r="L563" s="30">
        <v>10</v>
      </c>
      <c r="M563" t="s">
        <v>16474</v>
      </c>
    </row>
    <row r="564" spans="1:13">
      <c r="A564" t="str">
        <f t="shared" si="8"/>
        <v>Gelas Agricon1/1/1000</v>
      </c>
      <c r="B564">
        <v>563</v>
      </c>
      <c r="C564" t="s">
        <v>12308</v>
      </c>
      <c r="D564" t="s">
        <v>734</v>
      </c>
      <c r="E564" s="28" t="s">
        <v>2222</v>
      </c>
      <c r="F564" s="30">
        <v>1</v>
      </c>
      <c r="G564" s="30">
        <v>1</v>
      </c>
      <c r="H564" s="30">
        <v>1</v>
      </c>
      <c r="I564" s="30">
        <v>1</v>
      </c>
      <c r="J564" s="30">
        <v>3230</v>
      </c>
      <c r="K564" s="30">
        <v>3230</v>
      </c>
      <c r="L564" s="30">
        <v>0</v>
      </c>
      <c r="M564" t="s">
        <v>16474</v>
      </c>
    </row>
    <row r="565" spans="1:13">
      <c r="A565" t="str">
        <f t="shared" si="8"/>
        <v>Gelas Marshall1/1/1000</v>
      </c>
      <c r="B565">
        <v>564</v>
      </c>
      <c r="C565" t="s">
        <v>12309</v>
      </c>
      <c r="D565" t="s">
        <v>735</v>
      </c>
      <c r="E565" s="28" t="s">
        <v>2222</v>
      </c>
      <c r="F565" s="30">
        <v>1</v>
      </c>
      <c r="G565" s="30">
        <v>1</v>
      </c>
      <c r="H565" s="30">
        <v>1</v>
      </c>
      <c r="I565" s="30">
        <v>1</v>
      </c>
      <c r="J565" s="30">
        <v>801</v>
      </c>
      <c r="K565" s="30">
        <v>801</v>
      </c>
      <c r="L565" s="30">
        <v>0</v>
      </c>
      <c r="M565" t="s">
        <v>16474</v>
      </c>
    </row>
    <row r="566" spans="1:13">
      <c r="A566" t="str">
        <f t="shared" si="8"/>
        <v>Gelas Polos HS-91/1/1000</v>
      </c>
      <c r="B566">
        <v>565</v>
      </c>
      <c r="C566" t="s">
        <v>12310</v>
      </c>
      <c r="D566" t="s">
        <v>736</v>
      </c>
      <c r="E566" s="28" t="s">
        <v>2222</v>
      </c>
      <c r="F566" s="30">
        <v>1</v>
      </c>
      <c r="G566" s="30">
        <v>1</v>
      </c>
      <c r="H566" s="30">
        <v>1</v>
      </c>
      <c r="I566" s="30">
        <v>1</v>
      </c>
      <c r="J566" s="30">
        <v>228</v>
      </c>
      <c r="K566" s="30">
        <v>228</v>
      </c>
      <c r="L566" s="30">
        <v>0</v>
      </c>
      <c r="M566" t="s">
        <v>16474</v>
      </c>
    </row>
    <row r="567" spans="1:13">
      <c r="A567" t="str">
        <f t="shared" si="8"/>
        <v>Gelas Wine1/1/1000</v>
      </c>
      <c r="B567">
        <v>566</v>
      </c>
      <c r="C567" t="s">
        <v>12311</v>
      </c>
      <c r="D567" t="s">
        <v>737</v>
      </c>
      <c r="E567" s="28" t="s">
        <v>2222</v>
      </c>
      <c r="F567" s="30">
        <v>1</v>
      </c>
      <c r="G567" s="30">
        <v>1</v>
      </c>
      <c r="H567" s="30">
        <v>1</v>
      </c>
      <c r="I567" s="30">
        <v>1</v>
      </c>
      <c r="J567" s="30">
        <v>36</v>
      </c>
      <c r="K567" s="30">
        <v>36</v>
      </c>
      <c r="L567" s="30">
        <v>0</v>
      </c>
      <c r="M567" t="s">
        <v>16474</v>
      </c>
    </row>
    <row r="568" spans="1:13">
      <c r="A568" t="str">
        <f t="shared" si="8"/>
        <v>Gemilang 110 EC 16 X 1 ltr46539</v>
      </c>
      <c r="B568">
        <v>567</v>
      </c>
      <c r="C568" t="s">
        <v>12312</v>
      </c>
      <c r="D568" t="s">
        <v>738</v>
      </c>
      <c r="E568" s="28">
        <v>46539</v>
      </c>
      <c r="F568" s="30">
        <v>16</v>
      </c>
      <c r="G568" s="30">
        <v>1</v>
      </c>
      <c r="H568" s="30">
        <v>1</v>
      </c>
      <c r="I568" s="30">
        <v>16</v>
      </c>
      <c r="J568" s="30">
        <v>13</v>
      </c>
      <c r="K568" s="30">
        <v>0</v>
      </c>
      <c r="L568" s="30">
        <v>13</v>
      </c>
      <c r="M568" t="s">
        <v>16474</v>
      </c>
    </row>
    <row r="569" spans="1:13">
      <c r="A569" t="str">
        <f t="shared" si="8"/>
        <v>Gemilang 110 EC 16 X 1 ltr46966</v>
      </c>
      <c r="B569">
        <v>568</v>
      </c>
      <c r="C569" t="s">
        <v>12312</v>
      </c>
      <c r="D569" t="s">
        <v>738</v>
      </c>
      <c r="E569" s="28">
        <v>46966</v>
      </c>
      <c r="F569" s="30">
        <v>16</v>
      </c>
      <c r="G569" s="30">
        <v>1</v>
      </c>
      <c r="H569" s="30">
        <v>1</v>
      </c>
      <c r="I569" s="30">
        <v>16</v>
      </c>
      <c r="J569" s="30">
        <v>224</v>
      </c>
      <c r="K569" s="30">
        <v>14</v>
      </c>
      <c r="L569" s="30">
        <v>0</v>
      </c>
      <c r="M569" t="s">
        <v>16474</v>
      </c>
    </row>
    <row r="570" spans="1:13">
      <c r="A570" t="str">
        <f t="shared" si="8"/>
        <v>Genitop 138 SL 20 ltr46966</v>
      </c>
      <c r="B570">
        <v>569</v>
      </c>
      <c r="C570" t="s">
        <v>12313</v>
      </c>
      <c r="D570" t="s">
        <v>739</v>
      </c>
      <c r="E570" s="28">
        <v>46966</v>
      </c>
      <c r="F570" s="30">
        <v>1</v>
      </c>
      <c r="G570" s="30">
        <v>1</v>
      </c>
      <c r="H570" s="30">
        <v>1</v>
      </c>
      <c r="I570" s="30">
        <v>1</v>
      </c>
      <c r="J570" s="30">
        <v>25</v>
      </c>
      <c r="K570" s="30">
        <v>25</v>
      </c>
      <c r="L570" s="30">
        <v>0</v>
      </c>
      <c r="M570" t="s">
        <v>16474</v>
      </c>
    </row>
    <row r="571" spans="1:13">
      <c r="A571" t="str">
        <f t="shared" si="8"/>
        <v>Genitop 138 SL 20 X 1 ltr46447</v>
      </c>
      <c r="B571">
        <v>570</v>
      </c>
      <c r="C571" t="s">
        <v>12314</v>
      </c>
      <c r="D571" t="s">
        <v>740</v>
      </c>
      <c r="E571" s="28">
        <v>46447</v>
      </c>
      <c r="F571" s="30">
        <v>20</v>
      </c>
      <c r="G571" s="30">
        <v>1</v>
      </c>
      <c r="H571" s="30">
        <v>1</v>
      </c>
      <c r="I571" s="30">
        <v>20</v>
      </c>
      <c r="J571" s="30">
        <v>117</v>
      </c>
      <c r="K571" s="30">
        <v>5</v>
      </c>
      <c r="L571" s="30">
        <v>17</v>
      </c>
      <c r="M571" t="s">
        <v>16474</v>
      </c>
    </row>
    <row r="572" spans="1:13">
      <c r="A572" t="str">
        <f t="shared" si="8"/>
        <v>Genitop 138 SL 20 X 1 ltr46966</v>
      </c>
      <c r="B572">
        <v>571</v>
      </c>
      <c r="C572" t="s">
        <v>12314</v>
      </c>
      <c r="D572" t="s">
        <v>740</v>
      </c>
      <c r="E572" s="28">
        <v>46966</v>
      </c>
      <c r="F572" s="30">
        <v>20</v>
      </c>
      <c r="G572" s="30">
        <v>1</v>
      </c>
      <c r="H572" s="30">
        <v>1</v>
      </c>
      <c r="I572" s="30">
        <v>20</v>
      </c>
      <c r="J572" s="30">
        <v>1600</v>
      </c>
      <c r="K572" s="30">
        <v>80</v>
      </c>
      <c r="L572" s="30">
        <v>0</v>
      </c>
      <c r="M572" t="s">
        <v>16474</v>
      </c>
    </row>
    <row r="573" spans="1:13">
      <c r="A573" t="str">
        <f t="shared" si="8"/>
        <v>Genitop 138 SL 20 X 1 ltr46935</v>
      </c>
      <c r="B573">
        <v>572</v>
      </c>
      <c r="C573" t="s">
        <v>12314</v>
      </c>
      <c r="D573" t="s">
        <v>740</v>
      </c>
      <c r="E573" s="28">
        <v>46935</v>
      </c>
      <c r="F573" s="30">
        <v>20</v>
      </c>
      <c r="G573" s="30">
        <v>1</v>
      </c>
      <c r="H573" s="30">
        <v>1</v>
      </c>
      <c r="I573" s="30">
        <v>20</v>
      </c>
      <c r="J573" s="30">
        <v>2360</v>
      </c>
      <c r="K573" s="30">
        <v>118</v>
      </c>
      <c r="L573" s="30">
        <v>0</v>
      </c>
      <c r="M573" t="s">
        <v>16474</v>
      </c>
    </row>
    <row r="574" spans="1:13">
      <c r="A574" t="str">
        <f t="shared" si="8"/>
        <v>Genitop 138 SL 20 X 1 ltr46722</v>
      </c>
      <c r="B574">
        <v>573</v>
      </c>
      <c r="C574" t="s">
        <v>12314</v>
      </c>
      <c r="D574" t="s">
        <v>740</v>
      </c>
      <c r="E574" s="28">
        <v>46722</v>
      </c>
      <c r="F574" s="30">
        <v>20</v>
      </c>
      <c r="G574" s="30">
        <v>1</v>
      </c>
      <c r="H574" s="30">
        <v>1</v>
      </c>
      <c r="I574" s="30">
        <v>20</v>
      </c>
      <c r="J574" s="30">
        <v>4540</v>
      </c>
      <c r="K574" s="30">
        <v>227</v>
      </c>
      <c r="L574" s="30">
        <v>0</v>
      </c>
      <c r="M574" t="s">
        <v>16474</v>
      </c>
    </row>
    <row r="575" spans="1:13">
      <c r="A575" t="str">
        <f t="shared" si="8"/>
        <v>Genitop 138 SL 4 X 5 ltr46054</v>
      </c>
      <c r="B575">
        <v>574</v>
      </c>
      <c r="C575" t="s">
        <v>12315</v>
      </c>
      <c r="D575" t="s">
        <v>741</v>
      </c>
      <c r="E575" s="28">
        <v>46054</v>
      </c>
      <c r="F575" s="30">
        <v>4</v>
      </c>
      <c r="G575" s="30">
        <v>1</v>
      </c>
      <c r="H575" s="30">
        <v>1</v>
      </c>
      <c r="I575" s="30">
        <v>4</v>
      </c>
      <c r="J575" s="30">
        <v>2</v>
      </c>
      <c r="K575" s="30">
        <v>0</v>
      </c>
      <c r="L575" s="30">
        <v>2</v>
      </c>
      <c r="M575" t="s">
        <v>16474</v>
      </c>
    </row>
    <row r="576" spans="1:13">
      <c r="A576" t="str">
        <f t="shared" si="8"/>
        <v>Genitop 138 SL 4 X 5 ltr46661</v>
      </c>
      <c r="B576">
        <v>575</v>
      </c>
      <c r="C576" t="s">
        <v>12315</v>
      </c>
      <c r="D576" t="s">
        <v>741</v>
      </c>
      <c r="E576" s="28">
        <v>46661</v>
      </c>
      <c r="F576" s="30">
        <v>4</v>
      </c>
      <c r="G576" s="30">
        <v>1</v>
      </c>
      <c r="H576" s="30">
        <v>1</v>
      </c>
      <c r="I576" s="30">
        <v>4</v>
      </c>
      <c r="J576" s="30">
        <v>20</v>
      </c>
      <c r="K576" s="30">
        <v>5</v>
      </c>
      <c r="L576" s="30">
        <v>0</v>
      </c>
      <c r="M576" t="s">
        <v>16474</v>
      </c>
    </row>
    <row r="577" spans="1:13">
      <c r="A577" t="str">
        <f t="shared" si="8"/>
        <v>Genitop 138 SL 4 X 5 ltr46966</v>
      </c>
      <c r="B577">
        <v>576</v>
      </c>
      <c r="C577" t="s">
        <v>12315</v>
      </c>
      <c r="D577" t="s">
        <v>741</v>
      </c>
      <c r="E577" s="28">
        <v>46966</v>
      </c>
      <c r="F577" s="30">
        <v>4</v>
      </c>
      <c r="G577" s="30">
        <v>1</v>
      </c>
      <c r="H577" s="30">
        <v>1</v>
      </c>
      <c r="I577" s="30">
        <v>4</v>
      </c>
      <c r="J577" s="30">
        <v>100</v>
      </c>
      <c r="K577" s="30">
        <v>25</v>
      </c>
      <c r="L577" s="30">
        <v>0</v>
      </c>
      <c r="M577" t="s">
        <v>16474</v>
      </c>
    </row>
    <row r="578" spans="1:13">
      <c r="A578" t="str">
        <f t="shared" si="8"/>
        <v>GG Akar 10 X 10 X 15 ml (M2U)46023</v>
      </c>
      <c r="B578">
        <v>577</v>
      </c>
      <c r="C578" t="s">
        <v>12316</v>
      </c>
      <c r="D578" t="s">
        <v>742</v>
      </c>
      <c r="E578" s="28">
        <v>46023</v>
      </c>
      <c r="F578" s="30">
        <v>10</v>
      </c>
      <c r="G578" s="30">
        <v>10</v>
      </c>
      <c r="H578" s="30">
        <v>1</v>
      </c>
      <c r="I578" s="30">
        <v>100</v>
      </c>
      <c r="J578" s="30">
        <v>22</v>
      </c>
      <c r="K578" s="30">
        <v>0</v>
      </c>
      <c r="L578" s="30">
        <v>22</v>
      </c>
      <c r="M578" t="s">
        <v>16474</v>
      </c>
    </row>
    <row r="579" spans="1:13">
      <c r="A579" t="str">
        <f t="shared" ref="A579:A642" si="9">D579&amp;E579</f>
        <v>GG Akar 10 X 10 X 5 ml (M2U)46143</v>
      </c>
      <c r="B579">
        <v>578</v>
      </c>
      <c r="C579" t="s">
        <v>12317</v>
      </c>
      <c r="D579" t="s">
        <v>743</v>
      </c>
      <c r="E579" s="28">
        <v>46143</v>
      </c>
      <c r="F579" s="30">
        <v>10</v>
      </c>
      <c r="G579" s="30">
        <v>10</v>
      </c>
      <c r="H579" s="30">
        <v>1</v>
      </c>
      <c r="I579" s="30">
        <v>100</v>
      </c>
      <c r="J579" s="30">
        <v>1170</v>
      </c>
      <c r="K579" s="30">
        <v>11</v>
      </c>
      <c r="L579" s="30">
        <v>70</v>
      </c>
      <c r="M579" t="s">
        <v>16474</v>
      </c>
    </row>
    <row r="580" spans="1:13">
      <c r="A580" t="str">
        <f t="shared" si="9"/>
        <v>GG Akar 50 X 100 ml (M2U)46327</v>
      </c>
      <c r="B580">
        <v>579</v>
      </c>
      <c r="C580" t="s">
        <v>12318</v>
      </c>
      <c r="D580" t="s">
        <v>744</v>
      </c>
      <c r="E580" s="28">
        <v>46327</v>
      </c>
      <c r="F580" s="30">
        <v>50</v>
      </c>
      <c r="G580" s="30">
        <v>1</v>
      </c>
      <c r="H580" s="30">
        <v>1</v>
      </c>
      <c r="I580" s="30">
        <v>50</v>
      </c>
      <c r="J580" s="30">
        <v>50</v>
      </c>
      <c r="K580" s="30">
        <v>1</v>
      </c>
      <c r="L580" s="30">
        <v>0</v>
      </c>
      <c r="M580" t="s">
        <v>16474</v>
      </c>
    </row>
    <row r="581" spans="1:13">
      <c r="A581" t="str">
        <f t="shared" si="9"/>
        <v>GG Akar 50 X 100 ml (M2U)46235</v>
      </c>
      <c r="B581">
        <v>580</v>
      </c>
      <c r="C581" t="s">
        <v>12318</v>
      </c>
      <c r="D581" t="s">
        <v>744</v>
      </c>
      <c r="E581" s="28">
        <v>46235</v>
      </c>
      <c r="F581" s="30">
        <v>50</v>
      </c>
      <c r="G581" s="30">
        <v>1</v>
      </c>
      <c r="H581" s="30">
        <v>1</v>
      </c>
      <c r="I581" s="30">
        <v>50</v>
      </c>
      <c r="J581" s="30">
        <v>50</v>
      </c>
      <c r="K581" s="30">
        <v>1</v>
      </c>
      <c r="L581" s="30">
        <v>0</v>
      </c>
      <c r="M581" t="s">
        <v>16474</v>
      </c>
    </row>
    <row r="582" spans="1:13">
      <c r="A582" t="str">
        <f t="shared" si="9"/>
        <v>GG Akar 50 X 100 ml (M2U)45962</v>
      </c>
      <c r="B582">
        <v>581</v>
      </c>
      <c r="C582" t="s">
        <v>12318</v>
      </c>
      <c r="D582" t="s">
        <v>744</v>
      </c>
      <c r="E582" s="28">
        <v>45962</v>
      </c>
      <c r="F582" s="30">
        <v>50</v>
      </c>
      <c r="G582" s="30">
        <v>1</v>
      </c>
      <c r="H582" s="30">
        <v>1</v>
      </c>
      <c r="I582" s="30">
        <v>50</v>
      </c>
      <c r="J582" s="30">
        <v>934</v>
      </c>
      <c r="K582" s="30">
        <v>18</v>
      </c>
      <c r="L582" s="30">
        <v>34</v>
      </c>
      <c r="M582" t="s">
        <v>16474</v>
      </c>
    </row>
    <row r="583" spans="1:13">
      <c r="A583" t="str">
        <f t="shared" si="9"/>
        <v>GG Akar 70 X 15 ml (M2U)46508</v>
      </c>
      <c r="B583">
        <v>582</v>
      </c>
      <c r="C583" t="s">
        <v>12319</v>
      </c>
      <c r="D583" t="s">
        <v>745</v>
      </c>
      <c r="E583" s="28">
        <v>46508</v>
      </c>
      <c r="F583" s="30">
        <v>70</v>
      </c>
      <c r="G583" s="30">
        <v>1</v>
      </c>
      <c r="H583" s="30">
        <v>1</v>
      </c>
      <c r="I583" s="30">
        <v>70</v>
      </c>
      <c r="J583" s="30">
        <v>1400</v>
      </c>
      <c r="K583" s="30">
        <v>20</v>
      </c>
      <c r="L583" s="30">
        <v>0</v>
      </c>
      <c r="M583" t="s">
        <v>16474</v>
      </c>
    </row>
    <row r="584" spans="1:13">
      <c r="A584" t="str">
        <f t="shared" si="9"/>
        <v>GG Akar 80 X 5 ml (M2U)46296</v>
      </c>
      <c r="B584">
        <v>583</v>
      </c>
      <c r="C584" t="s">
        <v>12320</v>
      </c>
      <c r="D584" t="s">
        <v>746</v>
      </c>
      <c r="E584" s="28">
        <v>46296</v>
      </c>
      <c r="F584" s="30">
        <v>80</v>
      </c>
      <c r="G584" s="30">
        <v>1</v>
      </c>
      <c r="H584" s="30">
        <v>1</v>
      </c>
      <c r="I584" s="30">
        <v>80</v>
      </c>
      <c r="J584" s="30">
        <v>2854</v>
      </c>
      <c r="K584" s="30">
        <v>35</v>
      </c>
      <c r="L584" s="30">
        <v>54</v>
      </c>
      <c r="M584" t="s">
        <v>16474</v>
      </c>
    </row>
    <row r="585" spans="1:13">
      <c r="A585" t="str">
        <f t="shared" si="9"/>
        <v>GG Amino 30 X 500 ml (M2U)46266</v>
      </c>
      <c r="B585">
        <v>584</v>
      </c>
      <c r="C585" t="s">
        <v>12321</v>
      </c>
      <c r="D585" t="s">
        <v>747</v>
      </c>
      <c r="E585" s="28">
        <v>46266</v>
      </c>
      <c r="F585" s="30">
        <v>30</v>
      </c>
      <c r="G585" s="30">
        <v>1</v>
      </c>
      <c r="H585" s="30">
        <v>1</v>
      </c>
      <c r="I585" s="30">
        <v>30</v>
      </c>
      <c r="J585" s="30">
        <v>1649</v>
      </c>
      <c r="K585" s="30">
        <v>54</v>
      </c>
      <c r="L585" s="30">
        <v>29</v>
      </c>
      <c r="M585" t="s">
        <v>16474</v>
      </c>
    </row>
    <row r="586" spans="1:13">
      <c r="A586" t="str">
        <f t="shared" si="9"/>
        <v>GG Bunga 10 X 10 X 15 ml (M2U)46023</v>
      </c>
      <c r="B586">
        <v>585</v>
      </c>
      <c r="C586" t="s">
        <v>12322</v>
      </c>
      <c r="D586" t="s">
        <v>748</v>
      </c>
      <c r="E586" s="28">
        <v>46023</v>
      </c>
      <c r="F586" s="30">
        <v>10</v>
      </c>
      <c r="G586" s="30">
        <v>10</v>
      </c>
      <c r="H586" s="30">
        <v>1</v>
      </c>
      <c r="I586" s="30">
        <v>100</v>
      </c>
      <c r="J586" s="30">
        <v>13</v>
      </c>
      <c r="K586" s="30">
        <v>0</v>
      </c>
      <c r="L586" s="30">
        <v>13</v>
      </c>
      <c r="M586" t="s">
        <v>16474</v>
      </c>
    </row>
    <row r="587" spans="1:13">
      <c r="A587" t="str">
        <f t="shared" si="9"/>
        <v>GG Bunga 10 X 10 X 15 ml (M2U)46113</v>
      </c>
      <c r="B587">
        <v>586</v>
      </c>
      <c r="C587" t="s">
        <v>12322</v>
      </c>
      <c r="D587" t="s">
        <v>748</v>
      </c>
      <c r="E587" s="28">
        <v>46113</v>
      </c>
      <c r="F587" s="30">
        <v>10</v>
      </c>
      <c r="G587" s="30">
        <v>10</v>
      </c>
      <c r="H587" s="30">
        <v>1</v>
      </c>
      <c r="I587" s="30">
        <v>100</v>
      </c>
      <c r="J587" s="30">
        <v>807</v>
      </c>
      <c r="K587" s="30">
        <v>8</v>
      </c>
      <c r="L587" s="30">
        <v>7</v>
      </c>
      <c r="M587" t="s">
        <v>16474</v>
      </c>
    </row>
    <row r="588" spans="1:13">
      <c r="A588" t="str">
        <f t="shared" si="9"/>
        <v>GG Bunga 50 X 100 ml46388</v>
      </c>
      <c r="B588">
        <v>587</v>
      </c>
      <c r="C588" t="s">
        <v>12323</v>
      </c>
      <c r="D588" t="s">
        <v>749</v>
      </c>
      <c r="E588" s="28">
        <v>46388</v>
      </c>
      <c r="F588" s="30">
        <v>50</v>
      </c>
      <c r="G588" s="30">
        <v>1</v>
      </c>
      <c r="H588" s="30">
        <v>1</v>
      </c>
      <c r="I588" s="30">
        <v>50</v>
      </c>
      <c r="J588" s="30">
        <v>1070</v>
      </c>
      <c r="K588" s="30">
        <v>21</v>
      </c>
      <c r="L588" s="30">
        <v>20</v>
      </c>
      <c r="M588" t="s">
        <v>16474</v>
      </c>
    </row>
    <row r="589" spans="1:13">
      <c r="A589" t="str">
        <f t="shared" si="9"/>
        <v>GG Cuaca 50 X 100 ml (M2U)45992</v>
      </c>
      <c r="B589">
        <v>588</v>
      </c>
      <c r="C589" t="s">
        <v>12324</v>
      </c>
      <c r="D589" t="s">
        <v>750</v>
      </c>
      <c r="E589" s="28">
        <v>45992</v>
      </c>
      <c r="F589" s="30">
        <v>50</v>
      </c>
      <c r="G589" s="30">
        <v>1</v>
      </c>
      <c r="H589" s="30">
        <v>1</v>
      </c>
      <c r="I589" s="30">
        <v>50</v>
      </c>
      <c r="J589" s="30">
        <v>106</v>
      </c>
      <c r="K589" s="30">
        <v>2</v>
      </c>
      <c r="L589" s="30">
        <v>6</v>
      </c>
      <c r="M589" t="s">
        <v>16474</v>
      </c>
    </row>
    <row r="590" spans="1:13">
      <c r="A590" t="str">
        <f t="shared" si="9"/>
        <v>GG Daun 50 X 100 ml (M2U)46419</v>
      </c>
      <c r="B590">
        <v>589</v>
      </c>
      <c r="C590" t="s">
        <v>12325</v>
      </c>
      <c r="D590" t="s">
        <v>751</v>
      </c>
      <c r="E590" s="28">
        <v>46419</v>
      </c>
      <c r="F590" s="30">
        <v>50</v>
      </c>
      <c r="G590" s="30">
        <v>1</v>
      </c>
      <c r="H590" s="30">
        <v>1</v>
      </c>
      <c r="I590" s="30">
        <v>50</v>
      </c>
      <c r="J590" s="30">
        <v>250</v>
      </c>
      <c r="K590" s="30">
        <v>5</v>
      </c>
      <c r="L590" s="30">
        <v>0</v>
      </c>
      <c r="M590" t="s">
        <v>16474</v>
      </c>
    </row>
    <row r="591" spans="1:13">
      <c r="A591" t="str">
        <f t="shared" si="9"/>
        <v>Gibas 240 SL 20 ltr47119</v>
      </c>
      <c r="B591">
        <v>590</v>
      </c>
      <c r="C591" t="s">
        <v>12326</v>
      </c>
      <c r="D591" t="s">
        <v>752</v>
      </c>
      <c r="E591" s="28">
        <v>47119</v>
      </c>
      <c r="F591" s="30">
        <v>1</v>
      </c>
      <c r="G591" s="30">
        <v>1</v>
      </c>
      <c r="H591" s="30">
        <v>1</v>
      </c>
      <c r="I591" s="30">
        <v>1</v>
      </c>
      <c r="J591" s="30">
        <v>18</v>
      </c>
      <c r="K591" s="30">
        <v>18</v>
      </c>
      <c r="L591" s="30">
        <v>0</v>
      </c>
      <c r="M591" t="s">
        <v>16474</v>
      </c>
    </row>
    <row r="592" spans="1:13">
      <c r="A592" t="str">
        <f t="shared" si="9"/>
        <v>Gibas 240 SL 20 ltr47150</v>
      </c>
      <c r="B592">
        <v>591</v>
      </c>
      <c r="C592" t="s">
        <v>12326</v>
      </c>
      <c r="D592" t="s">
        <v>752</v>
      </c>
      <c r="E592" s="28">
        <v>47150</v>
      </c>
      <c r="F592" s="30">
        <v>1</v>
      </c>
      <c r="G592" s="30">
        <v>1</v>
      </c>
      <c r="H592" s="30">
        <v>1</v>
      </c>
      <c r="I592" s="30">
        <v>1</v>
      </c>
      <c r="J592" s="30">
        <v>85</v>
      </c>
      <c r="K592" s="30">
        <v>85</v>
      </c>
      <c r="L592" s="30">
        <v>0</v>
      </c>
      <c r="M592" t="s">
        <v>16474</v>
      </c>
    </row>
    <row r="593" spans="1:13">
      <c r="A593" t="str">
        <f t="shared" si="9"/>
        <v>Gibas 240 SL 20 X 1 ltr46722</v>
      </c>
      <c r="B593">
        <v>592</v>
      </c>
      <c r="C593" t="s">
        <v>12327</v>
      </c>
      <c r="D593" t="s">
        <v>753</v>
      </c>
      <c r="E593" s="28">
        <v>46722</v>
      </c>
      <c r="F593" s="30">
        <v>20</v>
      </c>
      <c r="G593" s="30">
        <v>1</v>
      </c>
      <c r="H593" s="30">
        <v>1</v>
      </c>
      <c r="I593" s="30">
        <v>20</v>
      </c>
      <c r="J593" s="30">
        <v>206</v>
      </c>
      <c r="K593" s="30">
        <v>10</v>
      </c>
      <c r="L593" s="30">
        <v>6</v>
      </c>
      <c r="M593" t="s">
        <v>16474</v>
      </c>
    </row>
    <row r="594" spans="1:13">
      <c r="A594" t="str">
        <f t="shared" si="9"/>
        <v>Gibas 240 SL 20 X 1 ltr46753</v>
      </c>
      <c r="B594">
        <v>593</v>
      </c>
      <c r="C594" t="s">
        <v>12327</v>
      </c>
      <c r="D594" t="s">
        <v>753</v>
      </c>
      <c r="E594" s="28">
        <v>46753</v>
      </c>
      <c r="F594" s="30">
        <v>20</v>
      </c>
      <c r="G594" s="30">
        <v>1</v>
      </c>
      <c r="H594" s="30">
        <v>1</v>
      </c>
      <c r="I594" s="30">
        <v>20</v>
      </c>
      <c r="J594" s="30">
        <v>900</v>
      </c>
      <c r="K594" s="30">
        <v>45</v>
      </c>
      <c r="L594" s="30">
        <v>0</v>
      </c>
      <c r="M594" t="s">
        <v>16474</v>
      </c>
    </row>
    <row r="595" spans="1:13">
      <c r="A595" t="str">
        <f t="shared" si="9"/>
        <v>Gibas 240 SL 20 X 1 ltr46997</v>
      </c>
      <c r="B595">
        <v>594</v>
      </c>
      <c r="C595" t="s">
        <v>12327</v>
      </c>
      <c r="D595" t="s">
        <v>753</v>
      </c>
      <c r="E595" s="28">
        <v>46997</v>
      </c>
      <c r="F595" s="30">
        <v>20</v>
      </c>
      <c r="G595" s="30">
        <v>1</v>
      </c>
      <c r="H595" s="30">
        <v>1</v>
      </c>
      <c r="I595" s="30">
        <v>20</v>
      </c>
      <c r="J595" s="30">
        <v>1960</v>
      </c>
      <c r="K595" s="30">
        <v>98</v>
      </c>
      <c r="L595" s="30">
        <v>0</v>
      </c>
      <c r="M595" t="s">
        <v>16474</v>
      </c>
    </row>
    <row r="596" spans="1:13">
      <c r="A596" t="str">
        <f t="shared" si="9"/>
        <v>Gibgro 10 SP 25 X 40 X 1 gr47088</v>
      </c>
      <c r="B596">
        <v>595</v>
      </c>
      <c r="C596" t="s">
        <v>12328</v>
      </c>
      <c r="D596" t="s">
        <v>754</v>
      </c>
      <c r="E596" s="28">
        <v>47088</v>
      </c>
      <c r="F596" s="30">
        <v>25</v>
      </c>
      <c r="G596" s="30">
        <v>40</v>
      </c>
      <c r="H596" s="30">
        <v>1</v>
      </c>
      <c r="I596" s="30">
        <v>1000</v>
      </c>
      <c r="J596" s="30">
        <v>80</v>
      </c>
      <c r="K596" s="30">
        <v>0</v>
      </c>
      <c r="L596" s="30">
        <v>80</v>
      </c>
      <c r="M596" t="s">
        <v>16474</v>
      </c>
    </row>
    <row r="597" spans="1:13">
      <c r="A597" t="str">
        <f t="shared" si="9"/>
        <v>Gibgro 10 SP 25 X 40 X 1 gr47239</v>
      </c>
      <c r="B597">
        <v>596</v>
      </c>
      <c r="C597" t="s">
        <v>12328</v>
      </c>
      <c r="D597" t="s">
        <v>754</v>
      </c>
      <c r="E597" s="28">
        <v>47239</v>
      </c>
      <c r="F597" s="30">
        <v>25</v>
      </c>
      <c r="G597" s="30">
        <v>40</v>
      </c>
      <c r="H597" s="30">
        <v>1</v>
      </c>
      <c r="I597" s="30">
        <v>1000</v>
      </c>
      <c r="J597" s="30">
        <v>141000</v>
      </c>
      <c r="K597" s="30">
        <v>141</v>
      </c>
      <c r="L597" s="30">
        <v>0</v>
      </c>
      <c r="M597" t="s">
        <v>16474</v>
      </c>
    </row>
    <row r="598" spans="1:13">
      <c r="A598" t="str">
        <f t="shared" si="9"/>
        <v>Gibgro 10 SP 25 X 40 X 1 gr47270</v>
      </c>
      <c r="B598">
        <v>597</v>
      </c>
      <c r="C598" t="s">
        <v>12328</v>
      </c>
      <c r="D598" t="s">
        <v>754</v>
      </c>
      <c r="E598" s="28">
        <v>47270</v>
      </c>
      <c r="F598" s="30">
        <v>25</v>
      </c>
      <c r="G598" s="30">
        <v>40</v>
      </c>
      <c r="H598" s="30">
        <v>1</v>
      </c>
      <c r="I598" s="30">
        <v>1000</v>
      </c>
      <c r="J598" s="30">
        <v>118600</v>
      </c>
      <c r="K598" s="30">
        <v>118</v>
      </c>
      <c r="L598" s="30">
        <v>600</v>
      </c>
      <c r="M598" t="s">
        <v>16474</v>
      </c>
    </row>
    <row r="599" spans="1:13">
      <c r="A599" t="str">
        <f t="shared" si="9"/>
        <v>Gibgro 20 T 25 X 10 X 5 gr47239</v>
      </c>
      <c r="B599">
        <v>598</v>
      </c>
      <c r="C599" t="s">
        <v>12329</v>
      </c>
      <c r="D599" t="s">
        <v>755</v>
      </c>
      <c r="E599" s="28">
        <v>47239</v>
      </c>
      <c r="F599" s="30">
        <v>25</v>
      </c>
      <c r="G599" s="30">
        <v>10</v>
      </c>
      <c r="H599" s="30">
        <v>1</v>
      </c>
      <c r="I599" s="30">
        <v>250</v>
      </c>
      <c r="J599" s="30">
        <v>150</v>
      </c>
      <c r="K599" s="30">
        <v>0</v>
      </c>
      <c r="L599" s="30">
        <v>150</v>
      </c>
      <c r="M599" t="s">
        <v>16474</v>
      </c>
    </row>
    <row r="600" spans="1:13">
      <c r="A600" t="str">
        <f t="shared" si="9"/>
        <v>Gibgro 20 T 25 X 10 X 5 gr47270</v>
      </c>
      <c r="B600">
        <v>599</v>
      </c>
      <c r="C600" t="s">
        <v>12329</v>
      </c>
      <c r="D600" t="s">
        <v>755</v>
      </c>
      <c r="E600" s="28">
        <v>47270</v>
      </c>
      <c r="F600" s="30">
        <v>25</v>
      </c>
      <c r="G600" s="30">
        <v>10</v>
      </c>
      <c r="H600" s="30">
        <v>1</v>
      </c>
      <c r="I600" s="30">
        <v>250</v>
      </c>
      <c r="J600" s="30">
        <v>250</v>
      </c>
      <c r="K600" s="30">
        <v>1</v>
      </c>
      <c r="L600" s="30">
        <v>0</v>
      </c>
      <c r="M600" t="s">
        <v>16474</v>
      </c>
    </row>
    <row r="601" spans="1:13">
      <c r="A601" t="str">
        <f t="shared" si="9"/>
        <v>Gibraz 20/125 OD 100 X 80 ml46997</v>
      </c>
      <c r="B601">
        <v>600</v>
      </c>
      <c r="C601" t="s">
        <v>12330</v>
      </c>
      <c r="D601" t="s">
        <v>756</v>
      </c>
      <c r="E601" s="28">
        <v>46997</v>
      </c>
      <c r="F601" s="30">
        <v>100</v>
      </c>
      <c r="G601" s="30">
        <v>1</v>
      </c>
      <c r="H601" s="30">
        <v>1</v>
      </c>
      <c r="I601" s="30">
        <v>100</v>
      </c>
      <c r="J601" s="30">
        <v>4616</v>
      </c>
      <c r="K601" s="30">
        <v>46</v>
      </c>
      <c r="L601" s="30">
        <v>16</v>
      </c>
      <c r="M601" t="s">
        <v>16474</v>
      </c>
    </row>
    <row r="602" spans="1:13">
      <c r="A602" t="str">
        <f t="shared" si="9"/>
        <v>Gibraz 20/125 OD 25 X 400 ml46997</v>
      </c>
      <c r="B602">
        <v>601</v>
      </c>
      <c r="C602" t="s">
        <v>12331</v>
      </c>
      <c r="D602" t="s">
        <v>758</v>
      </c>
      <c r="E602" s="28">
        <v>46997</v>
      </c>
      <c r="F602" s="30">
        <v>25</v>
      </c>
      <c r="G602" s="30">
        <v>1</v>
      </c>
      <c r="H602" s="30">
        <v>1</v>
      </c>
      <c r="I602" s="30">
        <v>25</v>
      </c>
      <c r="J602" s="30">
        <v>375</v>
      </c>
      <c r="K602" s="30">
        <v>15</v>
      </c>
      <c r="L602" s="30">
        <v>0</v>
      </c>
      <c r="M602" t="s">
        <v>16474</v>
      </c>
    </row>
    <row r="603" spans="1:13">
      <c r="A603" t="str">
        <f t="shared" si="9"/>
        <v>Gibraz 20/125 OD 50 X 200 ml46997</v>
      </c>
      <c r="B603">
        <v>602</v>
      </c>
      <c r="C603" t="s">
        <v>12332</v>
      </c>
      <c r="D603" t="s">
        <v>759</v>
      </c>
      <c r="E603" s="28">
        <v>46997</v>
      </c>
      <c r="F603" s="30">
        <v>50</v>
      </c>
      <c r="G603" s="30">
        <v>1</v>
      </c>
      <c r="H603" s="30">
        <v>1</v>
      </c>
      <c r="I603" s="30">
        <v>50</v>
      </c>
      <c r="J603" s="30">
        <v>830</v>
      </c>
      <c r="K603" s="30">
        <v>16</v>
      </c>
      <c r="L603" s="30">
        <v>30</v>
      </c>
      <c r="M603" t="s">
        <v>16474</v>
      </c>
    </row>
    <row r="604" spans="1:13">
      <c r="A604" t="str">
        <f t="shared" si="9"/>
        <v>Glifasco 530 SL 20 X 1 ltr47270</v>
      </c>
      <c r="B604">
        <v>603</v>
      </c>
      <c r="C604" t="s">
        <v>12333</v>
      </c>
      <c r="D604" t="s">
        <v>760</v>
      </c>
      <c r="E604" s="28">
        <v>47270</v>
      </c>
      <c r="F604" s="30">
        <v>20</v>
      </c>
      <c r="G604" s="30">
        <v>1</v>
      </c>
      <c r="H604" s="30">
        <v>1</v>
      </c>
      <c r="I604" s="30">
        <v>20</v>
      </c>
      <c r="J604" s="30">
        <v>5000</v>
      </c>
      <c r="K604" s="30">
        <v>250</v>
      </c>
      <c r="L604" s="30">
        <v>0</v>
      </c>
      <c r="M604" t="s">
        <v>16474</v>
      </c>
    </row>
    <row r="605" spans="1:13">
      <c r="A605" t="str">
        <f t="shared" si="9"/>
        <v>Glove 240 EC 20 X 500 ml46388</v>
      </c>
      <c r="B605">
        <v>604</v>
      </c>
      <c r="C605" t="s">
        <v>12334</v>
      </c>
      <c r="D605" t="s">
        <v>762</v>
      </c>
      <c r="E605" s="28">
        <v>46388</v>
      </c>
      <c r="F605" s="30">
        <v>20</v>
      </c>
      <c r="G605" s="30">
        <v>1</v>
      </c>
      <c r="H605" s="30">
        <v>1</v>
      </c>
      <c r="I605" s="30">
        <v>20</v>
      </c>
      <c r="J605" s="30">
        <v>508</v>
      </c>
      <c r="K605" s="30">
        <v>25</v>
      </c>
      <c r="L605" s="30">
        <v>8</v>
      </c>
      <c r="M605" t="s">
        <v>16474</v>
      </c>
    </row>
    <row r="606" spans="1:13">
      <c r="A606" t="str">
        <f t="shared" si="9"/>
        <v>Glove 240 EC 40 X 250 ml46388</v>
      </c>
      <c r="B606">
        <v>605</v>
      </c>
      <c r="C606" t="s">
        <v>12335</v>
      </c>
      <c r="D606" t="s">
        <v>763</v>
      </c>
      <c r="E606" s="28">
        <v>46388</v>
      </c>
      <c r="F606" s="30">
        <v>40</v>
      </c>
      <c r="G606" s="30">
        <v>1</v>
      </c>
      <c r="H606" s="30">
        <v>1</v>
      </c>
      <c r="I606" s="30">
        <v>40</v>
      </c>
      <c r="J606" s="30">
        <v>1180</v>
      </c>
      <c r="K606" s="30">
        <v>29</v>
      </c>
      <c r="L606" s="30">
        <v>20</v>
      </c>
      <c r="M606" t="s">
        <v>16474</v>
      </c>
    </row>
    <row r="607" spans="1:13">
      <c r="A607" t="str">
        <f t="shared" si="9"/>
        <v>Glove 240 EC 50 X 100 ml46784</v>
      </c>
      <c r="B607">
        <v>606</v>
      </c>
      <c r="C607" t="s">
        <v>12336</v>
      </c>
      <c r="D607" t="s">
        <v>764</v>
      </c>
      <c r="E607" s="28">
        <v>46784</v>
      </c>
      <c r="F607" s="30">
        <v>50</v>
      </c>
      <c r="G607" s="30">
        <v>1</v>
      </c>
      <c r="H607" s="30">
        <v>1</v>
      </c>
      <c r="I607" s="30">
        <v>50</v>
      </c>
      <c r="J607" s="30">
        <v>42</v>
      </c>
      <c r="K607" s="30">
        <v>0</v>
      </c>
      <c r="L607" s="30">
        <v>42</v>
      </c>
      <c r="M607" t="s">
        <v>16474</v>
      </c>
    </row>
    <row r="608" spans="1:13">
      <c r="A608" t="str">
        <f t="shared" si="9"/>
        <v>Glove 240 EC 50 X 100 ml47027</v>
      </c>
      <c r="B608">
        <v>607</v>
      </c>
      <c r="C608" t="s">
        <v>12336</v>
      </c>
      <c r="D608" t="s">
        <v>764</v>
      </c>
      <c r="E608" s="28">
        <v>47027</v>
      </c>
      <c r="F608" s="30">
        <v>50</v>
      </c>
      <c r="G608" s="30">
        <v>1</v>
      </c>
      <c r="H608" s="30">
        <v>1</v>
      </c>
      <c r="I608" s="30">
        <v>50</v>
      </c>
      <c r="J608" s="30">
        <v>4700</v>
      </c>
      <c r="K608" s="30">
        <v>94</v>
      </c>
      <c r="L608" s="30">
        <v>0</v>
      </c>
      <c r="M608" t="s">
        <v>16474</v>
      </c>
    </row>
    <row r="609" spans="1:13">
      <c r="A609" t="str">
        <f t="shared" si="9"/>
        <v>Glykill 480 SL 20 X 1 ltr46722</v>
      </c>
      <c r="B609">
        <v>608</v>
      </c>
      <c r="C609" t="s">
        <v>12337</v>
      </c>
      <c r="D609" t="s">
        <v>765</v>
      </c>
      <c r="E609" s="28">
        <v>46722</v>
      </c>
      <c r="F609" s="30">
        <v>20</v>
      </c>
      <c r="G609" s="30">
        <v>1</v>
      </c>
      <c r="H609" s="30">
        <v>1</v>
      </c>
      <c r="I609" s="30">
        <v>20</v>
      </c>
      <c r="J609" s="30">
        <v>1870</v>
      </c>
      <c r="K609" s="30">
        <v>93</v>
      </c>
      <c r="L609" s="30">
        <v>10</v>
      </c>
      <c r="M609" t="s">
        <v>16474</v>
      </c>
    </row>
    <row r="610" spans="1:13">
      <c r="A610" t="str">
        <f t="shared" si="9"/>
        <v>Goal 240 EC 50 X 100 ml47150</v>
      </c>
      <c r="B610">
        <v>609</v>
      </c>
      <c r="C610" t="s">
        <v>12338</v>
      </c>
      <c r="D610" t="s">
        <v>766</v>
      </c>
      <c r="E610" s="28">
        <v>47150</v>
      </c>
      <c r="F610" s="30">
        <v>50</v>
      </c>
      <c r="G610" s="30">
        <v>1</v>
      </c>
      <c r="H610" s="30">
        <v>1</v>
      </c>
      <c r="I610" s="30">
        <v>50</v>
      </c>
      <c r="J610" s="30">
        <v>625</v>
      </c>
      <c r="K610" s="30">
        <v>12</v>
      </c>
      <c r="L610" s="30">
        <v>25</v>
      </c>
      <c r="M610" t="s">
        <v>16474</v>
      </c>
    </row>
    <row r="611" spans="1:13">
      <c r="A611" t="str">
        <f t="shared" si="9"/>
        <v>Gold Star 250 EC 40 X 250 ml47119</v>
      </c>
      <c r="B611">
        <v>610</v>
      </c>
      <c r="C611" t="s">
        <v>12339</v>
      </c>
      <c r="D611" t="s">
        <v>767</v>
      </c>
      <c r="E611" s="28">
        <v>47119</v>
      </c>
      <c r="F611" s="30">
        <v>40</v>
      </c>
      <c r="G611" s="30">
        <v>1</v>
      </c>
      <c r="H611" s="30">
        <v>1</v>
      </c>
      <c r="I611" s="30">
        <v>40</v>
      </c>
      <c r="J611" s="30">
        <v>1240</v>
      </c>
      <c r="K611" s="30">
        <v>31</v>
      </c>
      <c r="L611" s="30">
        <v>0</v>
      </c>
      <c r="M611" t="s">
        <v>16474</v>
      </c>
    </row>
    <row r="612" spans="1:13">
      <c r="A612" t="str">
        <f t="shared" si="9"/>
        <v>Gold Stick 20 X 1 ltr46357</v>
      </c>
      <c r="B612">
        <v>611</v>
      </c>
      <c r="C612" t="s">
        <v>12340</v>
      </c>
      <c r="D612" t="s">
        <v>768</v>
      </c>
      <c r="E612" s="28">
        <v>46357</v>
      </c>
      <c r="F612" s="30">
        <v>20</v>
      </c>
      <c r="G612" s="30">
        <v>1</v>
      </c>
      <c r="H612" s="30">
        <v>1</v>
      </c>
      <c r="I612" s="30">
        <v>20</v>
      </c>
      <c r="J612" s="30">
        <v>44</v>
      </c>
      <c r="K612" s="30">
        <v>2</v>
      </c>
      <c r="L612" s="30">
        <v>4</v>
      </c>
      <c r="M612" t="s">
        <v>16474</v>
      </c>
    </row>
    <row r="613" spans="1:13">
      <c r="A613" t="str">
        <f t="shared" si="9"/>
        <v>Gold Stick 30 X 500 ml46357</v>
      </c>
      <c r="B613">
        <v>612</v>
      </c>
      <c r="C613" t="s">
        <v>12341</v>
      </c>
      <c r="D613" t="s">
        <v>769</v>
      </c>
      <c r="E613" s="28">
        <v>46357</v>
      </c>
      <c r="F613" s="30">
        <v>30</v>
      </c>
      <c r="G613" s="30">
        <v>1</v>
      </c>
      <c r="H613" s="30">
        <v>1</v>
      </c>
      <c r="I613" s="30">
        <v>30</v>
      </c>
      <c r="J613" s="30">
        <v>1238</v>
      </c>
      <c r="K613" s="30">
        <v>41</v>
      </c>
      <c r="L613" s="30">
        <v>8</v>
      </c>
      <c r="M613" t="s">
        <v>16474</v>
      </c>
    </row>
    <row r="614" spans="1:13">
      <c r="A614" t="str">
        <f t="shared" si="9"/>
        <v>Golden Star 100/300 SL 20 X 1 ltr46722</v>
      </c>
      <c r="B614">
        <v>613</v>
      </c>
      <c r="C614" t="s">
        <v>12342</v>
      </c>
      <c r="D614" t="s">
        <v>770</v>
      </c>
      <c r="E614" s="28">
        <v>46722</v>
      </c>
      <c r="F614" s="30">
        <v>20</v>
      </c>
      <c r="G614" s="30">
        <v>1</v>
      </c>
      <c r="H614" s="30">
        <v>1</v>
      </c>
      <c r="I614" s="30">
        <v>20</v>
      </c>
      <c r="J614" s="30">
        <v>1714</v>
      </c>
      <c r="K614" s="30">
        <v>85</v>
      </c>
      <c r="L614" s="30">
        <v>14</v>
      </c>
      <c r="M614" t="s">
        <v>16474</v>
      </c>
    </row>
    <row r="615" spans="1:13">
      <c r="A615" t="str">
        <f t="shared" si="9"/>
        <v>Granat 25 EC 80 Ml1/1/1000</v>
      </c>
      <c r="B615">
        <v>614</v>
      </c>
      <c r="C615" t="s">
        <v>12343</v>
      </c>
      <c r="D615" t="s">
        <v>771</v>
      </c>
      <c r="E615" s="28" t="s">
        <v>2222</v>
      </c>
      <c r="F615" s="30">
        <v>1</v>
      </c>
      <c r="G615" s="30">
        <v>1</v>
      </c>
      <c r="H615" s="30">
        <v>1</v>
      </c>
      <c r="I615" s="30">
        <v>1</v>
      </c>
      <c r="J615" s="30">
        <v>56</v>
      </c>
      <c r="K615" s="30">
        <v>56</v>
      </c>
      <c r="L615" s="30">
        <v>0</v>
      </c>
      <c r="M615" t="s">
        <v>16474</v>
      </c>
    </row>
    <row r="616" spans="1:13">
      <c r="A616" t="str">
        <f t="shared" si="9"/>
        <v>Grandally 25 WP 25 gr1/1/1000</v>
      </c>
      <c r="B616">
        <v>615</v>
      </c>
      <c r="C616" t="s">
        <v>12344</v>
      </c>
      <c r="D616" t="s">
        <v>772</v>
      </c>
      <c r="E616" s="28" t="s">
        <v>2222</v>
      </c>
      <c r="F616" s="30">
        <v>1</v>
      </c>
      <c r="G616" s="30">
        <v>1</v>
      </c>
      <c r="H616" s="30">
        <v>1</v>
      </c>
      <c r="I616" s="30">
        <v>1</v>
      </c>
      <c r="J616" s="30">
        <v>22734</v>
      </c>
      <c r="K616" s="30">
        <v>22734</v>
      </c>
      <c r="L616" s="30">
        <v>0</v>
      </c>
      <c r="M616" t="s">
        <v>16474</v>
      </c>
    </row>
    <row r="617" spans="1:13">
      <c r="A617" t="str">
        <f t="shared" si="9"/>
        <v>Grandally 25 WP 5 gr1/1/1000</v>
      </c>
      <c r="B617">
        <v>616</v>
      </c>
      <c r="C617" t="s">
        <v>12345</v>
      </c>
      <c r="D617" t="s">
        <v>773</v>
      </c>
      <c r="E617" s="28" t="s">
        <v>2222</v>
      </c>
      <c r="F617" s="30">
        <v>1</v>
      </c>
      <c r="G617" s="30">
        <v>1</v>
      </c>
      <c r="H617" s="30">
        <v>1</v>
      </c>
      <c r="I617" s="30">
        <v>1</v>
      </c>
      <c r="J617" s="30">
        <v>35330</v>
      </c>
      <c r="K617" s="30">
        <v>35330</v>
      </c>
      <c r="L617" s="30">
        <v>0</v>
      </c>
      <c r="M617" t="s">
        <v>16474</v>
      </c>
    </row>
    <row r="618" spans="1:13">
      <c r="A618" t="str">
        <f t="shared" si="9"/>
        <v>Grasso 480 SL 20 ltr46631</v>
      </c>
      <c r="B618">
        <v>617</v>
      </c>
      <c r="C618" t="s">
        <v>12346</v>
      </c>
      <c r="D618" t="s">
        <v>774</v>
      </c>
      <c r="E618" s="28">
        <v>46631</v>
      </c>
      <c r="F618" s="30">
        <v>1</v>
      </c>
      <c r="G618" s="30">
        <v>1</v>
      </c>
      <c r="H618" s="30">
        <v>1</v>
      </c>
      <c r="I618" s="30">
        <v>1</v>
      </c>
      <c r="J618" s="30">
        <v>47</v>
      </c>
      <c r="K618" s="30">
        <v>47</v>
      </c>
      <c r="L618" s="30">
        <v>0</v>
      </c>
      <c r="M618" t="s">
        <v>16474</v>
      </c>
    </row>
    <row r="619" spans="1:13">
      <c r="A619" t="str">
        <f t="shared" si="9"/>
        <v>Grasso 480 SL 20 X 1 ltr46661</v>
      </c>
      <c r="B619">
        <v>618</v>
      </c>
      <c r="C619" t="s">
        <v>12347</v>
      </c>
      <c r="D619" t="s">
        <v>775</v>
      </c>
      <c r="E619" s="28">
        <v>46661</v>
      </c>
      <c r="F619" s="30">
        <v>20</v>
      </c>
      <c r="G619" s="30">
        <v>1</v>
      </c>
      <c r="H619" s="30">
        <v>1</v>
      </c>
      <c r="I619" s="30">
        <v>20</v>
      </c>
      <c r="J619" s="30">
        <v>4462</v>
      </c>
      <c r="K619" s="30">
        <v>223</v>
      </c>
      <c r="L619" s="30">
        <v>2</v>
      </c>
      <c r="M619" t="s">
        <v>16474</v>
      </c>
    </row>
    <row r="620" spans="1:13">
      <c r="A620" t="str">
        <f t="shared" si="9"/>
        <v>Grasso 480 SL 20 X 1 ltr46874</v>
      </c>
      <c r="B620">
        <v>619</v>
      </c>
      <c r="C620" t="s">
        <v>12347</v>
      </c>
      <c r="D620" t="s">
        <v>775</v>
      </c>
      <c r="E620" s="28">
        <v>46874</v>
      </c>
      <c r="F620" s="30">
        <v>20</v>
      </c>
      <c r="G620" s="30">
        <v>1</v>
      </c>
      <c r="H620" s="30">
        <v>1</v>
      </c>
      <c r="I620" s="30">
        <v>20</v>
      </c>
      <c r="J620" s="30">
        <v>480</v>
      </c>
      <c r="K620" s="30">
        <v>24</v>
      </c>
      <c r="L620" s="30">
        <v>0</v>
      </c>
      <c r="M620" t="s">
        <v>16474</v>
      </c>
    </row>
    <row r="621" spans="1:13">
      <c r="A621" t="str">
        <f t="shared" si="9"/>
        <v>Grasso 480 SL 20 X 1 ltr46997</v>
      </c>
      <c r="B621">
        <v>620</v>
      </c>
      <c r="C621" t="s">
        <v>12347</v>
      </c>
      <c r="D621" t="s">
        <v>775</v>
      </c>
      <c r="E621" s="28">
        <v>46997</v>
      </c>
      <c r="F621" s="30">
        <v>20</v>
      </c>
      <c r="G621" s="30">
        <v>1</v>
      </c>
      <c r="H621" s="30">
        <v>1</v>
      </c>
      <c r="I621" s="30">
        <v>20</v>
      </c>
      <c r="J621" s="30">
        <v>7900</v>
      </c>
      <c r="K621" s="30">
        <v>395</v>
      </c>
      <c r="L621" s="30">
        <v>0</v>
      </c>
      <c r="M621" t="s">
        <v>16474</v>
      </c>
    </row>
    <row r="622" spans="1:13">
      <c r="A622" t="str">
        <f t="shared" si="9"/>
        <v>Grasso 480 SL 20 X 1 ltr46966</v>
      </c>
      <c r="B622">
        <v>621</v>
      </c>
      <c r="C622" t="s">
        <v>12347</v>
      </c>
      <c r="D622" t="s">
        <v>775</v>
      </c>
      <c r="E622" s="28">
        <v>46966</v>
      </c>
      <c r="F622" s="30">
        <v>20</v>
      </c>
      <c r="G622" s="30">
        <v>1</v>
      </c>
      <c r="H622" s="30">
        <v>1</v>
      </c>
      <c r="I622" s="30">
        <v>20</v>
      </c>
      <c r="J622" s="30">
        <v>9960</v>
      </c>
      <c r="K622" s="30">
        <v>498</v>
      </c>
      <c r="L622" s="30">
        <v>0</v>
      </c>
      <c r="M622" t="s">
        <v>16474</v>
      </c>
    </row>
    <row r="623" spans="1:13">
      <c r="A623" t="str">
        <f t="shared" si="9"/>
        <v>Grasso 480 SL 4 X 5 ltr46661</v>
      </c>
      <c r="B623">
        <v>622</v>
      </c>
      <c r="C623" t="s">
        <v>12348</v>
      </c>
      <c r="D623" t="s">
        <v>776</v>
      </c>
      <c r="E623" s="28">
        <v>46661</v>
      </c>
      <c r="F623" s="30">
        <v>4</v>
      </c>
      <c r="G623" s="30">
        <v>1</v>
      </c>
      <c r="H623" s="30">
        <v>1</v>
      </c>
      <c r="I623" s="30">
        <v>4</v>
      </c>
      <c r="J623" s="30">
        <v>335</v>
      </c>
      <c r="K623" s="30">
        <v>83</v>
      </c>
      <c r="L623" s="30">
        <v>3</v>
      </c>
      <c r="M623" t="s">
        <v>16474</v>
      </c>
    </row>
    <row r="624" spans="1:13">
      <c r="A624" t="str">
        <f t="shared" si="9"/>
        <v>Greentop 20 X 1 ltr46874</v>
      </c>
      <c r="B624">
        <v>623</v>
      </c>
      <c r="C624" t="s">
        <v>12349</v>
      </c>
      <c r="D624" t="s">
        <v>777</v>
      </c>
      <c r="E624" s="28">
        <v>46874</v>
      </c>
      <c r="F624" s="30">
        <v>20</v>
      </c>
      <c r="G624" s="30">
        <v>1</v>
      </c>
      <c r="H624" s="30">
        <v>1</v>
      </c>
      <c r="I624" s="30">
        <v>20</v>
      </c>
      <c r="J624" s="30">
        <v>80</v>
      </c>
      <c r="K624" s="30">
        <v>4</v>
      </c>
      <c r="L624" s="30">
        <v>0</v>
      </c>
      <c r="M624" t="s">
        <v>16474</v>
      </c>
    </row>
    <row r="625" spans="1:13">
      <c r="A625" t="str">
        <f t="shared" si="9"/>
        <v>Greentop 20 X 1 ltr46935</v>
      </c>
      <c r="B625">
        <v>624</v>
      </c>
      <c r="C625" t="s">
        <v>12349</v>
      </c>
      <c r="D625" t="s">
        <v>777</v>
      </c>
      <c r="E625" s="28">
        <v>46935</v>
      </c>
      <c r="F625" s="30">
        <v>20</v>
      </c>
      <c r="G625" s="30">
        <v>1</v>
      </c>
      <c r="H625" s="30">
        <v>1</v>
      </c>
      <c r="I625" s="30">
        <v>20</v>
      </c>
      <c r="J625" s="30">
        <v>200</v>
      </c>
      <c r="K625" s="30">
        <v>10</v>
      </c>
      <c r="L625" s="30">
        <v>0</v>
      </c>
      <c r="M625" t="s">
        <v>16474</v>
      </c>
    </row>
    <row r="626" spans="1:13">
      <c r="A626" t="str">
        <f t="shared" si="9"/>
        <v>Greentop 6 X 5 ltr46905</v>
      </c>
      <c r="B626">
        <v>625</v>
      </c>
      <c r="C626" t="s">
        <v>12350</v>
      </c>
      <c r="D626" t="s">
        <v>778</v>
      </c>
      <c r="E626" s="28">
        <v>46905</v>
      </c>
      <c r="F626" s="30">
        <v>6</v>
      </c>
      <c r="G626" s="30">
        <v>1</v>
      </c>
      <c r="H626" s="30">
        <v>1</v>
      </c>
      <c r="I626" s="30">
        <v>6</v>
      </c>
      <c r="J626" s="30">
        <v>240</v>
      </c>
      <c r="K626" s="30">
        <v>40</v>
      </c>
      <c r="L626" s="30">
        <v>0</v>
      </c>
      <c r="M626" t="s">
        <v>16474</v>
      </c>
    </row>
    <row r="627" spans="1:13">
      <c r="A627" t="str">
        <f t="shared" si="9"/>
        <v>Gunting Gland 7" Lady Pruner 05-219 12 X 1 pcs1/1/1000</v>
      </c>
      <c r="B627">
        <v>626</v>
      </c>
      <c r="C627" t="s">
        <v>12351</v>
      </c>
      <c r="D627" t="s">
        <v>779</v>
      </c>
      <c r="E627" s="28" t="s">
        <v>2222</v>
      </c>
      <c r="F627" s="30">
        <v>12</v>
      </c>
      <c r="G627" s="30">
        <v>1</v>
      </c>
      <c r="H627" s="30">
        <v>1</v>
      </c>
      <c r="I627" s="30">
        <v>12</v>
      </c>
      <c r="J627" s="30">
        <v>51</v>
      </c>
      <c r="K627" s="30">
        <v>4</v>
      </c>
      <c r="L627" s="30">
        <v>3</v>
      </c>
      <c r="M627" t="s">
        <v>16474</v>
      </c>
    </row>
    <row r="628" spans="1:13">
      <c r="A628" t="str">
        <f t="shared" si="9"/>
        <v>Gunting Gland 8" Bypass Pruner ,05-203 10 X 10 X 1 pcs1/1/1000</v>
      </c>
      <c r="B628">
        <v>627</v>
      </c>
      <c r="C628" t="s">
        <v>12352</v>
      </c>
      <c r="D628" t="s">
        <v>780</v>
      </c>
      <c r="E628" s="28" t="s">
        <v>2222</v>
      </c>
      <c r="F628" s="30">
        <v>10</v>
      </c>
      <c r="G628" s="30">
        <v>10</v>
      </c>
      <c r="H628" s="30">
        <v>1</v>
      </c>
      <c r="I628" s="30">
        <v>100</v>
      </c>
      <c r="J628" s="30">
        <v>65</v>
      </c>
      <c r="K628" s="30">
        <v>0</v>
      </c>
      <c r="L628" s="30">
        <v>65</v>
      </c>
      <c r="M628" t="s">
        <v>16474</v>
      </c>
    </row>
    <row r="629" spans="1:13">
      <c r="A629" t="str">
        <f t="shared" si="9"/>
        <v>GW Magicgro G6 12 X 1 ltr46722</v>
      </c>
      <c r="B629">
        <v>628</v>
      </c>
      <c r="C629" t="s">
        <v>12353</v>
      </c>
      <c r="D629" t="s">
        <v>781</v>
      </c>
      <c r="E629" s="28">
        <v>46722</v>
      </c>
      <c r="F629" s="30">
        <v>12</v>
      </c>
      <c r="G629" s="30">
        <v>1</v>
      </c>
      <c r="H629" s="30">
        <v>1</v>
      </c>
      <c r="I629" s="30">
        <v>12</v>
      </c>
      <c r="J629" s="30">
        <v>452</v>
      </c>
      <c r="K629" s="30">
        <v>37</v>
      </c>
      <c r="L629" s="30">
        <v>8</v>
      </c>
      <c r="M629" t="s">
        <v>16474</v>
      </c>
    </row>
    <row r="630" spans="1:13">
      <c r="A630" t="str">
        <f t="shared" si="9"/>
        <v>GW Magicgro G6 48 X 248 ml1/1/1000</v>
      </c>
      <c r="B630">
        <v>629</v>
      </c>
      <c r="C630" t="s">
        <v>12354</v>
      </c>
      <c r="D630" t="s">
        <v>783</v>
      </c>
      <c r="E630" s="28" t="s">
        <v>2222</v>
      </c>
      <c r="F630" s="30">
        <v>48</v>
      </c>
      <c r="G630" s="30">
        <v>1</v>
      </c>
      <c r="H630" s="30">
        <v>1</v>
      </c>
      <c r="I630" s="30">
        <v>48</v>
      </c>
      <c r="J630" s="30">
        <v>1117</v>
      </c>
      <c r="K630" s="30">
        <v>23</v>
      </c>
      <c r="L630" s="30">
        <v>13</v>
      </c>
      <c r="M630" t="s">
        <v>16474</v>
      </c>
    </row>
    <row r="631" spans="1:13">
      <c r="A631" t="str">
        <f t="shared" si="9"/>
        <v>GW Sanilan 12 X 998 ml1/1/1000</v>
      </c>
      <c r="B631">
        <v>630</v>
      </c>
      <c r="C631" t="s">
        <v>12355</v>
      </c>
      <c r="D631" t="s">
        <v>784</v>
      </c>
      <c r="E631" s="28" t="s">
        <v>2222</v>
      </c>
      <c r="F631" s="30">
        <v>12</v>
      </c>
      <c r="G631" s="30">
        <v>1</v>
      </c>
      <c r="H631" s="30">
        <v>1</v>
      </c>
      <c r="I631" s="30">
        <v>12</v>
      </c>
      <c r="J631" s="30">
        <v>21</v>
      </c>
      <c r="K631" s="30">
        <v>1</v>
      </c>
      <c r="L631" s="30">
        <v>9</v>
      </c>
      <c r="M631" t="s">
        <v>16474</v>
      </c>
    </row>
    <row r="632" spans="1:13">
      <c r="A632" t="str">
        <f t="shared" si="9"/>
        <v>GW Vit B1+B6 100 X 100 ml1/1/1000</v>
      </c>
      <c r="B632">
        <v>631</v>
      </c>
      <c r="C632" t="s">
        <v>12356</v>
      </c>
      <c r="D632" t="s">
        <v>785</v>
      </c>
      <c r="E632" s="28" t="s">
        <v>2222</v>
      </c>
      <c r="F632" s="30">
        <v>100</v>
      </c>
      <c r="G632" s="30">
        <v>1</v>
      </c>
      <c r="H632" s="30">
        <v>1</v>
      </c>
      <c r="I632" s="30">
        <v>100</v>
      </c>
      <c r="J632" s="30">
        <v>90</v>
      </c>
      <c r="K632" s="30">
        <v>0</v>
      </c>
      <c r="L632" s="30">
        <v>90</v>
      </c>
      <c r="M632" t="s">
        <v>16474</v>
      </c>
    </row>
    <row r="633" spans="1:13">
      <c r="A633" t="str">
        <f t="shared" si="9"/>
        <v>GW Vit B1+B6 12 X 1 ltr46997</v>
      </c>
      <c r="B633">
        <v>632</v>
      </c>
      <c r="C633" t="s">
        <v>12357</v>
      </c>
      <c r="D633" t="s">
        <v>786</v>
      </c>
      <c r="E633" s="28">
        <v>46997</v>
      </c>
      <c r="F633" s="30">
        <v>12</v>
      </c>
      <c r="G633" s="30">
        <v>1</v>
      </c>
      <c r="H633" s="30">
        <v>1</v>
      </c>
      <c r="I633" s="30">
        <v>12</v>
      </c>
      <c r="J633" s="30">
        <v>8</v>
      </c>
      <c r="K633" s="30">
        <v>0</v>
      </c>
      <c r="L633" s="30">
        <v>8</v>
      </c>
      <c r="M633" t="s">
        <v>16474</v>
      </c>
    </row>
    <row r="634" spans="1:13">
      <c r="A634" t="str">
        <f t="shared" si="9"/>
        <v>GW Vit B1+B6 12 X 1 ltr47178</v>
      </c>
      <c r="B634">
        <v>633</v>
      </c>
      <c r="C634" t="s">
        <v>12357</v>
      </c>
      <c r="D634" t="s">
        <v>786</v>
      </c>
      <c r="E634" s="28">
        <v>47178</v>
      </c>
      <c r="F634" s="30">
        <v>12</v>
      </c>
      <c r="G634" s="30">
        <v>1</v>
      </c>
      <c r="H634" s="30">
        <v>1</v>
      </c>
      <c r="I634" s="30">
        <v>12</v>
      </c>
      <c r="J634" s="30">
        <v>132</v>
      </c>
      <c r="K634" s="30">
        <v>11</v>
      </c>
      <c r="L634" s="30">
        <v>0</v>
      </c>
      <c r="M634" t="s">
        <v>16474</v>
      </c>
    </row>
    <row r="635" spans="1:13">
      <c r="A635" t="str">
        <f t="shared" si="9"/>
        <v>GW Vit B1+B6 24 X 500 ml46997</v>
      </c>
      <c r="B635">
        <v>634</v>
      </c>
      <c r="C635" t="s">
        <v>12358</v>
      </c>
      <c r="D635" t="s">
        <v>789</v>
      </c>
      <c r="E635" s="28">
        <v>46997</v>
      </c>
      <c r="F635" s="30">
        <v>24</v>
      </c>
      <c r="G635" s="30">
        <v>1</v>
      </c>
      <c r="H635" s="30">
        <v>1</v>
      </c>
      <c r="I635" s="30">
        <v>24</v>
      </c>
      <c r="J635" s="30">
        <v>120</v>
      </c>
      <c r="K635" s="30">
        <v>5</v>
      </c>
      <c r="L635" s="30">
        <v>0</v>
      </c>
      <c r="M635" t="s">
        <v>16474</v>
      </c>
    </row>
    <row r="636" spans="1:13">
      <c r="A636" t="str">
        <f t="shared" si="9"/>
        <v>GW Vit B1+B6 24 X 500 ml46813</v>
      </c>
      <c r="B636">
        <v>635</v>
      </c>
      <c r="C636" t="s">
        <v>12358</v>
      </c>
      <c r="D636" t="s">
        <v>789</v>
      </c>
      <c r="E636" s="28">
        <v>46813</v>
      </c>
      <c r="F636" s="30">
        <v>24</v>
      </c>
      <c r="G636" s="30">
        <v>1</v>
      </c>
      <c r="H636" s="30">
        <v>1</v>
      </c>
      <c r="I636" s="30">
        <v>24</v>
      </c>
      <c r="J636" s="30">
        <v>793</v>
      </c>
      <c r="K636" s="30">
        <v>33</v>
      </c>
      <c r="L636" s="30">
        <v>1</v>
      </c>
      <c r="M636" t="s">
        <v>16474</v>
      </c>
    </row>
    <row r="637" spans="1:13">
      <c r="A637" t="str">
        <f t="shared" si="9"/>
        <v>GW Vit B1+B6 50 X 250 ml47270</v>
      </c>
      <c r="B637">
        <v>636</v>
      </c>
      <c r="C637" t="s">
        <v>12359</v>
      </c>
      <c r="D637" t="s">
        <v>792</v>
      </c>
      <c r="E637" s="28">
        <v>47270</v>
      </c>
      <c r="F637" s="30">
        <v>50</v>
      </c>
      <c r="G637" s="30">
        <v>1</v>
      </c>
      <c r="H637" s="30">
        <v>1</v>
      </c>
      <c r="I637" s="30">
        <v>50</v>
      </c>
      <c r="J637" s="30">
        <v>2505</v>
      </c>
      <c r="K637" s="30">
        <v>50</v>
      </c>
      <c r="L637" s="30">
        <v>5</v>
      </c>
      <c r="M637" t="s">
        <v>16474</v>
      </c>
    </row>
    <row r="638" spans="1:13">
      <c r="A638" t="str">
        <f t="shared" si="9"/>
        <v>Handstarter Star Metal1/1/1000</v>
      </c>
      <c r="B638">
        <v>637</v>
      </c>
      <c r="C638" t="s">
        <v>12360</v>
      </c>
      <c r="D638" t="s">
        <v>794</v>
      </c>
      <c r="E638" s="28" t="s">
        <v>2222</v>
      </c>
      <c r="F638" s="30">
        <v>1</v>
      </c>
      <c r="G638" s="30">
        <v>1</v>
      </c>
      <c r="H638" s="30">
        <v>1</v>
      </c>
      <c r="I638" s="30">
        <v>1</v>
      </c>
      <c r="J638" s="30">
        <v>11</v>
      </c>
      <c r="K638" s="30">
        <v>11</v>
      </c>
      <c r="L638" s="30">
        <v>0</v>
      </c>
      <c r="M638" t="s">
        <v>16474</v>
      </c>
    </row>
    <row r="639" spans="1:13">
      <c r="A639" t="str">
        <f t="shared" si="9"/>
        <v>Handuk BASF1/1/1000</v>
      </c>
      <c r="B639">
        <v>638</v>
      </c>
      <c r="C639" t="s">
        <v>12361</v>
      </c>
      <c r="D639" t="s">
        <v>795</v>
      </c>
      <c r="E639" s="28" t="s">
        <v>2222</v>
      </c>
      <c r="F639" s="30">
        <v>1</v>
      </c>
      <c r="G639" s="30">
        <v>1</v>
      </c>
      <c r="H639" s="30">
        <v>1</v>
      </c>
      <c r="I639" s="30">
        <v>1</v>
      </c>
      <c r="J639" s="30">
        <v>95</v>
      </c>
      <c r="K639" s="30">
        <v>95</v>
      </c>
      <c r="L639" s="30">
        <v>0</v>
      </c>
      <c r="M639" t="s">
        <v>16474</v>
      </c>
    </row>
    <row r="640" spans="1:13">
      <c r="A640" t="str">
        <f t="shared" si="9"/>
        <v>Hara Garuda 20 X 1 kg47239</v>
      </c>
      <c r="B640">
        <v>639</v>
      </c>
      <c r="C640" t="s">
        <v>12362</v>
      </c>
      <c r="D640" t="s">
        <v>796</v>
      </c>
      <c r="E640" s="28">
        <v>47239</v>
      </c>
      <c r="F640" s="30">
        <v>20</v>
      </c>
      <c r="G640" s="30">
        <v>1</v>
      </c>
      <c r="H640" s="30">
        <v>1</v>
      </c>
      <c r="I640" s="30">
        <v>20</v>
      </c>
      <c r="J640" s="30">
        <v>1158</v>
      </c>
      <c r="K640" s="30">
        <v>57</v>
      </c>
      <c r="L640" s="30">
        <v>18</v>
      </c>
      <c r="M640" t="s">
        <v>16474</v>
      </c>
    </row>
    <row r="641" spans="1:13">
      <c r="A641" t="str">
        <f t="shared" si="9"/>
        <v>Herole 240 SC 48 X 250 ml46569</v>
      </c>
      <c r="B641">
        <v>640</v>
      </c>
      <c r="C641" t="s">
        <v>12363</v>
      </c>
      <c r="D641" t="s">
        <v>797</v>
      </c>
      <c r="E641" s="28">
        <v>46569</v>
      </c>
      <c r="F641" s="30">
        <v>48</v>
      </c>
      <c r="G641" s="30">
        <v>1</v>
      </c>
      <c r="H641" s="30">
        <v>1</v>
      </c>
      <c r="I641" s="30">
        <v>48</v>
      </c>
      <c r="J641" s="30">
        <v>258</v>
      </c>
      <c r="K641" s="30">
        <v>5</v>
      </c>
      <c r="L641" s="30">
        <v>18</v>
      </c>
      <c r="M641" t="s">
        <v>16474</v>
      </c>
    </row>
    <row r="642" spans="1:13">
      <c r="A642" t="str">
        <f t="shared" si="9"/>
        <v>Herole 240 SC 48 X 250 ml46600</v>
      </c>
      <c r="B642">
        <v>641</v>
      </c>
      <c r="C642" t="s">
        <v>12363</v>
      </c>
      <c r="D642" t="s">
        <v>797</v>
      </c>
      <c r="E642" s="28">
        <v>46600</v>
      </c>
      <c r="F642" s="30">
        <v>48</v>
      </c>
      <c r="G642" s="30">
        <v>1</v>
      </c>
      <c r="H642" s="30">
        <v>1</v>
      </c>
      <c r="I642" s="30">
        <v>48</v>
      </c>
      <c r="J642" s="30">
        <v>1344</v>
      </c>
      <c r="K642" s="30">
        <v>28</v>
      </c>
      <c r="L642" s="30">
        <v>0</v>
      </c>
      <c r="M642" t="s">
        <v>16474</v>
      </c>
    </row>
    <row r="643" spans="1:13">
      <c r="A643" t="str">
        <f t="shared" ref="A643:A706" si="10">D643&amp;E643</f>
        <v>Herozeb 80 WP 10 X 1 kg45505</v>
      </c>
      <c r="B643">
        <v>642</v>
      </c>
      <c r="C643" t="s">
        <v>12364</v>
      </c>
      <c r="D643" t="s">
        <v>800</v>
      </c>
      <c r="E643" s="28">
        <v>45505</v>
      </c>
      <c r="F643" s="30">
        <v>10</v>
      </c>
      <c r="G643" s="30">
        <v>1</v>
      </c>
      <c r="H643" s="30">
        <v>1</v>
      </c>
      <c r="I643" s="30">
        <v>10</v>
      </c>
      <c r="J643" s="30">
        <v>241</v>
      </c>
      <c r="K643" s="30">
        <v>24</v>
      </c>
      <c r="L643" s="30">
        <v>1</v>
      </c>
      <c r="M643" t="s">
        <v>16474</v>
      </c>
    </row>
    <row r="644" spans="1:13">
      <c r="A644" t="str">
        <f t="shared" si="10"/>
        <v>Hexacar 100 SC 100 X 100 ml47150</v>
      </c>
      <c r="B644">
        <v>643</v>
      </c>
      <c r="C644" t="s">
        <v>12365</v>
      </c>
      <c r="D644" t="s">
        <v>802</v>
      </c>
      <c r="E644" s="28">
        <v>47150</v>
      </c>
      <c r="F644" s="30">
        <v>100</v>
      </c>
      <c r="G644" s="30">
        <v>1</v>
      </c>
      <c r="H644" s="30">
        <v>1</v>
      </c>
      <c r="I644" s="30">
        <v>100</v>
      </c>
      <c r="J644" s="30">
        <v>300</v>
      </c>
      <c r="K644" s="30">
        <v>3</v>
      </c>
      <c r="L644" s="30">
        <v>0</v>
      </c>
      <c r="M644" t="s">
        <v>16474</v>
      </c>
    </row>
    <row r="645" spans="1:13">
      <c r="A645" t="str">
        <f t="shared" si="10"/>
        <v>Hexacar 100 SC 100 X 100 ml46327</v>
      </c>
      <c r="B645">
        <v>644</v>
      </c>
      <c r="C645" t="s">
        <v>12365</v>
      </c>
      <c r="D645" t="s">
        <v>802</v>
      </c>
      <c r="E645" s="28">
        <v>46327</v>
      </c>
      <c r="F645" s="30">
        <v>100</v>
      </c>
      <c r="G645" s="30">
        <v>1</v>
      </c>
      <c r="H645" s="30">
        <v>1</v>
      </c>
      <c r="I645" s="30">
        <v>100</v>
      </c>
      <c r="J645" s="30">
        <v>1863</v>
      </c>
      <c r="K645" s="30">
        <v>18</v>
      </c>
      <c r="L645" s="30">
        <v>63</v>
      </c>
      <c r="M645" t="s">
        <v>16474</v>
      </c>
    </row>
    <row r="646" spans="1:13">
      <c r="A646" t="str">
        <f t="shared" si="10"/>
        <v>Hexacar 100 SC 20 X 1 ltr46722</v>
      </c>
      <c r="B646">
        <v>645</v>
      </c>
      <c r="C646" t="s">
        <v>12366</v>
      </c>
      <c r="D646" t="s">
        <v>803</v>
      </c>
      <c r="E646" s="28">
        <v>46722</v>
      </c>
      <c r="F646" s="30">
        <v>20</v>
      </c>
      <c r="G646" s="30">
        <v>1</v>
      </c>
      <c r="H646" s="30">
        <v>1</v>
      </c>
      <c r="I646" s="30">
        <v>20</v>
      </c>
      <c r="J646" s="30">
        <v>4</v>
      </c>
      <c r="K646" s="30">
        <v>0</v>
      </c>
      <c r="L646" s="30">
        <v>4</v>
      </c>
      <c r="M646" t="s">
        <v>16474</v>
      </c>
    </row>
    <row r="647" spans="1:13">
      <c r="A647" t="str">
        <f t="shared" si="10"/>
        <v>Hexacar 100 SC 20 X 1 ltr46874</v>
      </c>
      <c r="B647">
        <v>646</v>
      </c>
      <c r="C647" t="s">
        <v>12366</v>
      </c>
      <c r="D647" t="s">
        <v>803</v>
      </c>
      <c r="E647" s="28">
        <v>46874</v>
      </c>
      <c r="F647" s="30">
        <v>20</v>
      </c>
      <c r="G647" s="30">
        <v>1</v>
      </c>
      <c r="H647" s="30">
        <v>1</v>
      </c>
      <c r="I647" s="30">
        <v>20</v>
      </c>
      <c r="J647" s="30">
        <v>100</v>
      </c>
      <c r="K647" s="30">
        <v>5</v>
      </c>
      <c r="L647" s="30">
        <v>0</v>
      </c>
      <c r="M647" t="s">
        <v>16474</v>
      </c>
    </row>
    <row r="648" spans="1:13">
      <c r="A648" t="str">
        <f t="shared" si="10"/>
        <v>Hexacar 100 SC 20 X 1 ltr47178</v>
      </c>
      <c r="B648">
        <v>647</v>
      </c>
      <c r="C648" t="s">
        <v>12366</v>
      </c>
      <c r="D648" t="s">
        <v>803</v>
      </c>
      <c r="E648" s="28">
        <v>47178</v>
      </c>
      <c r="F648" s="30">
        <v>20</v>
      </c>
      <c r="G648" s="30">
        <v>1</v>
      </c>
      <c r="H648" s="30">
        <v>1</v>
      </c>
      <c r="I648" s="30">
        <v>20</v>
      </c>
      <c r="J648" s="30">
        <v>500</v>
      </c>
      <c r="K648" s="30">
        <v>25</v>
      </c>
      <c r="L648" s="30">
        <v>0</v>
      </c>
      <c r="M648" t="s">
        <v>16474</v>
      </c>
    </row>
    <row r="649" spans="1:13">
      <c r="A649" t="str">
        <f t="shared" si="10"/>
        <v>Hexacar 100 SC 25 X 500 ml47058</v>
      </c>
      <c r="B649">
        <v>648</v>
      </c>
      <c r="C649" t="s">
        <v>12367</v>
      </c>
      <c r="D649" t="s">
        <v>804</v>
      </c>
      <c r="E649" s="28">
        <v>47058</v>
      </c>
      <c r="F649" s="30">
        <v>25</v>
      </c>
      <c r="G649" s="30">
        <v>1</v>
      </c>
      <c r="H649" s="30">
        <v>1</v>
      </c>
      <c r="I649" s="30">
        <v>25</v>
      </c>
      <c r="J649" s="30">
        <v>750</v>
      </c>
      <c r="K649" s="30">
        <v>30</v>
      </c>
      <c r="L649" s="30">
        <v>0</v>
      </c>
      <c r="M649" t="s">
        <v>16474</v>
      </c>
    </row>
    <row r="650" spans="1:13">
      <c r="A650" t="str">
        <f t="shared" si="10"/>
        <v>Hexacar 100 SC 40 X 250 ml46844</v>
      </c>
      <c r="B650">
        <v>649</v>
      </c>
      <c r="C650" t="s">
        <v>12368</v>
      </c>
      <c r="D650" t="s">
        <v>805</v>
      </c>
      <c r="E650" s="28">
        <v>46844</v>
      </c>
      <c r="F650" s="30">
        <v>40</v>
      </c>
      <c r="G650" s="30">
        <v>1</v>
      </c>
      <c r="H650" s="30">
        <v>1</v>
      </c>
      <c r="I650" s="30">
        <v>40</v>
      </c>
      <c r="J650" s="30">
        <v>2</v>
      </c>
      <c r="K650" s="30">
        <v>0</v>
      </c>
      <c r="L650" s="30">
        <v>2</v>
      </c>
      <c r="M650" t="s">
        <v>16474</v>
      </c>
    </row>
    <row r="651" spans="1:13">
      <c r="A651" t="str">
        <f t="shared" si="10"/>
        <v>Hexacar 100 SC 40 X 250 ml47178</v>
      </c>
      <c r="B651">
        <v>650</v>
      </c>
      <c r="C651" t="s">
        <v>12368</v>
      </c>
      <c r="D651" t="s">
        <v>805</v>
      </c>
      <c r="E651" s="28">
        <v>47178</v>
      </c>
      <c r="F651" s="30">
        <v>40</v>
      </c>
      <c r="G651" s="30">
        <v>1</v>
      </c>
      <c r="H651" s="30">
        <v>1</v>
      </c>
      <c r="I651" s="30">
        <v>40</v>
      </c>
      <c r="J651" s="30">
        <v>240</v>
      </c>
      <c r="K651" s="30">
        <v>6</v>
      </c>
      <c r="L651" s="30">
        <v>0</v>
      </c>
      <c r="M651" t="s">
        <v>16474</v>
      </c>
    </row>
    <row r="652" spans="1:13">
      <c r="A652" t="str">
        <f t="shared" si="10"/>
        <v>Hexacar 100 SC 40 X 250 ml47027</v>
      </c>
      <c r="B652">
        <v>651</v>
      </c>
      <c r="C652" t="s">
        <v>12368</v>
      </c>
      <c r="D652" t="s">
        <v>805</v>
      </c>
      <c r="E652" s="28">
        <v>47027</v>
      </c>
      <c r="F652" s="30">
        <v>40</v>
      </c>
      <c r="G652" s="30">
        <v>1</v>
      </c>
      <c r="H652" s="30">
        <v>1</v>
      </c>
      <c r="I652" s="30">
        <v>40</v>
      </c>
      <c r="J652" s="30">
        <v>640</v>
      </c>
      <c r="K652" s="30">
        <v>16</v>
      </c>
      <c r="L652" s="30">
        <v>0</v>
      </c>
      <c r="M652" t="s">
        <v>16474</v>
      </c>
    </row>
    <row r="653" spans="1:13">
      <c r="A653" t="str">
        <f t="shared" si="10"/>
        <v>Hexacar 100 SC 40 X 250 ml47150</v>
      </c>
      <c r="B653">
        <v>652</v>
      </c>
      <c r="C653" t="s">
        <v>12368</v>
      </c>
      <c r="D653" t="s">
        <v>805</v>
      </c>
      <c r="E653" s="28">
        <v>47150</v>
      </c>
      <c r="F653" s="30">
        <v>40</v>
      </c>
      <c r="G653" s="30">
        <v>1</v>
      </c>
      <c r="H653" s="30">
        <v>1</v>
      </c>
      <c r="I653" s="30">
        <v>40</v>
      </c>
      <c r="J653" s="30">
        <v>1760</v>
      </c>
      <c r="K653" s="30">
        <v>44</v>
      </c>
      <c r="L653" s="30">
        <v>0</v>
      </c>
      <c r="M653" t="s">
        <v>16474</v>
      </c>
    </row>
    <row r="654" spans="1:13">
      <c r="A654" t="str">
        <f t="shared" si="10"/>
        <v>Hexagold 75 WP 25 X 400 gr46722</v>
      </c>
      <c r="B654">
        <v>653</v>
      </c>
      <c r="C654" t="s">
        <v>12369</v>
      </c>
      <c r="D654" t="s">
        <v>806</v>
      </c>
      <c r="E654" s="28">
        <v>46722</v>
      </c>
      <c r="F654" s="30">
        <v>25</v>
      </c>
      <c r="G654" s="30">
        <v>1</v>
      </c>
      <c r="H654" s="30">
        <v>1</v>
      </c>
      <c r="I654" s="30">
        <v>25</v>
      </c>
      <c r="J654" s="30">
        <v>18</v>
      </c>
      <c r="K654" s="30">
        <v>0</v>
      </c>
      <c r="L654" s="30">
        <v>18</v>
      </c>
      <c r="M654" t="s">
        <v>16474</v>
      </c>
    </row>
    <row r="655" spans="1:13">
      <c r="A655" t="str">
        <f t="shared" si="10"/>
        <v>Hexagold 75 WP 25 X 400 gr46753</v>
      </c>
      <c r="B655">
        <v>654</v>
      </c>
      <c r="C655" t="s">
        <v>12369</v>
      </c>
      <c r="D655" t="s">
        <v>806</v>
      </c>
      <c r="E655" s="28">
        <v>46753</v>
      </c>
      <c r="F655" s="30">
        <v>25</v>
      </c>
      <c r="G655" s="30">
        <v>1</v>
      </c>
      <c r="H655" s="30">
        <v>1</v>
      </c>
      <c r="I655" s="30">
        <v>25</v>
      </c>
      <c r="J655" s="30">
        <v>200</v>
      </c>
      <c r="K655" s="30">
        <v>8</v>
      </c>
      <c r="L655" s="30">
        <v>0</v>
      </c>
      <c r="M655" t="s">
        <v>16474</v>
      </c>
    </row>
    <row r="656" spans="1:13">
      <c r="A656" t="str">
        <f t="shared" si="10"/>
        <v>Hexagold 75 WP 50 X 100 gr46692</v>
      </c>
      <c r="B656">
        <v>655</v>
      </c>
      <c r="C656" t="s">
        <v>12370</v>
      </c>
      <c r="D656" t="s">
        <v>807</v>
      </c>
      <c r="E656" s="28">
        <v>46692</v>
      </c>
      <c r="F656" s="30">
        <v>50</v>
      </c>
      <c r="G656" s="30">
        <v>1</v>
      </c>
      <c r="H656" s="30">
        <v>1</v>
      </c>
      <c r="I656" s="30">
        <v>50</v>
      </c>
      <c r="J656" s="30">
        <v>285</v>
      </c>
      <c r="K656" s="30">
        <v>5</v>
      </c>
      <c r="L656" s="30">
        <v>35</v>
      </c>
      <c r="M656" t="s">
        <v>16474</v>
      </c>
    </row>
    <row r="657" spans="1:13">
      <c r="A657" t="str">
        <f t="shared" si="10"/>
        <v>Hidrofur 3 G 10 X 2 kg46082</v>
      </c>
      <c r="B657">
        <v>656</v>
      </c>
      <c r="C657" t="s">
        <v>12371</v>
      </c>
      <c r="D657" t="s">
        <v>808</v>
      </c>
      <c r="E657" s="28">
        <v>46082</v>
      </c>
      <c r="F657" s="30">
        <v>10</v>
      </c>
      <c r="G657" s="30">
        <v>1</v>
      </c>
      <c r="H657" s="30">
        <v>1</v>
      </c>
      <c r="I657" s="30">
        <v>10</v>
      </c>
      <c r="J657" s="30">
        <v>1</v>
      </c>
      <c r="K657" s="30">
        <v>0</v>
      </c>
      <c r="L657" s="30">
        <v>1</v>
      </c>
      <c r="M657" t="s">
        <v>16474</v>
      </c>
    </row>
    <row r="658" spans="1:13">
      <c r="A658" t="str">
        <f t="shared" si="10"/>
        <v>Hidrofur 3 G 10 X 2 kg46813</v>
      </c>
      <c r="B658">
        <v>657</v>
      </c>
      <c r="C658" t="s">
        <v>12371</v>
      </c>
      <c r="D658" t="s">
        <v>808</v>
      </c>
      <c r="E658" s="28">
        <v>46813</v>
      </c>
      <c r="F658" s="30">
        <v>10</v>
      </c>
      <c r="G658" s="30">
        <v>1</v>
      </c>
      <c r="H658" s="30">
        <v>1</v>
      </c>
      <c r="I658" s="30">
        <v>10</v>
      </c>
      <c r="J658" s="30">
        <v>510</v>
      </c>
      <c r="K658" s="30">
        <v>51</v>
      </c>
      <c r="L658" s="30">
        <v>0</v>
      </c>
      <c r="M658" t="s">
        <v>16474</v>
      </c>
    </row>
    <row r="659" spans="1:13">
      <c r="A659" t="str">
        <f t="shared" si="10"/>
        <v>Hijau 250 ml45200</v>
      </c>
      <c r="B659">
        <v>658</v>
      </c>
      <c r="C659" t="s">
        <v>12372</v>
      </c>
      <c r="D659" t="s">
        <v>809</v>
      </c>
      <c r="E659" s="28">
        <v>45200</v>
      </c>
      <c r="F659" s="30">
        <v>1</v>
      </c>
      <c r="G659" s="30">
        <v>1</v>
      </c>
      <c r="H659" s="30">
        <v>1</v>
      </c>
      <c r="I659" s="30">
        <v>1</v>
      </c>
      <c r="J659" s="30">
        <v>4</v>
      </c>
      <c r="K659" s="30">
        <v>4</v>
      </c>
      <c r="L659" s="30">
        <v>0</v>
      </c>
      <c r="M659" t="s">
        <v>16474</v>
      </c>
    </row>
    <row r="660" spans="1:13">
      <c r="A660" t="str">
        <f t="shared" si="10"/>
        <v>HiPro Series 13-7-10 Powder 250 gr (Sample)1/1/1000</v>
      </c>
      <c r="B660">
        <v>659</v>
      </c>
      <c r="C660" t="s">
        <v>12373</v>
      </c>
      <c r="D660" t="s">
        <v>810</v>
      </c>
      <c r="E660" s="28" t="s">
        <v>2222</v>
      </c>
      <c r="F660" s="30">
        <v>1</v>
      </c>
      <c r="G660" s="30">
        <v>1</v>
      </c>
      <c r="H660" s="30">
        <v>1</v>
      </c>
      <c r="I660" s="30">
        <v>1</v>
      </c>
      <c r="J660" s="30">
        <v>8</v>
      </c>
      <c r="K660" s="30">
        <v>8</v>
      </c>
      <c r="L660" s="30">
        <v>0</v>
      </c>
      <c r="M660" t="s">
        <v>16474</v>
      </c>
    </row>
    <row r="661" spans="1:13">
      <c r="A661" t="str">
        <f t="shared" si="10"/>
        <v>HiPro Series 13-7-10 Powder 40 X 250 gr46023</v>
      </c>
      <c r="B661">
        <v>660</v>
      </c>
      <c r="C661" t="s">
        <v>12374</v>
      </c>
      <c r="D661" t="s">
        <v>811</v>
      </c>
      <c r="E661" s="28">
        <v>46023</v>
      </c>
      <c r="F661" s="30">
        <v>40</v>
      </c>
      <c r="G661" s="30">
        <v>1</v>
      </c>
      <c r="H661" s="30">
        <v>1</v>
      </c>
      <c r="I661" s="30">
        <v>40</v>
      </c>
      <c r="J661" s="30">
        <v>2800</v>
      </c>
      <c r="K661" s="30">
        <v>70</v>
      </c>
      <c r="L661" s="30">
        <v>0</v>
      </c>
      <c r="M661" t="s">
        <v>16474</v>
      </c>
    </row>
    <row r="662" spans="1:13">
      <c r="A662" t="str">
        <f t="shared" si="10"/>
        <v>Hokky 30 EC 16 X 1 ltr47058</v>
      </c>
      <c r="B662">
        <v>661</v>
      </c>
      <c r="C662" t="s">
        <v>12375</v>
      </c>
      <c r="D662" t="s">
        <v>812</v>
      </c>
      <c r="E662" s="28">
        <v>47058</v>
      </c>
      <c r="F662" s="30">
        <v>16</v>
      </c>
      <c r="G662" s="30">
        <v>1</v>
      </c>
      <c r="H662" s="30">
        <v>1</v>
      </c>
      <c r="I662" s="30">
        <v>16</v>
      </c>
      <c r="J662" s="30">
        <v>128</v>
      </c>
      <c r="K662" s="30">
        <v>8</v>
      </c>
      <c r="L662" s="30">
        <v>0</v>
      </c>
      <c r="M662" t="s">
        <v>16474</v>
      </c>
    </row>
    <row r="663" spans="1:13">
      <c r="A663" t="str">
        <f t="shared" si="10"/>
        <v>Hokky 30 EC 16 X 1 ltr47178</v>
      </c>
      <c r="B663">
        <v>662</v>
      </c>
      <c r="C663" t="s">
        <v>12375</v>
      </c>
      <c r="D663" t="s">
        <v>812</v>
      </c>
      <c r="E663" s="28">
        <v>47178</v>
      </c>
      <c r="F663" s="30">
        <v>16</v>
      </c>
      <c r="G663" s="30">
        <v>1</v>
      </c>
      <c r="H663" s="30">
        <v>1</v>
      </c>
      <c r="I663" s="30">
        <v>16</v>
      </c>
      <c r="J663" s="30">
        <v>800</v>
      </c>
      <c r="K663" s="30">
        <v>50</v>
      </c>
      <c r="L663" s="30">
        <v>0</v>
      </c>
      <c r="M663" t="s">
        <v>16474</v>
      </c>
    </row>
    <row r="664" spans="1:13">
      <c r="A664" t="str">
        <f t="shared" si="10"/>
        <v>Hokky 30 EC 20 X 400 ml46874</v>
      </c>
      <c r="B664">
        <v>663</v>
      </c>
      <c r="C664" t="s">
        <v>12376</v>
      </c>
      <c r="D664" t="s">
        <v>813</v>
      </c>
      <c r="E664" s="28">
        <v>46874</v>
      </c>
      <c r="F664" s="30">
        <v>20</v>
      </c>
      <c r="G664" s="30">
        <v>1</v>
      </c>
      <c r="H664" s="30">
        <v>1</v>
      </c>
      <c r="I664" s="30">
        <v>20</v>
      </c>
      <c r="J664" s="30">
        <v>430</v>
      </c>
      <c r="K664" s="30">
        <v>21</v>
      </c>
      <c r="L664" s="30">
        <v>10</v>
      </c>
      <c r="M664" t="s">
        <v>16474</v>
      </c>
    </row>
    <row r="665" spans="1:13">
      <c r="A665" t="str">
        <f t="shared" si="10"/>
        <v>Hokky 30 EC 20 X 400 ml46966</v>
      </c>
      <c r="B665">
        <v>664</v>
      </c>
      <c r="C665" t="s">
        <v>12376</v>
      </c>
      <c r="D665" t="s">
        <v>813</v>
      </c>
      <c r="E665" s="28">
        <v>46966</v>
      </c>
      <c r="F665" s="30">
        <v>20</v>
      </c>
      <c r="G665" s="30">
        <v>1</v>
      </c>
      <c r="H665" s="30">
        <v>1</v>
      </c>
      <c r="I665" s="30">
        <v>20</v>
      </c>
      <c r="J665" s="30">
        <v>1000</v>
      </c>
      <c r="K665" s="30">
        <v>50</v>
      </c>
      <c r="L665" s="30">
        <v>0</v>
      </c>
      <c r="M665" t="s">
        <v>16474</v>
      </c>
    </row>
    <row r="666" spans="1:13">
      <c r="A666" t="str">
        <f t="shared" si="10"/>
        <v>Hotshot 200 EC 15 X 1 ltr46661</v>
      </c>
      <c r="B666">
        <v>665</v>
      </c>
      <c r="C666" t="s">
        <v>12377</v>
      </c>
      <c r="D666" t="s">
        <v>814</v>
      </c>
      <c r="E666" s="28">
        <v>46661</v>
      </c>
      <c r="F666" s="30">
        <v>15</v>
      </c>
      <c r="G666" s="30">
        <v>1</v>
      </c>
      <c r="H666" s="30">
        <v>1</v>
      </c>
      <c r="I666" s="30">
        <v>15</v>
      </c>
      <c r="J666" s="30">
        <v>340</v>
      </c>
      <c r="K666" s="30">
        <v>22</v>
      </c>
      <c r="L666" s="30">
        <v>10</v>
      </c>
      <c r="M666" t="s">
        <v>16474</v>
      </c>
    </row>
    <row r="667" spans="1:13">
      <c r="A667" t="str">
        <f t="shared" si="10"/>
        <v>Hotshot 200 EC 20 X 500 ml45658</v>
      </c>
      <c r="B667">
        <v>666</v>
      </c>
      <c r="C667" t="s">
        <v>12378</v>
      </c>
      <c r="D667" t="s">
        <v>816</v>
      </c>
      <c r="E667" s="28">
        <v>45658</v>
      </c>
      <c r="F667" s="30">
        <v>20</v>
      </c>
      <c r="G667" s="30">
        <v>1</v>
      </c>
      <c r="H667" s="30">
        <v>1</v>
      </c>
      <c r="I667" s="30">
        <v>20</v>
      </c>
      <c r="J667" s="30">
        <v>60</v>
      </c>
      <c r="K667" s="30">
        <v>3</v>
      </c>
      <c r="L667" s="30">
        <v>0</v>
      </c>
      <c r="M667" t="s">
        <v>16474</v>
      </c>
    </row>
    <row r="668" spans="1:13">
      <c r="A668" t="str">
        <f t="shared" si="10"/>
        <v>Hotshot 200 EC 20 X 500 ml46388</v>
      </c>
      <c r="B668">
        <v>667</v>
      </c>
      <c r="C668" t="s">
        <v>12378</v>
      </c>
      <c r="D668" t="s">
        <v>816</v>
      </c>
      <c r="E668" s="28">
        <v>46388</v>
      </c>
      <c r="F668" s="30">
        <v>20</v>
      </c>
      <c r="G668" s="30">
        <v>1</v>
      </c>
      <c r="H668" s="30">
        <v>1</v>
      </c>
      <c r="I668" s="30">
        <v>20</v>
      </c>
      <c r="J668" s="30">
        <v>400</v>
      </c>
      <c r="K668" s="30">
        <v>20</v>
      </c>
      <c r="L668" s="30">
        <v>0</v>
      </c>
      <c r="M668" t="s">
        <v>16474</v>
      </c>
    </row>
    <row r="669" spans="1:13">
      <c r="A669" t="str">
        <f t="shared" si="10"/>
        <v>Huang Mi F8 Note 3/16GB1/1/1000</v>
      </c>
      <c r="B669">
        <v>668</v>
      </c>
      <c r="C669" t="s">
        <v>12379</v>
      </c>
      <c r="D669" t="s">
        <v>818</v>
      </c>
      <c r="E669" s="28" t="s">
        <v>2222</v>
      </c>
      <c r="F669" s="30">
        <v>1</v>
      </c>
      <c r="G669" s="30">
        <v>1</v>
      </c>
      <c r="H669" s="30">
        <v>1</v>
      </c>
      <c r="I669" s="30">
        <v>1</v>
      </c>
      <c r="J669" s="30">
        <v>5</v>
      </c>
      <c r="K669" s="30">
        <v>5</v>
      </c>
      <c r="L669" s="30">
        <v>0</v>
      </c>
      <c r="M669" t="s">
        <v>16474</v>
      </c>
    </row>
    <row r="670" spans="1:13">
      <c r="A670" t="str">
        <f t="shared" si="10"/>
        <v>Ijokabe 12 X 25 X 20 ml46692</v>
      </c>
      <c r="B670">
        <v>669</v>
      </c>
      <c r="C670" t="s">
        <v>12380</v>
      </c>
      <c r="D670" t="s">
        <v>819</v>
      </c>
      <c r="E670" s="28">
        <v>46692</v>
      </c>
      <c r="F670" s="30">
        <v>12</v>
      </c>
      <c r="G670" s="30">
        <v>25</v>
      </c>
      <c r="H670" s="30">
        <v>1</v>
      </c>
      <c r="I670" s="30">
        <v>300</v>
      </c>
      <c r="J670" s="30">
        <v>20973</v>
      </c>
      <c r="K670" s="30">
        <v>69</v>
      </c>
      <c r="L670" s="30">
        <v>273</v>
      </c>
      <c r="M670" t="s">
        <v>16474</v>
      </c>
    </row>
    <row r="671" spans="1:13">
      <c r="A671" t="str">
        <f t="shared" si="10"/>
        <v>Impetus 10-6-25 + MgO + B2O3 50 kg47119</v>
      </c>
      <c r="B671">
        <v>670</v>
      </c>
      <c r="C671" t="s">
        <v>12381</v>
      </c>
      <c r="D671" t="s">
        <v>821</v>
      </c>
      <c r="E671" s="28">
        <v>47119</v>
      </c>
      <c r="F671" s="30">
        <v>1</v>
      </c>
      <c r="G671" s="30">
        <v>1</v>
      </c>
      <c r="H671" s="30">
        <v>1</v>
      </c>
      <c r="I671" s="30">
        <v>1</v>
      </c>
      <c r="J671" s="30">
        <v>219</v>
      </c>
      <c r="K671" s="30">
        <v>219</v>
      </c>
      <c r="L671" s="30">
        <v>0</v>
      </c>
      <c r="M671" t="s">
        <v>16474</v>
      </c>
    </row>
    <row r="672" spans="1:13">
      <c r="A672" t="str">
        <f t="shared" si="10"/>
        <v>Imuno 20 x 250 ml1/1/1000</v>
      </c>
      <c r="B672">
        <v>671</v>
      </c>
      <c r="C672" t="s">
        <v>12382</v>
      </c>
      <c r="D672" t="s">
        <v>822</v>
      </c>
      <c r="E672" s="28" t="s">
        <v>2222</v>
      </c>
      <c r="F672" s="30">
        <v>1</v>
      </c>
      <c r="G672" s="30">
        <v>1</v>
      </c>
      <c r="H672" s="30">
        <v>1</v>
      </c>
      <c r="I672" s="30">
        <v>1</v>
      </c>
      <c r="J672" s="30">
        <v>13</v>
      </c>
      <c r="K672" s="30">
        <v>13</v>
      </c>
      <c r="L672" s="30">
        <v>0</v>
      </c>
      <c r="M672" t="s">
        <v>16474</v>
      </c>
    </row>
    <row r="673" spans="1:13">
      <c r="A673" t="str">
        <f t="shared" si="10"/>
        <v>Indoban 250 EC 20 X 250 ml46905</v>
      </c>
      <c r="B673">
        <v>672</v>
      </c>
      <c r="C673" t="s">
        <v>12383</v>
      </c>
      <c r="D673" t="s">
        <v>823</v>
      </c>
      <c r="E673" s="28">
        <v>46905</v>
      </c>
      <c r="F673" s="30">
        <v>20</v>
      </c>
      <c r="G673" s="30">
        <v>1</v>
      </c>
      <c r="H673" s="30">
        <v>1</v>
      </c>
      <c r="I673" s="30">
        <v>20</v>
      </c>
      <c r="J673" s="30">
        <v>480</v>
      </c>
      <c r="K673" s="30">
        <v>24</v>
      </c>
      <c r="L673" s="30">
        <v>0</v>
      </c>
      <c r="M673" t="s">
        <v>16474</v>
      </c>
    </row>
    <row r="674" spans="1:13">
      <c r="A674" t="str">
        <f t="shared" si="10"/>
        <v>Infinito 687.5 SC 24 X 250 ml46174</v>
      </c>
      <c r="B674">
        <v>673</v>
      </c>
      <c r="C674" t="s">
        <v>12384</v>
      </c>
      <c r="D674" t="s">
        <v>824</v>
      </c>
      <c r="E674" s="28">
        <v>46174</v>
      </c>
      <c r="F674" s="30">
        <v>24</v>
      </c>
      <c r="G674" s="30">
        <v>1</v>
      </c>
      <c r="H674" s="30">
        <v>1</v>
      </c>
      <c r="I674" s="30">
        <v>24</v>
      </c>
      <c r="J674" s="30">
        <v>432</v>
      </c>
      <c r="K674" s="30">
        <v>18</v>
      </c>
      <c r="L674" s="30">
        <v>0</v>
      </c>
      <c r="M674" t="s">
        <v>16474</v>
      </c>
    </row>
    <row r="675" spans="1:13">
      <c r="A675" t="str">
        <f t="shared" si="10"/>
        <v>Insure Max 510 FS 100 X 25 ml46478</v>
      </c>
      <c r="B675">
        <v>674</v>
      </c>
      <c r="C675" t="s">
        <v>12385</v>
      </c>
      <c r="D675" t="s">
        <v>825</v>
      </c>
      <c r="E675" s="28">
        <v>46478</v>
      </c>
      <c r="F675" s="30">
        <v>100</v>
      </c>
      <c r="G675" s="30">
        <v>1</v>
      </c>
      <c r="H675" s="30">
        <v>1</v>
      </c>
      <c r="I675" s="30">
        <v>100</v>
      </c>
      <c r="J675" s="30">
        <v>100</v>
      </c>
      <c r="K675" s="30">
        <v>1</v>
      </c>
      <c r="L675" s="30">
        <v>0</v>
      </c>
      <c r="M675" t="s">
        <v>16474</v>
      </c>
    </row>
    <row r="676" spans="1:13">
      <c r="A676" t="str">
        <f t="shared" si="10"/>
        <v>Insure Max 510 FS 100 X 25 ml46447</v>
      </c>
      <c r="B676">
        <v>675</v>
      </c>
      <c r="C676" t="s">
        <v>12385</v>
      </c>
      <c r="D676" t="s">
        <v>825</v>
      </c>
      <c r="E676" s="28">
        <v>46447</v>
      </c>
      <c r="F676" s="30">
        <v>100</v>
      </c>
      <c r="G676" s="30">
        <v>1</v>
      </c>
      <c r="H676" s="30">
        <v>1</v>
      </c>
      <c r="I676" s="30">
        <v>100</v>
      </c>
      <c r="J676" s="30">
        <v>47900</v>
      </c>
      <c r="K676" s="30">
        <v>479</v>
      </c>
      <c r="L676" s="30">
        <v>0</v>
      </c>
      <c r="M676" t="s">
        <v>16474</v>
      </c>
    </row>
    <row r="677" spans="1:13">
      <c r="A677" t="str">
        <f t="shared" si="10"/>
        <v>Insure Max 510 FS 100 X 25 ml46419</v>
      </c>
      <c r="B677">
        <v>676</v>
      </c>
      <c r="C677" t="s">
        <v>12385</v>
      </c>
      <c r="D677" t="s">
        <v>825</v>
      </c>
      <c r="E677" s="28">
        <v>46419</v>
      </c>
      <c r="F677" s="30">
        <v>100</v>
      </c>
      <c r="G677" s="30">
        <v>1</v>
      </c>
      <c r="H677" s="30">
        <v>1</v>
      </c>
      <c r="I677" s="30">
        <v>100</v>
      </c>
      <c r="J677" s="30">
        <v>78294</v>
      </c>
      <c r="K677" s="30">
        <v>782</v>
      </c>
      <c r="L677" s="30">
        <v>94</v>
      </c>
      <c r="M677" t="s">
        <v>16474</v>
      </c>
    </row>
    <row r="678" spans="1:13">
      <c r="A678" t="str">
        <f t="shared" si="10"/>
        <v>Inter Spreading 50 X 20 X 5 gr1/1/1000</v>
      </c>
      <c r="B678">
        <v>677</v>
      </c>
      <c r="C678" t="s">
        <v>12386</v>
      </c>
      <c r="D678" t="s">
        <v>833</v>
      </c>
      <c r="E678" s="28" t="s">
        <v>2222</v>
      </c>
      <c r="F678" s="30">
        <v>50</v>
      </c>
      <c r="G678" s="30">
        <v>20</v>
      </c>
      <c r="H678" s="30">
        <v>1</v>
      </c>
      <c r="I678" s="30">
        <v>1000</v>
      </c>
      <c r="J678" s="30">
        <v>10098</v>
      </c>
      <c r="K678" s="30">
        <v>10</v>
      </c>
      <c r="L678" s="30">
        <v>98</v>
      </c>
      <c r="M678" t="s">
        <v>16474</v>
      </c>
    </row>
    <row r="679" spans="1:13">
      <c r="A679" t="str">
        <f t="shared" si="10"/>
        <v>Intergan 550 SC 20 X 500 ml46661</v>
      </c>
      <c r="B679">
        <v>678</v>
      </c>
      <c r="C679" t="s">
        <v>12387</v>
      </c>
      <c r="D679" t="s">
        <v>834</v>
      </c>
      <c r="E679" s="28">
        <v>46661</v>
      </c>
      <c r="F679" s="30">
        <v>20</v>
      </c>
      <c r="G679" s="30">
        <v>1</v>
      </c>
      <c r="H679" s="30">
        <v>1</v>
      </c>
      <c r="I679" s="30">
        <v>20</v>
      </c>
      <c r="J679" s="30">
        <v>10</v>
      </c>
      <c r="K679" s="30">
        <v>0</v>
      </c>
      <c r="L679" s="30">
        <v>10</v>
      </c>
      <c r="M679" t="s">
        <v>16474</v>
      </c>
    </row>
    <row r="680" spans="1:13">
      <c r="A680" t="str">
        <f t="shared" si="10"/>
        <v>Intergan 550 SC 20 X 500 ml46478</v>
      </c>
      <c r="B680">
        <v>679</v>
      </c>
      <c r="C680" t="s">
        <v>12387</v>
      </c>
      <c r="D680" t="s">
        <v>834</v>
      </c>
      <c r="E680" s="28">
        <v>46478</v>
      </c>
      <c r="F680" s="30">
        <v>20</v>
      </c>
      <c r="G680" s="30">
        <v>1</v>
      </c>
      <c r="H680" s="30">
        <v>1</v>
      </c>
      <c r="I680" s="30">
        <v>20</v>
      </c>
      <c r="J680" s="30">
        <v>250</v>
      </c>
      <c r="K680" s="30">
        <v>12</v>
      </c>
      <c r="L680" s="30">
        <v>10</v>
      </c>
      <c r="M680" t="s">
        <v>16474</v>
      </c>
    </row>
    <row r="681" spans="1:13">
      <c r="A681" t="str">
        <f t="shared" si="10"/>
        <v>Isi Staples Alat Pengikat Tanaman Yoto 10 X 1 pack1/1/1000</v>
      </c>
      <c r="B681">
        <v>680</v>
      </c>
      <c r="C681" t="s">
        <v>12388</v>
      </c>
      <c r="D681" t="s">
        <v>835</v>
      </c>
      <c r="E681" s="28" t="s">
        <v>2222</v>
      </c>
      <c r="F681" s="30">
        <v>10</v>
      </c>
      <c r="G681" s="30">
        <v>1</v>
      </c>
      <c r="H681" s="30">
        <v>1</v>
      </c>
      <c r="I681" s="30">
        <v>10</v>
      </c>
      <c r="J681" s="30">
        <v>267</v>
      </c>
      <c r="K681" s="30">
        <v>26</v>
      </c>
      <c r="L681" s="30">
        <v>7</v>
      </c>
      <c r="M681" t="s">
        <v>16474</v>
      </c>
    </row>
    <row r="682" spans="1:13">
      <c r="A682" t="str">
        <f t="shared" si="10"/>
        <v>Jaket Bactocyn1/1/1000</v>
      </c>
      <c r="B682">
        <v>681</v>
      </c>
      <c r="C682" t="s">
        <v>12389</v>
      </c>
      <c r="D682" t="s">
        <v>1026</v>
      </c>
      <c r="E682" s="28" t="s">
        <v>2222</v>
      </c>
      <c r="F682" s="30">
        <v>1</v>
      </c>
      <c r="G682" s="30">
        <v>1</v>
      </c>
      <c r="H682" s="30">
        <v>1</v>
      </c>
      <c r="I682" s="30">
        <v>1</v>
      </c>
      <c r="J682" s="30">
        <v>18</v>
      </c>
      <c r="K682" s="30">
        <v>18</v>
      </c>
      <c r="L682" s="30">
        <v>0</v>
      </c>
      <c r="M682" t="s">
        <v>16474</v>
      </c>
    </row>
    <row r="683" spans="1:13">
      <c r="A683" t="str">
        <f t="shared" si="10"/>
        <v>Jaket Java Karlos1/1/1000</v>
      </c>
      <c r="B683">
        <v>682</v>
      </c>
      <c r="C683" t="s">
        <v>12390</v>
      </c>
      <c r="D683" t="s">
        <v>1027</v>
      </c>
      <c r="E683" s="28" t="s">
        <v>2222</v>
      </c>
      <c r="F683" s="30">
        <v>1</v>
      </c>
      <c r="G683" s="30">
        <v>1</v>
      </c>
      <c r="H683" s="30">
        <v>1</v>
      </c>
      <c r="I683" s="30">
        <v>1</v>
      </c>
      <c r="J683" s="30">
        <v>27</v>
      </c>
      <c r="K683" s="30">
        <v>27</v>
      </c>
      <c r="L683" s="30">
        <v>0</v>
      </c>
      <c r="M683" t="s">
        <v>16474</v>
      </c>
    </row>
    <row r="684" spans="1:13">
      <c r="A684" t="str">
        <f t="shared" si="10"/>
        <v>Jaket JJM ( Sortie )1/1/1000</v>
      </c>
      <c r="B684">
        <v>683</v>
      </c>
      <c r="C684" t="s">
        <v>12391</v>
      </c>
      <c r="D684" t="s">
        <v>1028</v>
      </c>
      <c r="E684" s="28" t="s">
        <v>2222</v>
      </c>
      <c r="F684" s="30">
        <v>1</v>
      </c>
      <c r="G684" s="30">
        <v>1</v>
      </c>
      <c r="H684" s="30">
        <v>1</v>
      </c>
      <c r="I684" s="30">
        <v>1</v>
      </c>
      <c r="J684" s="30">
        <v>151</v>
      </c>
      <c r="K684" s="30">
        <v>151</v>
      </c>
      <c r="L684" s="30">
        <v>0</v>
      </c>
      <c r="M684" t="s">
        <v>16474</v>
      </c>
    </row>
    <row r="685" spans="1:13">
      <c r="A685" t="str">
        <f t="shared" si="10"/>
        <v>Jaket Shadow1/1/1000</v>
      </c>
      <c r="B685">
        <v>684</v>
      </c>
      <c r="C685" t="s">
        <v>12392</v>
      </c>
      <c r="D685" t="s">
        <v>1029</v>
      </c>
      <c r="E685" s="28" t="s">
        <v>2222</v>
      </c>
      <c r="F685" s="30">
        <v>1</v>
      </c>
      <c r="G685" s="30">
        <v>1</v>
      </c>
      <c r="H685" s="30">
        <v>1</v>
      </c>
      <c r="I685" s="30">
        <v>1</v>
      </c>
      <c r="J685" s="30">
        <v>5</v>
      </c>
      <c r="K685" s="30">
        <v>5</v>
      </c>
      <c r="L685" s="30">
        <v>0</v>
      </c>
      <c r="M685" t="s">
        <v>16474</v>
      </c>
    </row>
    <row r="686" spans="1:13">
      <c r="A686" t="str">
        <f t="shared" si="10"/>
        <v>Jaket Syngenta ( Cruiser )1/1/1000</v>
      </c>
      <c r="B686">
        <v>685</v>
      </c>
      <c r="C686" t="s">
        <v>12393</v>
      </c>
      <c r="D686" t="s">
        <v>1030</v>
      </c>
      <c r="E686" s="28" t="s">
        <v>2222</v>
      </c>
      <c r="F686" s="30">
        <v>1</v>
      </c>
      <c r="G686" s="30">
        <v>1</v>
      </c>
      <c r="H686" s="30">
        <v>1</v>
      </c>
      <c r="I686" s="30">
        <v>1</v>
      </c>
      <c r="J686" s="30">
        <v>204</v>
      </c>
      <c r="K686" s="30">
        <v>204</v>
      </c>
      <c r="L686" s="30">
        <v>0</v>
      </c>
      <c r="M686" t="s">
        <v>16474</v>
      </c>
    </row>
    <row r="687" spans="1:13">
      <c r="A687" t="str">
        <f t="shared" si="10"/>
        <v>Jam Dinding Bactocyn1/1/1000</v>
      </c>
      <c r="B687">
        <v>686</v>
      </c>
      <c r="C687" t="s">
        <v>12394</v>
      </c>
      <c r="D687" t="s">
        <v>1031</v>
      </c>
      <c r="E687" s="28" t="s">
        <v>2222</v>
      </c>
      <c r="F687" s="30">
        <v>1</v>
      </c>
      <c r="G687" s="30">
        <v>1</v>
      </c>
      <c r="H687" s="30">
        <v>1</v>
      </c>
      <c r="I687" s="30">
        <v>1</v>
      </c>
      <c r="J687" s="30">
        <v>538</v>
      </c>
      <c r="K687" s="30">
        <v>538</v>
      </c>
      <c r="L687" s="30">
        <v>0</v>
      </c>
      <c r="M687" t="s">
        <v>16474</v>
      </c>
    </row>
    <row r="688" spans="1:13">
      <c r="A688" t="str">
        <f t="shared" si="10"/>
        <v>Jam Dinding Mirado MQ 8505 SL1/1/1000</v>
      </c>
      <c r="B688">
        <v>687</v>
      </c>
      <c r="C688" t="s">
        <v>12395</v>
      </c>
      <c r="D688" t="s">
        <v>1032</v>
      </c>
      <c r="E688" s="28" t="s">
        <v>2222</v>
      </c>
      <c r="F688" s="30">
        <v>1</v>
      </c>
      <c r="G688" s="30">
        <v>1</v>
      </c>
      <c r="H688" s="30">
        <v>1</v>
      </c>
      <c r="I688" s="30">
        <v>1</v>
      </c>
      <c r="J688" s="30">
        <v>241</v>
      </c>
      <c r="K688" s="30">
        <v>241</v>
      </c>
      <c r="L688" s="30">
        <v>0</v>
      </c>
      <c r="M688" t="s">
        <v>16474</v>
      </c>
    </row>
    <row r="689" spans="1:13">
      <c r="A689" t="str">
        <f t="shared" si="10"/>
        <v>Jam Dinding Mirado MQ 8867 SL1/1/1000</v>
      </c>
      <c r="B689">
        <v>688</v>
      </c>
      <c r="C689" t="s">
        <v>12396</v>
      </c>
      <c r="D689" t="s">
        <v>1033</v>
      </c>
      <c r="E689" s="28" t="s">
        <v>2222</v>
      </c>
      <c r="F689" s="30">
        <v>1</v>
      </c>
      <c r="G689" s="30">
        <v>1</v>
      </c>
      <c r="H689" s="30">
        <v>1</v>
      </c>
      <c r="I689" s="30">
        <v>1</v>
      </c>
      <c r="J689" s="30">
        <v>36</v>
      </c>
      <c r="K689" s="30">
        <v>36</v>
      </c>
      <c r="L689" s="30">
        <v>0</v>
      </c>
      <c r="M689" t="s">
        <v>16474</v>
      </c>
    </row>
    <row r="690" spans="1:13">
      <c r="A690" t="str">
        <f t="shared" si="10"/>
        <v>Jam Dinding Mirado MQ 8877 SL1/1/1000</v>
      </c>
      <c r="B690">
        <v>689</v>
      </c>
      <c r="C690" t="s">
        <v>12397</v>
      </c>
      <c r="D690" t="s">
        <v>1034</v>
      </c>
      <c r="E690" s="28" t="s">
        <v>2222</v>
      </c>
      <c r="F690" s="30">
        <v>1</v>
      </c>
      <c r="G690" s="30">
        <v>1</v>
      </c>
      <c r="H690" s="30">
        <v>1</v>
      </c>
      <c r="I690" s="30">
        <v>1</v>
      </c>
      <c r="J690" s="30">
        <v>70</v>
      </c>
      <c r="K690" s="30">
        <v>70</v>
      </c>
      <c r="L690" s="30">
        <v>0</v>
      </c>
      <c r="M690" t="s">
        <v>16474</v>
      </c>
    </row>
    <row r="691" spans="1:13">
      <c r="A691" t="str">
        <f t="shared" si="10"/>
        <v>Jam Dinding Syngenta1/1/1000</v>
      </c>
      <c r="B691">
        <v>690</v>
      </c>
      <c r="C691" t="s">
        <v>12398</v>
      </c>
      <c r="D691" t="s">
        <v>1035</v>
      </c>
      <c r="E691" s="28" t="s">
        <v>2222</v>
      </c>
      <c r="F691" s="30">
        <v>1</v>
      </c>
      <c r="G691" s="30">
        <v>1</v>
      </c>
      <c r="H691" s="30">
        <v>1</v>
      </c>
      <c r="I691" s="30">
        <v>1</v>
      </c>
      <c r="J691" s="30">
        <v>3</v>
      </c>
      <c r="K691" s="30">
        <v>3</v>
      </c>
      <c r="L691" s="30">
        <v>0</v>
      </c>
      <c r="M691" t="s">
        <v>16474</v>
      </c>
    </row>
    <row r="692" spans="1:13">
      <c r="A692" t="str">
        <f t="shared" si="10"/>
        <v>Japra 400 SE 30 X 500 ml (M2U)+2 pcs Borer46296</v>
      </c>
      <c r="B692">
        <v>691</v>
      </c>
      <c r="C692" t="s">
        <v>12399</v>
      </c>
      <c r="D692" t="s">
        <v>1036</v>
      </c>
      <c r="E692" s="28">
        <v>46296</v>
      </c>
      <c r="F692" s="30">
        <v>30</v>
      </c>
      <c r="G692" s="30">
        <v>1</v>
      </c>
      <c r="H692" s="30">
        <v>1</v>
      </c>
      <c r="I692" s="30">
        <v>30</v>
      </c>
      <c r="J692" s="30">
        <v>360</v>
      </c>
      <c r="K692" s="30">
        <v>12</v>
      </c>
      <c r="L692" s="30">
        <v>0</v>
      </c>
      <c r="M692" t="s">
        <v>16474</v>
      </c>
    </row>
    <row r="693" spans="1:13">
      <c r="A693" t="str">
        <f t="shared" si="10"/>
        <v>Japra 400 SE 30 X 500 ml (M2U)+2 pcs Borer46235</v>
      </c>
      <c r="B693">
        <v>692</v>
      </c>
      <c r="C693" t="s">
        <v>12399</v>
      </c>
      <c r="D693" t="s">
        <v>1036</v>
      </c>
      <c r="E693" s="28">
        <v>46235</v>
      </c>
      <c r="F693" s="30">
        <v>30</v>
      </c>
      <c r="G693" s="30">
        <v>1</v>
      </c>
      <c r="H693" s="30">
        <v>1</v>
      </c>
      <c r="I693" s="30">
        <v>30</v>
      </c>
      <c r="J693" s="30">
        <v>960</v>
      </c>
      <c r="K693" s="30">
        <v>32</v>
      </c>
      <c r="L693" s="30">
        <v>0</v>
      </c>
      <c r="M693" t="s">
        <v>16474</v>
      </c>
    </row>
    <row r="694" spans="1:13">
      <c r="A694" t="str">
        <f t="shared" si="10"/>
        <v>Japra 400 SE 50 X 250 ml (M2U)+1 pcs Borer46204</v>
      </c>
      <c r="B694">
        <v>693</v>
      </c>
      <c r="C694" t="s">
        <v>12400</v>
      </c>
      <c r="D694" t="s">
        <v>1037</v>
      </c>
      <c r="E694" s="28">
        <v>46204</v>
      </c>
      <c r="F694" s="30">
        <v>50</v>
      </c>
      <c r="G694" s="30">
        <v>1</v>
      </c>
      <c r="H694" s="30">
        <v>1</v>
      </c>
      <c r="I694" s="30">
        <v>50</v>
      </c>
      <c r="J694" s="30">
        <v>300</v>
      </c>
      <c r="K694" s="30">
        <v>6</v>
      </c>
      <c r="L694" s="30">
        <v>0</v>
      </c>
      <c r="M694" t="s">
        <v>16474</v>
      </c>
    </row>
    <row r="695" spans="1:13">
      <c r="A695" t="str">
        <f t="shared" si="10"/>
        <v>Japra 400 SE 50 X 250 ml (M2U)+1 pcs Borer46266</v>
      </c>
      <c r="B695">
        <v>694</v>
      </c>
      <c r="C695" t="s">
        <v>12400</v>
      </c>
      <c r="D695" t="s">
        <v>1037</v>
      </c>
      <c r="E695" s="28">
        <v>46266</v>
      </c>
      <c r="F695" s="30">
        <v>50</v>
      </c>
      <c r="G695" s="30">
        <v>1</v>
      </c>
      <c r="H695" s="30">
        <v>1</v>
      </c>
      <c r="I695" s="30">
        <v>50</v>
      </c>
      <c r="J695" s="30">
        <v>700</v>
      </c>
      <c r="K695" s="30">
        <v>14</v>
      </c>
      <c r="L695" s="30">
        <v>0</v>
      </c>
      <c r="M695" t="s">
        <v>16474</v>
      </c>
    </row>
    <row r="696" spans="1:13">
      <c r="A696" t="str">
        <f t="shared" si="10"/>
        <v>Jet Stik Sprayer1/1/1000</v>
      </c>
      <c r="B696">
        <v>695</v>
      </c>
      <c r="C696" t="s">
        <v>12401</v>
      </c>
      <c r="D696" t="s">
        <v>1038</v>
      </c>
      <c r="E696" s="28" t="s">
        <v>2222</v>
      </c>
      <c r="F696" s="30">
        <v>1</v>
      </c>
      <c r="G696" s="30">
        <v>1</v>
      </c>
      <c r="H696" s="30">
        <v>1</v>
      </c>
      <c r="I696" s="30">
        <v>1</v>
      </c>
      <c r="J696" s="30">
        <v>8</v>
      </c>
      <c r="K696" s="30">
        <v>8</v>
      </c>
      <c r="L696" s="30">
        <v>0</v>
      </c>
      <c r="M696" t="s">
        <v>16474</v>
      </c>
    </row>
    <row r="697" spans="1:13">
      <c r="A697" t="str">
        <f t="shared" si="10"/>
        <v>Kaliandra 482 EC 10 X 1 ltr (AGM)46753</v>
      </c>
      <c r="B697">
        <v>696</v>
      </c>
      <c r="C697" t="s">
        <v>12402</v>
      </c>
      <c r="D697" t="s">
        <v>1039</v>
      </c>
      <c r="E697" s="28">
        <v>46753</v>
      </c>
      <c r="F697" s="30">
        <v>10</v>
      </c>
      <c r="G697" s="30">
        <v>1</v>
      </c>
      <c r="H697" s="30">
        <v>1</v>
      </c>
      <c r="I697" s="30">
        <v>10</v>
      </c>
      <c r="J697" s="30">
        <v>1</v>
      </c>
      <c r="K697" s="30">
        <v>0</v>
      </c>
      <c r="L697" s="30">
        <v>1</v>
      </c>
      <c r="M697" t="s">
        <v>16474</v>
      </c>
    </row>
    <row r="698" spans="1:13">
      <c r="A698" t="str">
        <f t="shared" si="10"/>
        <v>Kaliandra 482 EC 10 X 1 ltr (AGM)47150</v>
      </c>
      <c r="B698">
        <v>697</v>
      </c>
      <c r="C698" t="s">
        <v>12402</v>
      </c>
      <c r="D698" t="s">
        <v>1039</v>
      </c>
      <c r="E698" s="28">
        <v>47150</v>
      </c>
      <c r="F698" s="30">
        <v>10</v>
      </c>
      <c r="G698" s="30">
        <v>1</v>
      </c>
      <c r="H698" s="30">
        <v>1</v>
      </c>
      <c r="I698" s="30">
        <v>10</v>
      </c>
      <c r="J698" s="30">
        <v>5</v>
      </c>
      <c r="K698" s="30">
        <v>0</v>
      </c>
      <c r="L698" s="30">
        <v>5</v>
      </c>
      <c r="M698" t="s">
        <v>16474</v>
      </c>
    </row>
    <row r="699" spans="1:13">
      <c r="A699" t="str">
        <f t="shared" si="10"/>
        <v>Kaliandra 482 EC 10 X 1 ltr (AGM)47178</v>
      </c>
      <c r="B699">
        <v>698</v>
      </c>
      <c r="C699" t="s">
        <v>12402</v>
      </c>
      <c r="D699" t="s">
        <v>1039</v>
      </c>
      <c r="E699" s="28">
        <v>47178</v>
      </c>
      <c r="F699" s="30">
        <v>10</v>
      </c>
      <c r="G699" s="30">
        <v>1</v>
      </c>
      <c r="H699" s="30">
        <v>1</v>
      </c>
      <c r="I699" s="30">
        <v>10</v>
      </c>
      <c r="J699" s="30">
        <v>350</v>
      </c>
      <c r="K699" s="30">
        <v>35</v>
      </c>
      <c r="L699" s="30">
        <v>0</v>
      </c>
      <c r="M699" t="s">
        <v>16474</v>
      </c>
    </row>
    <row r="700" spans="1:13">
      <c r="A700" t="str">
        <f t="shared" si="10"/>
        <v>Kaliandra 482 EC 20 X 400 ml (AGM)47150</v>
      </c>
      <c r="B700">
        <v>699</v>
      </c>
      <c r="C700" t="s">
        <v>12403</v>
      </c>
      <c r="D700" t="s">
        <v>1043</v>
      </c>
      <c r="E700" s="28">
        <v>47150</v>
      </c>
      <c r="F700" s="30">
        <v>20</v>
      </c>
      <c r="G700" s="30">
        <v>1</v>
      </c>
      <c r="H700" s="30">
        <v>1</v>
      </c>
      <c r="I700" s="30">
        <v>20</v>
      </c>
      <c r="J700" s="30">
        <v>1</v>
      </c>
      <c r="K700" s="30">
        <v>0</v>
      </c>
      <c r="L700" s="30">
        <v>1</v>
      </c>
      <c r="M700" t="s">
        <v>16474</v>
      </c>
    </row>
    <row r="701" spans="1:13">
      <c r="A701" t="str">
        <f t="shared" si="10"/>
        <v>Kaliandra 482 EC 40 X 200 ml (AGM)46997</v>
      </c>
      <c r="B701">
        <v>700</v>
      </c>
      <c r="C701" t="s">
        <v>12404</v>
      </c>
      <c r="D701" t="s">
        <v>1045</v>
      </c>
      <c r="E701" s="28">
        <v>46997</v>
      </c>
      <c r="F701" s="30">
        <v>40</v>
      </c>
      <c r="G701" s="30">
        <v>1</v>
      </c>
      <c r="H701" s="30">
        <v>1</v>
      </c>
      <c r="I701" s="30">
        <v>40</v>
      </c>
      <c r="J701" s="30">
        <v>14</v>
      </c>
      <c r="K701" s="30">
        <v>0</v>
      </c>
      <c r="L701" s="30">
        <v>14</v>
      </c>
      <c r="M701" t="s">
        <v>16474</v>
      </c>
    </row>
    <row r="702" spans="1:13">
      <c r="A702" t="str">
        <f t="shared" si="10"/>
        <v>Kaliandra 482 EC 40 X 200 ml (AGM)47239</v>
      </c>
      <c r="B702">
        <v>701</v>
      </c>
      <c r="C702" t="s">
        <v>12404</v>
      </c>
      <c r="D702" t="s">
        <v>1045</v>
      </c>
      <c r="E702" s="28">
        <v>47239</v>
      </c>
      <c r="F702" s="30">
        <v>40</v>
      </c>
      <c r="G702" s="30">
        <v>1</v>
      </c>
      <c r="H702" s="30">
        <v>1</v>
      </c>
      <c r="I702" s="30">
        <v>40</v>
      </c>
      <c r="J702" s="30">
        <v>520</v>
      </c>
      <c r="K702" s="30">
        <v>13</v>
      </c>
      <c r="L702" s="30">
        <v>0</v>
      </c>
      <c r="M702" t="s">
        <v>16474</v>
      </c>
    </row>
    <row r="703" spans="1:13">
      <c r="A703" t="str">
        <f t="shared" si="10"/>
        <v>Kaliandra 482 EC 50 X 80 ml (AGM)47239</v>
      </c>
      <c r="B703">
        <v>702</v>
      </c>
      <c r="C703" t="s">
        <v>12405</v>
      </c>
      <c r="D703" t="s">
        <v>1048</v>
      </c>
      <c r="E703" s="28">
        <v>47239</v>
      </c>
      <c r="F703" s="30">
        <v>50</v>
      </c>
      <c r="G703" s="30">
        <v>1</v>
      </c>
      <c r="H703" s="30">
        <v>1</v>
      </c>
      <c r="I703" s="30">
        <v>50</v>
      </c>
      <c r="J703" s="30">
        <v>7569</v>
      </c>
      <c r="K703" s="30">
        <v>151</v>
      </c>
      <c r="L703" s="30">
        <v>19</v>
      </c>
      <c r="M703" t="s">
        <v>16474</v>
      </c>
    </row>
    <row r="704" spans="1:13">
      <c r="A704" t="str">
        <f t="shared" si="10"/>
        <v>Kamem1/1/1000</v>
      </c>
      <c r="B704">
        <v>703</v>
      </c>
      <c r="C704" t="s">
        <v>12406</v>
      </c>
      <c r="D704" t="s">
        <v>1050</v>
      </c>
      <c r="E704" s="28" t="s">
        <v>2222</v>
      </c>
      <c r="F704" s="30">
        <v>1</v>
      </c>
      <c r="G704" s="30">
        <v>1</v>
      </c>
      <c r="H704" s="30">
        <v>1</v>
      </c>
      <c r="I704" s="30">
        <v>1</v>
      </c>
      <c r="J704" s="30">
        <v>4</v>
      </c>
      <c r="K704" s="30">
        <v>4</v>
      </c>
      <c r="L704" s="30">
        <v>0</v>
      </c>
      <c r="M704" t="s">
        <v>16474</v>
      </c>
    </row>
    <row r="705" spans="1:13">
      <c r="A705" t="str">
        <f t="shared" si="10"/>
        <v>Kantong Plastik Bening Besar (Sample)1/1/1000</v>
      </c>
      <c r="B705">
        <v>704</v>
      </c>
      <c r="C705" t="s">
        <v>12407</v>
      </c>
      <c r="D705" t="s">
        <v>1055</v>
      </c>
      <c r="E705" s="28" t="s">
        <v>2222</v>
      </c>
      <c r="F705" s="30">
        <v>1</v>
      </c>
      <c r="G705" s="30">
        <v>1</v>
      </c>
      <c r="H705" s="30">
        <v>1</v>
      </c>
      <c r="I705" s="30">
        <v>1</v>
      </c>
      <c r="J705" s="30">
        <v>1</v>
      </c>
      <c r="K705" s="30">
        <v>1</v>
      </c>
      <c r="L705" s="30">
        <v>0</v>
      </c>
      <c r="M705" t="s">
        <v>16474</v>
      </c>
    </row>
    <row r="706" spans="1:13">
      <c r="A706" t="str">
        <f t="shared" si="10"/>
        <v>Kantong Plastik Bening Kecil (Sample)1/1/1000</v>
      </c>
      <c r="B706">
        <v>705</v>
      </c>
      <c r="C706" t="s">
        <v>12408</v>
      </c>
      <c r="D706" t="s">
        <v>1056</v>
      </c>
      <c r="E706" s="28" t="s">
        <v>2222</v>
      </c>
      <c r="F706" s="30">
        <v>1</v>
      </c>
      <c r="G706" s="30">
        <v>1</v>
      </c>
      <c r="H706" s="30">
        <v>1</v>
      </c>
      <c r="I706" s="30">
        <v>1</v>
      </c>
      <c r="J706" s="30">
        <v>1</v>
      </c>
      <c r="K706" s="30">
        <v>1</v>
      </c>
      <c r="L706" s="30">
        <v>0</v>
      </c>
      <c r="M706" t="s">
        <v>16474</v>
      </c>
    </row>
    <row r="707" spans="1:13">
      <c r="A707" t="str">
        <f t="shared" ref="A707:A770" si="11">D707&amp;E707</f>
        <v>Kantong Plastik Hitam Besar (Sample)1/1/1000</v>
      </c>
      <c r="B707">
        <v>706</v>
      </c>
      <c r="C707" t="s">
        <v>12409</v>
      </c>
      <c r="D707" t="s">
        <v>1057</v>
      </c>
      <c r="E707" s="28" t="s">
        <v>2222</v>
      </c>
      <c r="F707" s="30">
        <v>1</v>
      </c>
      <c r="G707" s="30">
        <v>1</v>
      </c>
      <c r="H707" s="30">
        <v>1</v>
      </c>
      <c r="I707" s="30">
        <v>1</v>
      </c>
      <c r="J707" s="30">
        <v>1</v>
      </c>
      <c r="K707" s="30">
        <v>1</v>
      </c>
      <c r="L707" s="30">
        <v>0</v>
      </c>
      <c r="M707" t="s">
        <v>16474</v>
      </c>
    </row>
    <row r="708" spans="1:13">
      <c r="A708" t="str">
        <f t="shared" si="11"/>
        <v>Kantong Plastik Hitam Kecil (Sample)1/1/1000</v>
      </c>
      <c r="B708">
        <v>707</v>
      </c>
      <c r="C708" t="s">
        <v>12410</v>
      </c>
      <c r="D708" t="s">
        <v>1058</v>
      </c>
      <c r="E708" s="28" t="s">
        <v>2222</v>
      </c>
      <c r="F708" s="30">
        <v>1</v>
      </c>
      <c r="G708" s="30">
        <v>1</v>
      </c>
      <c r="H708" s="30">
        <v>1</v>
      </c>
      <c r="I708" s="30">
        <v>1</v>
      </c>
      <c r="J708" s="30">
        <v>1</v>
      </c>
      <c r="K708" s="30">
        <v>1</v>
      </c>
      <c r="L708" s="30">
        <v>0</v>
      </c>
      <c r="M708" t="s">
        <v>16474</v>
      </c>
    </row>
    <row r="709" spans="1:13">
      <c r="A709" t="str">
        <f t="shared" si="11"/>
        <v>Kantong Plastik Hitam Sedang (Sample)1/1/1000</v>
      </c>
      <c r="B709">
        <v>708</v>
      </c>
      <c r="C709" t="s">
        <v>12411</v>
      </c>
      <c r="D709" t="s">
        <v>1059</v>
      </c>
      <c r="E709" s="28" t="s">
        <v>2222</v>
      </c>
      <c r="F709" s="30">
        <v>1</v>
      </c>
      <c r="G709" s="30">
        <v>1</v>
      </c>
      <c r="H709" s="30">
        <v>1</v>
      </c>
      <c r="I709" s="30">
        <v>1</v>
      </c>
      <c r="J709" s="30">
        <v>1</v>
      </c>
      <c r="K709" s="30">
        <v>1</v>
      </c>
      <c r="L709" s="30">
        <v>0</v>
      </c>
      <c r="M709" t="s">
        <v>16474</v>
      </c>
    </row>
    <row r="710" spans="1:13">
      <c r="A710" t="str">
        <f t="shared" si="11"/>
        <v>Kantong Plastik Kuning Besar (Sample)1/1/1000</v>
      </c>
      <c r="B710">
        <v>709</v>
      </c>
      <c r="C710" t="s">
        <v>12412</v>
      </c>
      <c r="D710" t="s">
        <v>1060</v>
      </c>
      <c r="E710" s="28" t="s">
        <v>2222</v>
      </c>
      <c r="F710" s="30">
        <v>1</v>
      </c>
      <c r="G710" s="30">
        <v>1</v>
      </c>
      <c r="H710" s="30">
        <v>1</v>
      </c>
      <c r="I710" s="30">
        <v>1</v>
      </c>
      <c r="J710" s="30">
        <v>2</v>
      </c>
      <c r="K710" s="30">
        <v>2</v>
      </c>
      <c r="L710" s="30">
        <v>0</v>
      </c>
      <c r="M710" t="s">
        <v>16474</v>
      </c>
    </row>
    <row r="711" spans="1:13">
      <c r="A711" t="str">
        <f t="shared" si="11"/>
        <v>Kaos Amiboost1/1/1000</v>
      </c>
      <c r="B711">
        <v>710</v>
      </c>
      <c r="C711" t="s">
        <v>12413</v>
      </c>
      <c r="D711" t="s">
        <v>1061</v>
      </c>
      <c r="E711" s="28" t="s">
        <v>2222</v>
      </c>
      <c r="F711" s="30">
        <v>1</v>
      </c>
      <c r="G711" s="30">
        <v>1</v>
      </c>
      <c r="H711" s="30">
        <v>1</v>
      </c>
      <c r="I711" s="30">
        <v>1</v>
      </c>
      <c r="J711" s="30">
        <v>2793</v>
      </c>
      <c r="K711" s="30">
        <v>2793</v>
      </c>
      <c r="L711" s="30">
        <v>0</v>
      </c>
      <c r="M711" t="s">
        <v>16474</v>
      </c>
    </row>
    <row r="712" spans="1:13">
      <c r="A712" t="str">
        <f t="shared" si="11"/>
        <v>Kaos Arma1/1/1000</v>
      </c>
      <c r="B712">
        <v>711</v>
      </c>
      <c r="C712" t="s">
        <v>12414</v>
      </c>
      <c r="D712" t="s">
        <v>1062</v>
      </c>
      <c r="E712" s="28" t="s">
        <v>2222</v>
      </c>
      <c r="F712" s="30">
        <v>1</v>
      </c>
      <c r="G712" s="30">
        <v>1</v>
      </c>
      <c r="H712" s="30">
        <v>1</v>
      </c>
      <c r="I712" s="30">
        <v>1</v>
      </c>
      <c r="J712" s="30">
        <v>740</v>
      </c>
      <c r="K712" s="30">
        <v>740</v>
      </c>
      <c r="L712" s="30">
        <v>0</v>
      </c>
      <c r="M712" t="s">
        <v>16474</v>
      </c>
    </row>
    <row r="713" spans="1:13">
      <c r="A713" t="str">
        <f t="shared" si="11"/>
        <v>Kaos Asetor1/1/1000</v>
      </c>
      <c r="B713">
        <v>712</v>
      </c>
      <c r="C713" t="s">
        <v>12415</v>
      </c>
      <c r="D713" t="s">
        <v>1063</v>
      </c>
      <c r="E713" s="28" t="s">
        <v>2222</v>
      </c>
      <c r="F713" s="30">
        <v>1</v>
      </c>
      <c r="G713" s="30">
        <v>1</v>
      </c>
      <c r="H713" s="30">
        <v>1</v>
      </c>
      <c r="I713" s="30">
        <v>1</v>
      </c>
      <c r="J713" s="30">
        <v>850</v>
      </c>
      <c r="K713" s="30">
        <v>850</v>
      </c>
      <c r="L713" s="30">
        <v>0</v>
      </c>
      <c r="M713" t="s">
        <v>16474</v>
      </c>
    </row>
    <row r="714" spans="1:13">
      <c r="A714" t="str">
        <f t="shared" si="11"/>
        <v>Kaos Atonik1/1/1000</v>
      </c>
      <c r="B714">
        <v>713</v>
      </c>
      <c r="C714" t="s">
        <v>12416</v>
      </c>
      <c r="D714" t="s">
        <v>1064</v>
      </c>
      <c r="E714" s="28" t="s">
        <v>2222</v>
      </c>
      <c r="F714" s="30">
        <v>1</v>
      </c>
      <c r="G714" s="30">
        <v>1</v>
      </c>
      <c r="H714" s="30">
        <v>1</v>
      </c>
      <c r="I714" s="30">
        <v>1</v>
      </c>
      <c r="J714" s="30">
        <v>225</v>
      </c>
      <c r="K714" s="30">
        <v>225</v>
      </c>
      <c r="L714" s="30">
        <v>0</v>
      </c>
      <c r="M714" t="s">
        <v>16474</v>
      </c>
    </row>
    <row r="715" spans="1:13">
      <c r="A715" t="str">
        <f t="shared" si="11"/>
        <v>Kaos Bactocyn Putih/New1/1/1000</v>
      </c>
      <c r="B715">
        <v>714</v>
      </c>
      <c r="C715" t="s">
        <v>12417</v>
      </c>
      <c r="D715" t="s">
        <v>1065</v>
      </c>
      <c r="E715" s="28" t="s">
        <v>2222</v>
      </c>
      <c r="F715" s="30">
        <v>1</v>
      </c>
      <c r="G715" s="30">
        <v>1</v>
      </c>
      <c r="H715" s="30">
        <v>1</v>
      </c>
      <c r="I715" s="30">
        <v>1</v>
      </c>
      <c r="J715" s="30">
        <v>379</v>
      </c>
      <c r="K715" s="30">
        <v>379</v>
      </c>
      <c r="L715" s="30">
        <v>0</v>
      </c>
      <c r="M715" t="s">
        <v>16474</v>
      </c>
    </row>
    <row r="716" spans="1:13">
      <c r="A716" t="str">
        <f t="shared" si="11"/>
        <v>Kaos Bamex1/1/1000</v>
      </c>
      <c r="B716">
        <v>715</v>
      </c>
      <c r="C716" t="s">
        <v>12418</v>
      </c>
      <c r="D716" t="s">
        <v>1066</v>
      </c>
      <c r="E716" s="28" t="s">
        <v>2222</v>
      </c>
      <c r="F716" s="30">
        <v>1</v>
      </c>
      <c r="G716" s="30">
        <v>1</v>
      </c>
      <c r="H716" s="30">
        <v>1</v>
      </c>
      <c r="I716" s="30">
        <v>1</v>
      </c>
      <c r="J716" s="30">
        <v>3699</v>
      </c>
      <c r="K716" s="30">
        <v>3699</v>
      </c>
      <c r="L716" s="30">
        <v>0</v>
      </c>
      <c r="M716" t="s">
        <v>16474</v>
      </c>
    </row>
    <row r="717" spans="1:13">
      <c r="A717" t="str">
        <f t="shared" si="11"/>
        <v>Kaos Bayer1/1/1000</v>
      </c>
      <c r="B717">
        <v>716</v>
      </c>
      <c r="C717" t="s">
        <v>12419</v>
      </c>
      <c r="D717" t="s">
        <v>1067</v>
      </c>
      <c r="E717" s="28" t="s">
        <v>2222</v>
      </c>
      <c r="F717" s="30">
        <v>1</v>
      </c>
      <c r="G717" s="30">
        <v>1</v>
      </c>
      <c r="H717" s="30">
        <v>1</v>
      </c>
      <c r="I717" s="30">
        <v>1</v>
      </c>
      <c r="J717" s="30">
        <v>1213</v>
      </c>
      <c r="K717" s="30">
        <v>1213</v>
      </c>
      <c r="L717" s="30">
        <v>0</v>
      </c>
      <c r="M717" t="s">
        <v>16474</v>
      </c>
    </row>
    <row r="718" spans="1:13">
      <c r="A718" t="str">
        <f t="shared" si="11"/>
        <v>Kaos Bencore44215</v>
      </c>
      <c r="B718">
        <v>717</v>
      </c>
      <c r="C718" t="s">
        <v>12420</v>
      </c>
      <c r="D718" t="s">
        <v>1068</v>
      </c>
      <c r="E718" s="28">
        <v>44215</v>
      </c>
      <c r="F718" s="30">
        <v>1</v>
      </c>
      <c r="G718" s="30">
        <v>1</v>
      </c>
      <c r="H718" s="30">
        <v>1</v>
      </c>
      <c r="I718" s="30">
        <v>1</v>
      </c>
      <c r="J718" s="30">
        <v>30</v>
      </c>
      <c r="K718" s="30">
        <v>30</v>
      </c>
      <c r="L718" s="30">
        <v>0</v>
      </c>
      <c r="M718" t="s">
        <v>16474</v>
      </c>
    </row>
    <row r="719" spans="1:13">
      <c r="A719" t="str">
        <f t="shared" si="11"/>
        <v>Kaos Bionik1/1/1000</v>
      </c>
      <c r="B719">
        <v>718</v>
      </c>
      <c r="C719" t="s">
        <v>12421</v>
      </c>
      <c r="D719" t="s">
        <v>1069</v>
      </c>
      <c r="E719" s="28" t="s">
        <v>2222</v>
      </c>
      <c r="F719" s="30">
        <v>1</v>
      </c>
      <c r="G719" s="30">
        <v>1</v>
      </c>
      <c r="H719" s="30">
        <v>1</v>
      </c>
      <c r="I719" s="30">
        <v>1</v>
      </c>
      <c r="J719" s="30">
        <v>484</v>
      </c>
      <c r="K719" s="30">
        <v>484</v>
      </c>
      <c r="L719" s="30">
        <v>0</v>
      </c>
      <c r="M719" t="s">
        <v>16474</v>
      </c>
    </row>
    <row r="720" spans="1:13">
      <c r="A720" t="str">
        <f t="shared" si="11"/>
        <v>Kaos Bisi 99/791/1/1000</v>
      </c>
      <c r="B720">
        <v>719</v>
      </c>
      <c r="C720" t="s">
        <v>12422</v>
      </c>
      <c r="D720" t="s">
        <v>1070</v>
      </c>
      <c r="E720" s="28" t="s">
        <v>2222</v>
      </c>
      <c r="F720" s="30">
        <v>1</v>
      </c>
      <c r="G720" s="30">
        <v>1</v>
      </c>
      <c r="H720" s="30">
        <v>1</v>
      </c>
      <c r="I720" s="30">
        <v>1</v>
      </c>
      <c r="J720" s="30">
        <v>2152</v>
      </c>
      <c r="K720" s="30">
        <v>2152</v>
      </c>
      <c r="L720" s="30">
        <v>0</v>
      </c>
      <c r="M720" t="s">
        <v>16474</v>
      </c>
    </row>
    <row r="721" spans="1:13">
      <c r="A721" t="str">
        <f t="shared" si="11"/>
        <v>Kaos Bravoxone1/1/1000</v>
      </c>
      <c r="B721">
        <v>720</v>
      </c>
      <c r="C721" t="s">
        <v>12423</v>
      </c>
      <c r="D721" t="s">
        <v>1071</v>
      </c>
      <c r="E721" s="28" t="s">
        <v>2222</v>
      </c>
      <c r="F721" s="30">
        <v>1</v>
      </c>
      <c r="G721" s="30">
        <v>1</v>
      </c>
      <c r="H721" s="30">
        <v>1</v>
      </c>
      <c r="I721" s="30">
        <v>1</v>
      </c>
      <c r="J721" s="30">
        <v>135</v>
      </c>
      <c r="K721" s="30">
        <v>135</v>
      </c>
      <c r="L721" s="30">
        <v>0</v>
      </c>
      <c r="M721" t="s">
        <v>16474</v>
      </c>
    </row>
    <row r="722" spans="1:13">
      <c r="A722" t="str">
        <f t="shared" si="11"/>
        <v>Kaos Cielo1/1/1000</v>
      </c>
      <c r="B722">
        <v>721</v>
      </c>
      <c r="C722" t="s">
        <v>12424</v>
      </c>
      <c r="D722" t="s">
        <v>1072</v>
      </c>
      <c r="E722" s="28" t="s">
        <v>2222</v>
      </c>
      <c r="F722" s="30">
        <v>1</v>
      </c>
      <c r="G722" s="30">
        <v>1</v>
      </c>
      <c r="H722" s="30">
        <v>1</v>
      </c>
      <c r="I722" s="30">
        <v>1</v>
      </c>
      <c r="J722" s="30">
        <v>5</v>
      </c>
      <c r="K722" s="30">
        <v>5</v>
      </c>
      <c r="L722" s="30">
        <v>0</v>
      </c>
      <c r="M722" t="s">
        <v>16474</v>
      </c>
    </row>
    <row r="723" spans="1:13">
      <c r="A723" t="str">
        <f t="shared" si="11"/>
        <v>Kaos Cotton Combed Java Karlos1/1/1000</v>
      </c>
      <c r="B723">
        <v>722</v>
      </c>
      <c r="C723" t="s">
        <v>12425</v>
      </c>
      <c r="D723" t="s">
        <v>1073</v>
      </c>
      <c r="E723" s="28" t="s">
        <v>2222</v>
      </c>
      <c r="F723" s="30">
        <v>1</v>
      </c>
      <c r="G723" s="30">
        <v>1</v>
      </c>
      <c r="H723" s="30">
        <v>1</v>
      </c>
      <c r="I723" s="30">
        <v>1</v>
      </c>
      <c r="J723" s="30">
        <v>140</v>
      </c>
      <c r="K723" s="30">
        <v>140</v>
      </c>
      <c r="L723" s="30">
        <v>0</v>
      </c>
      <c r="M723" t="s">
        <v>16474</v>
      </c>
    </row>
    <row r="724" spans="1:13">
      <c r="A724" t="str">
        <f t="shared" si="11"/>
        <v>Kaos dan Tas Boron &amp; Zinc1/1/1000</v>
      </c>
      <c r="B724">
        <v>723</v>
      </c>
      <c r="C724" t="s">
        <v>12426</v>
      </c>
      <c r="D724" t="s">
        <v>1074</v>
      </c>
      <c r="E724" s="28" t="s">
        <v>2222</v>
      </c>
      <c r="F724" s="30">
        <v>1</v>
      </c>
      <c r="G724" s="30">
        <v>1</v>
      </c>
      <c r="H724" s="30">
        <v>1</v>
      </c>
      <c r="I724" s="30">
        <v>1</v>
      </c>
      <c r="J724" s="30">
        <v>100</v>
      </c>
      <c r="K724" s="30">
        <v>100</v>
      </c>
      <c r="L724" s="30">
        <v>0</v>
      </c>
      <c r="M724" t="s">
        <v>16474</v>
      </c>
    </row>
    <row r="725" spans="1:13">
      <c r="A725" t="str">
        <f t="shared" si="11"/>
        <v>Kaos Dekalb1/1/1000</v>
      </c>
      <c r="B725">
        <v>724</v>
      </c>
      <c r="C725" t="s">
        <v>12427</v>
      </c>
      <c r="D725" t="s">
        <v>1075</v>
      </c>
      <c r="E725" s="28" t="s">
        <v>2222</v>
      </c>
      <c r="F725" s="30">
        <v>1</v>
      </c>
      <c r="G725" s="30">
        <v>1</v>
      </c>
      <c r="H725" s="30">
        <v>1</v>
      </c>
      <c r="I725" s="30">
        <v>1</v>
      </c>
      <c r="J725" s="30">
        <v>82</v>
      </c>
      <c r="K725" s="30">
        <v>82</v>
      </c>
      <c r="L725" s="30">
        <v>0</v>
      </c>
      <c r="M725" t="s">
        <v>16474</v>
      </c>
    </row>
    <row r="726" spans="1:13">
      <c r="A726" t="str">
        <f t="shared" si="11"/>
        <v>Kaos Dekalb ( T Shirt Anak )1/1/1000</v>
      </c>
      <c r="B726">
        <v>725</v>
      </c>
      <c r="C726" t="s">
        <v>12428</v>
      </c>
      <c r="D726" t="s">
        <v>1076</v>
      </c>
      <c r="E726" s="28" t="s">
        <v>2222</v>
      </c>
      <c r="F726" s="30">
        <v>1</v>
      </c>
      <c r="G726" s="30">
        <v>1</v>
      </c>
      <c r="H726" s="30">
        <v>1</v>
      </c>
      <c r="I726" s="30">
        <v>1</v>
      </c>
      <c r="J726" s="30">
        <v>86</v>
      </c>
      <c r="K726" s="30">
        <v>86</v>
      </c>
      <c r="L726" s="30">
        <v>0</v>
      </c>
      <c r="M726" t="s">
        <v>16474</v>
      </c>
    </row>
    <row r="727" spans="1:13">
      <c r="A727" t="str">
        <f t="shared" si="11"/>
        <v>Kaos Demolish1/1/1000</v>
      </c>
      <c r="B727">
        <v>726</v>
      </c>
      <c r="C727" t="s">
        <v>12429</v>
      </c>
      <c r="D727" t="s">
        <v>1077</v>
      </c>
      <c r="E727" s="28" t="s">
        <v>2222</v>
      </c>
      <c r="F727" s="30">
        <v>1</v>
      </c>
      <c r="G727" s="30">
        <v>1</v>
      </c>
      <c r="H727" s="30">
        <v>1</v>
      </c>
      <c r="I727" s="30">
        <v>1</v>
      </c>
      <c r="J727" s="30">
        <v>242</v>
      </c>
      <c r="K727" s="30">
        <v>242</v>
      </c>
      <c r="L727" s="30">
        <v>0</v>
      </c>
      <c r="M727" t="s">
        <v>16474</v>
      </c>
    </row>
    <row r="728" spans="1:13">
      <c r="A728" t="str">
        <f t="shared" si="11"/>
        <v>Kaos Dilan1/1/1000</v>
      </c>
      <c r="B728">
        <v>727</v>
      </c>
      <c r="C728" t="s">
        <v>12430</v>
      </c>
      <c r="D728" t="s">
        <v>1078</v>
      </c>
      <c r="E728" s="28" t="s">
        <v>2222</v>
      </c>
      <c r="F728" s="30">
        <v>1</v>
      </c>
      <c r="G728" s="30">
        <v>1</v>
      </c>
      <c r="H728" s="30">
        <v>1</v>
      </c>
      <c r="I728" s="30">
        <v>1</v>
      </c>
      <c r="J728" s="30">
        <v>178</v>
      </c>
      <c r="K728" s="30">
        <v>178</v>
      </c>
      <c r="L728" s="30">
        <v>0</v>
      </c>
      <c r="M728" t="s">
        <v>16474</v>
      </c>
    </row>
    <row r="729" spans="1:13">
      <c r="A729" t="str">
        <f t="shared" si="11"/>
        <v>Kaos Dupont1/1/1000</v>
      </c>
      <c r="B729">
        <v>728</v>
      </c>
      <c r="C729" t="s">
        <v>12431</v>
      </c>
      <c r="D729" t="s">
        <v>1079</v>
      </c>
      <c r="E729" s="28" t="s">
        <v>2222</v>
      </c>
      <c r="F729" s="30">
        <v>1</v>
      </c>
      <c r="G729" s="30">
        <v>1</v>
      </c>
      <c r="H729" s="30">
        <v>1</v>
      </c>
      <c r="I729" s="30">
        <v>1</v>
      </c>
      <c r="J729" s="30">
        <v>300</v>
      </c>
      <c r="K729" s="30">
        <v>300</v>
      </c>
      <c r="L729" s="30">
        <v>0</v>
      </c>
      <c r="M729" t="s">
        <v>16474</v>
      </c>
    </row>
    <row r="730" spans="1:13">
      <c r="A730" t="str">
        <f t="shared" si="11"/>
        <v>Kaos EM-41/1/1000</v>
      </c>
      <c r="B730">
        <v>729</v>
      </c>
      <c r="C730" t="s">
        <v>12432</v>
      </c>
      <c r="D730" t="s">
        <v>1080</v>
      </c>
      <c r="E730" s="28" t="s">
        <v>2222</v>
      </c>
      <c r="F730" s="30">
        <v>1</v>
      </c>
      <c r="G730" s="30">
        <v>1</v>
      </c>
      <c r="H730" s="30">
        <v>1</v>
      </c>
      <c r="I730" s="30">
        <v>1</v>
      </c>
      <c r="J730" s="30">
        <v>2016</v>
      </c>
      <c r="K730" s="30">
        <v>2016</v>
      </c>
      <c r="L730" s="30">
        <v>0</v>
      </c>
      <c r="M730" t="s">
        <v>16474</v>
      </c>
    </row>
    <row r="731" spans="1:13">
      <c r="A731" t="str">
        <f t="shared" si="11"/>
        <v>Kaos Evencio1/1/1000</v>
      </c>
      <c r="B731">
        <v>730</v>
      </c>
      <c r="C731" t="s">
        <v>12433</v>
      </c>
      <c r="D731" t="s">
        <v>1081</v>
      </c>
      <c r="E731" s="28" t="s">
        <v>2222</v>
      </c>
      <c r="F731" s="30">
        <v>1</v>
      </c>
      <c r="G731" s="30">
        <v>1</v>
      </c>
      <c r="H731" s="30">
        <v>1</v>
      </c>
      <c r="I731" s="30">
        <v>1</v>
      </c>
      <c r="J731" s="30">
        <v>45</v>
      </c>
      <c r="K731" s="30">
        <v>45</v>
      </c>
      <c r="L731" s="30">
        <v>0</v>
      </c>
      <c r="M731" t="s">
        <v>16474</v>
      </c>
    </row>
    <row r="732" spans="1:13">
      <c r="A732" t="str">
        <f t="shared" si="11"/>
        <v>Kaos Excel1/1/1000</v>
      </c>
      <c r="B732">
        <v>731</v>
      </c>
      <c r="C732" t="s">
        <v>12434</v>
      </c>
      <c r="D732" t="s">
        <v>1082</v>
      </c>
      <c r="E732" s="28" t="s">
        <v>2222</v>
      </c>
      <c r="F732" s="30">
        <v>1</v>
      </c>
      <c r="G732" s="30">
        <v>1</v>
      </c>
      <c r="H732" s="30">
        <v>1</v>
      </c>
      <c r="I732" s="30">
        <v>1</v>
      </c>
      <c r="J732" s="30">
        <v>102</v>
      </c>
      <c r="K732" s="30">
        <v>102</v>
      </c>
      <c r="L732" s="30">
        <v>0</v>
      </c>
      <c r="M732" t="s">
        <v>16474</v>
      </c>
    </row>
    <row r="733" spans="1:13">
      <c r="A733" t="str">
        <f t="shared" si="11"/>
        <v>Kaos Extra One1/1/1000</v>
      </c>
      <c r="B733">
        <v>732</v>
      </c>
      <c r="C733" t="s">
        <v>12435</v>
      </c>
      <c r="D733" t="s">
        <v>1083</v>
      </c>
      <c r="E733" s="28" t="s">
        <v>2222</v>
      </c>
      <c r="F733" s="30">
        <v>1</v>
      </c>
      <c r="G733" s="30">
        <v>1</v>
      </c>
      <c r="H733" s="30">
        <v>1</v>
      </c>
      <c r="I733" s="30">
        <v>1</v>
      </c>
      <c r="J733" s="30">
        <v>70</v>
      </c>
      <c r="K733" s="30">
        <v>70</v>
      </c>
      <c r="L733" s="30">
        <v>0</v>
      </c>
      <c r="M733" t="s">
        <v>16474</v>
      </c>
    </row>
    <row r="734" spans="1:13">
      <c r="A734" t="str">
        <f t="shared" si="11"/>
        <v>Kaos Fitokarb1/1/1000</v>
      </c>
      <c r="B734">
        <v>733</v>
      </c>
      <c r="C734" t="s">
        <v>12436</v>
      </c>
      <c r="D734" t="s">
        <v>1084</v>
      </c>
      <c r="E734" s="28" t="s">
        <v>2222</v>
      </c>
      <c r="F734" s="30">
        <v>1</v>
      </c>
      <c r="G734" s="30">
        <v>1</v>
      </c>
      <c r="H734" s="30">
        <v>1</v>
      </c>
      <c r="I734" s="30">
        <v>1</v>
      </c>
      <c r="J734" s="30">
        <v>95</v>
      </c>
      <c r="K734" s="30">
        <v>95</v>
      </c>
      <c r="L734" s="30">
        <v>0</v>
      </c>
      <c r="M734" t="s">
        <v>16474</v>
      </c>
    </row>
    <row r="735" spans="1:13">
      <c r="A735" t="str">
        <f t="shared" si="11"/>
        <v>Kaos Gamectin1/1/1000</v>
      </c>
      <c r="B735">
        <v>734</v>
      </c>
      <c r="C735" t="s">
        <v>12437</v>
      </c>
      <c r="D735" t="s">
        <v>1085</v>
      </c>
      <c r="E735" s="28" t="s">
        <v>2222</v>
      </c>
      <c r="F735" s="30">
        <v>1</v>
      </c>
      <c r="G735" s="30">
        <v>1</v>
      </c>
      <c r="H735" s="30">
        <v>1</v>
      </c>
      <c r="I735" s="30">
        <v>1</v>
      </c>
      <c r="J735" s="30">
        <v>1605</v>
      </c>
      <c r="K735" s="30">
        <v>1605</v>
      </c>
      <c r="L735" s="30">
        <v>0</v>
      </c>
      <c r="M735" t="s">
        <v>16474</v>
      </c>
    </row>
    <row r="736" spans="1:13">
      <c r="A736" t="str">
        <f t="shared" si="11"/>
        <v>Kaos Gibraz1/1/1000</v>
      </c>
      <c r="B736">
        <v>735</v>
      </c>
      <c r="C736" t="s">
        <v>12438</v>
      </c>
      <c r="D736" t="s">
        <v>1086</v>
      </c>
      <c r="E736" s="28" t="s">
        <v>2222</v>
      </c>
      <c r="F736" s="30">
        <v>1</v>
      </c>
      <c r="G736" s="30">
        <v>1</v>
      </c>
      <c r="H736" s="30">
        <v>1</v>
      </c>
      <c r="I736" s="30">
        <v>1</v>
      </c>
      <c r="J736" s="30">
        <v>850</v>
      </c>
      <c r="K736" s="30">
        <v>850</v>
      </c>
      <c r="L736" s="30">
        <v>0</v>
      </c>
      <c r="M736" t="s">
        <v>16474</v>
      </c>
    </row>
    <row r="737" spans="1:13">
      <c r="A737" t="str">
        <f t="shared" si="11"/>
        <v>Kaos Hyget Panjang Super Java1/1/1000</v>
      </c>
      <c r="B737">
        <v>736</v>
      </c>
      <c r="C737" t="s">
        <v>12439</v>
      </c>
      <c r="D737" t="s">
        <v>1087</v>
      </c>
      <c r="E737" s="28" t="s">
        <v>2222</v>
      </c>
      <c r="F737" s="30">
        <v>1</v>
      </c>
      <c r="G737" s="30">
        <v>1</v>
      </c>
      <c r="H737" s="30">
        <v>1</v>
      </c>
      <c r="I737" s="30">
        <v>1</v>
      </c>
      <c r="J737" s="30">
        <v>168</v>
      </c>
      <c r="K737" s="30">
        <v>168</v>
      </c>
      <c r="L737" s="30">
        <v>0</v>
      </c>
      <c r="M737" t="s">
        <v>16474</v>
      </c>
    </row>
    <row r="738" spans="1:13">
      <c r="A738" t="str">
        <f t="shared" si="11"/>
        <v>Kaos Intergan1/1/1000</v>
      </c>
      <c r="B738">
        <v>737</v>
      </c>
      <c r="C738" t="s">
        <v>12440</v>
      </c>
      <c r="D738" t="s">
        <v>1088</v>
      </c>
      <c r="E738" s="28" t="s">
        <v>2222</v>
      </c>
      <c r="F738" s="30">
        <v>1</v>
      </c>
      <c r="G738" s="30">
        <v>1</v>
      </c>
      <c r="H738" s="30">
        <v>1</v>
      </c>
      <c r="I738" s="30">
        <v>1</v>
      </c>
      <c r="J738" s="30">
        <v>160</v>
      </c>
      <c r="K738" s="30">
        <v>160</v>
      </c>
      <c r="L738" s="30">
        <v>0</v>
      </c>
      <c r="M738" t="s">
        <v>16474</v>
      </c>
    </row>
    <row r="739" spans="1:13">
      <c r="A739" t="str">
        <f t="shared" si="11"/>
        <v>Kaos Jagung ADV 1321/1/1000</v>
      </c>
      <c r="B739">
        <v>738</v>
      </c>
      <c r="C739" t="s">
        <v>12441</v>
      </c>
      <c r="D739" t="s">
        <v>1089</v>
      </c>
      <c r="E739" s="28" t="s">
        <v>2222</v>
      </c>
      <c r="F739" s="30">
        <v>1</v>
      </c>
      <c r="G739" s="30">
        <v>1</v>
      </c>
      <c r="H739" s="30">
        <v>1</v>
      </c>
      <c r="I739" s="30">
        <v>1</v>
      </c>
      <c r="J739" s="30">
        <v>1895</v>
      </c>
      <c r="K739" s="30">
        <v>1895</v>
      </c>
      <c r="L739" s="30">
        <v>0</v>
      </c>
      <c r="M739" t="s">
        <v>16474</v>
      </c>
    </row>
    <row r="740" spans="1:13">
      <c r="A740" t="str">
        <f t="shared" si="11"/>
        <v>Kaos Jagung Janger1/1/1000</v>
      </c>
      <c r="B740">
        <v>739</v>
      </c>
      <c r="C740" t="s">
        <v>12442</v>
      </c>
      <c r="D740" t="s">
        <v>1090</v>
      </c>
      <c r="E740" s="28" t="s">
        <v>2222</v>
      </c>
      <c r="F740" s="30">
        <v>1</v>
      </c>
      <c r="G740" s="30">
        <v>1</v>
      </c>
      <c r="H740" s="30">
        <v>1</v>
      </c>
      <c r="I740" s="30">
        <v>1</v>
      </c>
      <c r="J740" s="30">
        <v>788</v>
      </c>
      <c r="K740" s="30">
        <v>788</v>
      </c>
      <c r="L740" s="30">
        <v>0</v>
      </c>
      <c r="M740" t="s">
        <v>16474</v>
      </c>
    </row>
    <row r="741" spans="1:13">
      <c r="A741" t="str">
        <f t="shared" si="11"/>
        <v>Kaos Jagung Manis Golden Boy1/1/1000</v>
      </c>
      <c r="B741">
        <v>740</v>
      </c>
      <c r="C741" t="s">
        <v>12443</v>
      </c>
      <c r="D741" t="s">
        <v>1091</v>
      </c>
      <c r="E741" s="28" t="s">
        <v>2222</v>
      </c>
      <c r="F741" s="30">
        <v>1</v>
      </c>
      <c r="G741" s="30">
        <v>1</v>
      </c>
      <c r="H741" s="30">
        <v>1</v>
      </c>
      <c r="I741" s="30">
        <v>1</v>
      </c>
      <c r="J741" s="30">
        <v>17</v>
      </c>
      <c r="K741" s="30">
        <v>17</v>
      </c>
      <c r="L741" s="30">
        <v>0</v>
      </c>
      <c r="M741" t="s">
        <v>16474</v>
      </c>
    </row>
    <row r="742" spans="1:13">
      <c r="A742" t="str">
        <f t="shared" si="11"/>
        <v>Kaos Jagung Manis Madu1/1/1000</v>
      </c>
      <c r="B742">
        <v>741</v>
      </c>
      <c r="C742" t="s">
        <v>12444</v>
      </c>
      <c r="D742" t="s">
        <v>1092</v>
      </c>
      <c r="E742" s="28" t="s">
        <v>2222</v>
      </c>
      <c r="F742" s="30">
        <v>1</v>
      </c>
      <c r="G742" s="30">
        <v>1</v>
      </c>
      <c r="H742" s="30">
        <v>1</v>
      </c>
      <c r="I742" s="30">
        <v>1</v>
      </c>
      <c r="J742" s="30">
        <v>55</v>
      </c>
      <c r="K742" s="30">
        <v>55</v>
      </c>
      <c r="L742" s="30">
        <v>0</v>
      </c>
      <c r="M742" t="s">
        <v>16474</v>
      </c>
    </row>
    <row r="743" spans="1:13">
      <c r="A743" t="str">
        <f t="shared" si="11"/>
        <v>Kaos Jagung Pertiwi1/1/1000</v>
      </c>
      <c r="B743">
        <v>742</v>
      </c>
      <c r="C743" t="s">
        <v>12445</v>
      </c>
      <c r="D743" t="s">
        <v>1093</v>
      </c>
      <c r="E743" s="28" t="s">
        <v>2222</v>
      </c>
      <c r="F743" s="30">
        <v>1</v>
      </c>
      <c r="G743" s="30">
        <v>1</v>
      </c>
      <c r="H743" s="30">
        <v>1</v>
      </c>
      <c r="I743" s="30">
        <v>1</v>
      </c>
      <c r="J743" s="30">
        <v>860</v>
      </c>
      <c r="K743" s="30">
        <v>860</v>
      </c>
      <c r="L743" s="30">
        <v>0</v>
      </c>
      <c r="M743" t="s">
        <v>16474</v>
      </c>
    </row>
    <row r="744" spans="1:13">
      <c r="A744" t="str">
        <f t="shared" si="11"/>
        <v>Kaos Java Karlos1/1/1000</v>
      </c>
      <c r="B744">
        <v>743</v>
      </c>
      <c r="C744" t="s">
        <v>12446</v>
      </c>
      <c r="D744" t="s">
        <v>1094</v>
      </c>
      <c r="E744" s="28" t="s">
        <v>2222</v>
      </c>
      <c r="F744" s="30">
        <v>1</v>
      </c>
      <c r="G744" s="30">
        <v>1</v>
      </c>
      <c r="H744" s="30">
        <v>1</v>
      </c>
      <c r="I744" s="30">
        <v>1</v>
      </c>
      <c r="J744" s="30">
        <v>313</v>
      </c>
      <c r="K744" s="30">
        <v>313</v>
      </c>
      <c r="L744" s="30">
        <v>0</v>
      </c>
      <c r="M744" t="s">
        <v>16474</v>
      </c>
    </row>
    <row r="745" spans="1:13">
      <c r="A745" t="str">
        <f t="shared" si="11"/>
        <v>Kaos Karisma1/1/1000</v>
      </c>
      <c r="B745">
        <v>744</v>
      </c>
      <c r="C745" t="s">
        <v>12447</v>
      </c>
      <c r="D745" t="s">
        <v>1095</v>
      </c>
      <c r="E745" s="28" t="s">
        <v>2222</v>
      </c>
      <c r="F745" s="30">
        <v>1</v>
      </c>
      <c r="G745" s="30">
        <v>1</v>
      </c>
      <c r="H745" s="30">
        <v>1</v>
      </c>
      <c r="I745" s="30">
        <v>1</v>
      </c>
      <c r="J745" s="30">
        <v>784</v>
      </c>
      <c r="K745" s="30">
        <v>784</v>
      </c>
      <c r="L745" s="30">
        <v>0</v>
      </c>
      <c r="M745" t="s">
        <v>16474</v>
      </c>
    </row>
    <row r="746" spans="1:13">
      <c r="A746" t="str">
        <f t="shared" si="11"/>
        <v>Kaos Karisma Setia1/1/1000</v>
      </c>
      <c r="B746">
        <v>745</v>
      </c>
      <c r="C746" t="s">
        <v>12448</v>
      </c>
      <c r="D746" t="s">
        <v>1096</v>
      </c>
      <c r="E746" s="28" t="s">
        <v>2222</v>
      </c>
      <c r="F746" s="30">
        <v>1</v>
      </c>
      <c r="G746" s="30">
        <v>1</v>
      </c>
      <c r="H746" s="30">
        <v>1</v>
      </c>
      <c r="I746" s="30">
        <v>1</v>
      </c>
      <c r="J746" s="30">
        <v>50</v>
      </c>
      <c r="K746" s="30">
        <v>50</v>
      </c>
      <c r="L746" s="30">
        <v>0</v>
      </c>
      <c r="M746" t="s">
        <v>16474</v>
      </c>
    </row>
    <row r="747" spans="1:13">
      <c r="A747" t="str">
        <f t="shared" si="11"/>
        <v>Kaos Kenso1/1/1000</v>
      </c>
      <c r="B747">
        <v>746</v>
      </c>
      <c r="C747" t="s">
        <v>12449</v>
      </c>
      <c r="D747" t="s">
        <v>1097</v>
      </c>
      <c r="E747" s="28" t="s">
        <v>2222</v>
      </c>
      <c r="F747" s="30">
        <v>1</v>
      </c>
      <c r="G747" s="30">
        <v>1</v>
      </c>
      <c r="H747" s="30">
        <v>1</v>
      </c>
      <c r="I747" s="30">
        <v>1</v>
      </c>
      <c r="J747" s="30">
        <v>72</v>
      </c>
      <c r="K747" s="30">
        <v>72</v>
      </c>
      <c r="L747" s="30">
        <v>0</v>
      </c>
      <c r="M747" t="s">
        <v>16474</v>
      </c>
    </row>
    <row r="748" spans="1:13">
      <c r="A748" t="str">
        <f t="shared" si="11"/>
        <v>Kaos Kertopaten1/1/1000</v>
      </c>
      <c r="B748">
        <v>747</v>
      </c>
      <c r="C748" t="s">
        <v>12450</v>
      </c>
      <c r="D748" t="s">
        <v>1098</v>
      </c>
      <c r="E748" s="28" t="s">
        <v>2222</v>
      </c>
      <c r="F748" s="30">
        <v>1</v>
      </c>
      <c r="G748" s="30">
        <v>1</v>
      </c>
      <c r="H748" s="30">
        <v>1</v>
      </c>
      <c r="I748" s="30">
        <v>1</v>
      </c>
      <c r="J748" s="30">
        <v>58</v>
      </c>
      <c r="K748" s="30">
        <v>58</v>
      </c>
      <c r="L748" s="30">
        <v>0</v>
      </c>
      <c r="M748" t="s">
        <v>16474</v>
      </c>
    </row>
    <row r="749" spans="1:13">
      <c r="A749" t="str">
        <f t="shared" si="11"/>
        <v>Kaos Klerat1/1/1000</v>
      </c>
      <c r="B749">
        <v>748</v>
      </c>
      <c r="C749" t="s">
        <v>12451</v>
      </c>
      <c r="D749" t="s">
        <v>1099</v>
      </c>
      <c r="E749" s="28" t="s">
        <v>2222</v>
      </c>
      <c r="F749" s="30">
        <v>1</v>
      </c>
      <c r="G749" s="30">
        <v>1</v>
      </c>
      <c r="H749" s="30">
        <v>1</v>
      </c>
      <c r="I749" s="30">
        <v>1</v>
      </c>
      <c r="J749" s="30">
        <v>25</v>
      </c>
      <c r="K749" s="30">
        <v>25</v>
      </c>
      <c r="L749" s="30">
        <v>0</v>
      </c>
      <c r="M749" t="s">
        <v>16474</v>
      </c>
    </row>
    <row r="750" spans="1:13">
      <c r="A750" t="str">
        <f t="shared" si="11"/>
        <v>Kaos Kloper Symbisect1/1/1000</v>
      </c>
      <c r="B750">
        <v>749</v>
      </c>
      <c r="C750" t="s">
        <v>12452</v>
      </c>
      <c r="D750" t="s">
        <v>1100</v>
      </c>
      <c r="E750" s="28" t="s">
        <v>2222</v>
      </c>
      <c r="F750" s="30">
        <v>1</v>
      </c>
      <c r="G750" s="30">
        <v>1</v>
      </c>
      <c r="H750" s="30">
        <v>1</v>
      </c>
      <c r="I750" s="30">
        <v>1</v>
      </c>
      <c r="J750" s="30">
        <v>148</v>
      </c>
      <c r="K750" s="30">
        <v>148</v>
      </c>
      <c r="L750" s="30">
        <v>0</v>
      </c>
      <c r="M750" t="s">
        <v>16474</v>
      </c>
    </row>
    <row r="751" spans="1:13">
      <c r="A751" t="str">
        <f t="shared" si="11"/>
        <v>Kaos Kubis Sharira1/1/1000</v>
      </c>
      <c r="B751">
        <v>750</v>
      </c>
      <c r="C751" t="s">
        <v>12453</v>
      </c>
      <c r="D751" t="s">
        <v>1101</v>
      </c>
      <c r="E751" s="28" t="s">
        <v>2222</v>
      </c>
      <c r="F751" s="30">
        <v>1</v>
      </c>
      <c r="G751" s="30">
        <v>1</v>
      </c>
      <c r="H751" s="30">
        <v>1</v>
      </c>
      <c r="I751" s="30">
        <v>1</v>
      </c>
      <c r="J751" s="30">
        <v>1</v>
      </c>
      <c r="K751" s="30">
        <v>1</v>
      </c>
      <c r="L751" s="30">
        <v>0</v>
      </c>
      <c r="M751" t="s">
        <v>16474</v>
      </c>
    </row>
    <row r="752" spans="1:13">
      <c r="A752" t="str">
        <f t="shared" si="11"/>
        <v>Kaos Lengan Panjang Bisi 771/1/1000</v>
      </c>
      <c r="B752">
        <v>751</v>
      </c>
      <c r="C752" t="s">
        <v>12454</v>
      </c>
      <c r="D752" t="s">
        <v>1102</v>
      </c>
      <c r="E752" s="28" t="s">
        <v>2222</v>
      </c>
      <c r="F752" s="30">
        <v>1</v>
      </c>
      <c r="G752" s="30">
        <v>1</v>
      </c>
      <c r="H752" s="30">
        <v>1</v>
      </c>
      <c r="I752" s="30">
        <v>1</v>
      </c>
      <c r="J752" s="30">
        <v>41</v>
      </c>
      <c r="K752" s="30">
        <v>41</v>
      </c>
      <c r="L752" s="30">
        <v>0</v>
      </c>
      <c r="M752" t="s">
        <v>16474</v>
      </c>
    </row>
    <row r="753" spans="1:13">
      <c r="A753" t="str">
        <f t="shared" si="11"/>
        <v>Kaos Lengan Panjang Bisi 9591/1/1000</v>
      </c>
      <c r="B753">
        <v>752</v>
      </c>
      <c r="C753" t="s">
        <v>12455</v>
      </c>
      <c r="D753" t="s">
        <v>1103</v>
      </c>
      <c r="E753" s="28" t="s">
        <v>2222</v>
      </c>
      <c r="F753" s="30">
        <v>1</v>
      </c>
      <c r="G753" s="30">
        <v>1</v>
      </c>
      <c r="H753" s="30">
        <v>1</v>
      </c>
      <c r="I753" s="30">
        <v>1</v>
      </c>
      <c r="J753" s="30">
        <v>3785</v>
      </c>
      <c r="K753" s="30">
        <v>3785</v>
      </c>
      <c r="L753" s="30">
        <v>0</v>
      </c>
      <c r="M753" t="s">
        <v>16474</v>
      </c>
    </row>
    <row r="754" spans="1:13">
      <c r="A754" t="str">
        <f t="shared" si="11"/>
        <v>Kaos Lengan Panjang Macerio1/1/1000</v>
      </c>
      <c r="B754">
        <v>753</v>
      </c>
      <c r="C754" t="s">
        <v>12456</v>
      </c>
      <c r="D754" t="s">
        <v>1104</v>
      </c>
      <c r="E754" s="28" t="s">
        <v>2222</v>
      </c>
      <c r="F754" s="30">
        <v>1</v>
      </c>
      <c r="G754" s="30">
        <v>1</v>
      </c>
      <c r="H754" s="30">
        <v>1</v>
      </c>
      <c r="I754" s="30">
        <v>1</v>
      </c>
      <c r="J754" s="30">
        <v>115</v>
      </c>
      <c r="K754" s="30">
        <v>115</v>
      </c>
      <c r="L754" s="30">
        <v>0</v>
      </c>
      <c r="M754" t="s">
        <v>16474</v>
      </c>
    </row>
    <row r="755" spans="1:13">
      <c r="A755" t="str">
        <f t="shared" si="11"/>
        <v>Kaos Lengan Panjang Pinamec1/1/1000</v>
      </c>
      <c r="B755">
        <v>754</v>
      </c>
      <c r="C755" t="s">
        <v>12457</v>
      </c>
      <c r="D755" t="s">
        <v>1105</v>
      </c>
      <c r="E755" s="28" t="s">
        <v>2222</v>
      </c>
      <c r="F755" s="30">
        <v>1</v>
      </c>
      <c r="G755" s="30">
        <v>1</v>
      </c>
      <c r="H755" s="30">
        <v>1</v>
      </c>
      <c r="I755" s="30">
        <v>1</v>
      </c>
      <c r="J755" s="30">
        <v>985</v>
      </c>
      <c r="K755" s="30">
        <v>985</v>
      </c>
      <c r="L755" s="30">
        <v>0</v>
      </c>
      <c r="M755" t="s">
        <v>16474</v>
      </c>
    </row>
    <row r="756" spans="1:13">
      <c r="A756" t="str">
        <f t="shared" si="11"/>
        <v>Kaos Lengan Panjang Q2351/1/1000</v>
      </c>
      <c r="B756">
        <v>755</v>
      </c>
      <c r="C756" t="s">
        <v>12458</v>
      </c>
      <c r="D756" t="s">
        <v>1106</v>
      </c>
      <c r="E756" s="28" t="s">
        <v>2222</v>
      </c>
      <c r="F756" s="30">
        <v>1</v>
      </c>
      <c r="G756" s="30">
        <v>1</v>
      </c>
      <c r="H756" s="30">
        <v>1</v>
      </c>
      <c r="I756" s="30">
        <v>1</v>
      </c>
      <c r="J756" s="30">
        <v>14566</v>
      </c>
      <c r="K756" s="30">
        <v>14566</v>
      </c>
      <c r="L756" s="30">
        <v>0</v>
      </c>
      <c r="M756" t="s">
        <v>16474</v>
      </c>
    </row>
    <row r="757" spans="1:13">
      <c r="A757" t="str">
        <f t="shared" si="11"/>
        <v>Kaos Lengan Pendek Dekalb1/1/1000</v>
      </c>
      <c r="B757">
        <v>756</v>
      </c>
      <c r="C757" t="s">
        <v>12459</v>
      </c>
      <c r="D757" t="s">
        <v>1107</v>
      </c>
      <c r="E757" s="28" t="s">
        <v>2222</v>
      </c>
      <c r="F757" s="30">
        <v>1</v>
      </c>
      <c r="G757" s="30">
        <v>1</v>
      </c>
      <c r="H757" s="30">
        <v>1</v>
      </c>
      <c r="I757" s="30">
        <v>1</v>
      </c>
      <c r="J757" s="30">
        <v>985</v>
      </c>
      <c r="K757" s="30">
        <v>985</v>
      </c>
      <c r="L757" s="30">
        <v>0</v>
      </c>
      <c r="M757" t="s">
        <v>16474</v>
      </c>
    </row>
    <row r="758" spans="1:13">
      <c r="A758" t="str">
        <f t="shared" si="11"/>
        <v>Kaos Melon Golden Qiu1/1/1000</v>
      </c>
      <c r="B758">
        <v>757</v>
      </c>
      <c r="C758" t="s">
        <v>12460</v>
      </c>
      <c r="D758" t="s">
        <v>1108</v>
      </c>
      <c r="E758" s="28" t="s">
        <v>2222</v>
      </c>
      <c r="F758" s="30">
        <v>1</v>
      </c>
      <c r="G758" s="30">
        <v>1</v>
      </c>
      <c r="H758" s="30">
        <v>1</v>
      </c>
      <c r="I758" s="30">
        <v>1</v>
      </c>
      <c r="J758" s="30">
        <v>56</v>
      </c>
      <c r="K758" s="30">
        <v>56</v>
      </c>
      <c r="L758" s="30">
        <v>0</v>
      </c>
      <c r="M758" t="s">
        <v>16474</v>
      </c>
    </row>
    <row r="759" spans="1:13">
      <c r="A759" t="str">
        <f t="shared" si="11"/>
        <v>Kaos Melon Hibrida1/1/1000</v>
      </c>
      <c r="B759">
        <v>758</v>
      </c>
      <c r="C759" t="s">
        <v>12461</v>
      </c>
      <c r="D759" t="s">
        <v>1109</v>
      </c>
      <c r="E759" s="28" t="s">
        <v>2222</v>
      </c>
      <c r="F759" s="30">
        <v>1</v>
      </c>
      <c r="G759" s="30">
        <v>1</v>
      </c>
      <c r="H759" s="30">
        <v>1</v>
      </c>
      <c r="I759" s="30">
        <v>1</v>
      </c>
      <c r="J759" s="30">
        <v>22</v>
      </c>
      <c r="K759" s="30">
        <v>22</v>
      </c>
      <c r="L759" s="30">
        <v>0</v>
      </c>
      <c r="M759" t="s">
        <v>16474</v>
      </c>
    </row>
    <row r="760" spans="1:13">
      <c r="A760" t="str">
        <f t="shared" si="11"/>
        <v>Kaos Melon Lucky1/1/1000</v>
      </c>
      <c r="B760">
        <v>759</v>
      </c>
      <c r="C760" t="s">
        <v>12462</v>
      </c>
      <c r="D760" t="s">
        <v>1110</v>
      </c>
      <c r="E760" s="28" t="s">
        <v>2222</v>
      </c>
      <c r="F760" s="30">
        <v>1</v>
      </c>
      <c r="G760" s="30">
        <v>1</v>
      </c>
      <c r="H760" s="30">
        <v>1</v>
      </c>
      <c r="I760" s="30">
        <v>1</v>
      </c>
      <c r="J760" s="30">
        <v>50</v>
      </c>
      <c r="K760" s="30">
        <v>50</v>
      </c>
      <c r="L760" s="30">
        <v>0</v>
      </c>
      <c r="M760" t="s">
        <v>16474</v>
      </c>
    </row>
    <row r="761" spans="1:13">
      <c r="A761" t="str">
        <f t="shared" si="11"/>
        <v>Kaos Metazeb1/1/1000</v>
      </c>
      <c r="B761">
        <v>760</v>
      </c>
      <c r="C761" t="s">
        <v>12463</v>
      </c>
      <c r="D761" t="s">
        <v>1111</v>
      </c>
      <c r="E761" s="28" t="s">
        <v>2222</v>
      </c>
      <c r="F761" s="30">
        <v>1</v>
      </c>
      <c r="G761" s="30">
        <v>1</v>
      </c>
      <c r="H761" s="30">
        <v>1</v>
      </c>
      <c r="I761" s="30">
        <v>1</v>
      </c>
      <c r="J761" s="30">
        <v>21</v>
      </c>
      <c r="K761" s="30">
        <v>21</v>
      </c>
      <c r="L761" s="30">
        <v>0</v>
      </c>
      <c r="M761" t="s">
        <v>16474</v>
      </c>
    </row>
    <row r="762" spans="1:13">
      <c r="A762" t="str">
        <f t="shared" si="11"/>
        <v>Kaos Mexdone44359</v>
      </c>
      <c r="B762">
        <v>761</v>
      </c>
      <c r="C762" t="s">
        <v>12464</v>
      </c>
      <c r="D762" t="s">
        <v>1112</v>
      </c>
      <c r="E762" s="28">
        <v>44359</v>
      </c>
      <c r="F762" s="30">
        <v>1</v>
      </c>
      <c r="G762" s="30">
        <v>1</v>
      </c>
      <c r="H762" s="30">
        <v>1</v>
      </c>
      <c r="I762" s="30">
        <v>1</v>
      </c>
      <c r="J762" s="30">
        <v>32</v>
      </c>
      <c r="K762" s="30">
        <v>32</v>
      </c>
      <c r="L762" s="30">
        <v>0</v>
      </c>
      <c r="M762" t="s">
        <v>16474</v>
      </c>
    </row>
    <row r="763" spans="1:13">
      <c r="A763" t="str">
        <f t="shared" si="11"/>
        <v>Kaos Mexican1/1/1000</v>
      </c>
      <c r="B763">
        <v>762</v>
      </c>
      <c r="C763" t="s">
        <v>12465</v>
      </c>
      <c r="D763" t="s">
        <v>1113</v>
      </c>
      <c r="E763" s="28" t="s">
        <v>2222</v>
      </c>
      <c r="F763" s="30">
        <v>1</v>
      </c>
      <c r="G763" s="30">
        <v>1</v>
      </c>
      <c r="H763" s="30">
        <v>1</v>
      </c>
      <c r="I763" s="30">
        <v>1</v>
      </c>
      <c r="J763" s="30">
        <v>57</v>
      </c>
      <c r="K763" s="30">
        <v>57</v>
      </c>
      <c r="L763" s="30">
        <v>0</v>
      </c>
      <c r="M763" t="s">
        <v>16474</v>
      </c>
    </row>
    <row r="764" spans="1:13">
      <c r="A764" t="str">
        <f t="shared" si="11"/>
        <v>Kaos MIA Kerah1/1/1000</v>
      </c>
      <c r="B764">
        <v>763</v>
      </c>
      <c r="C764" t="s">
        <v>12466</v>
      </c>
      <c r="D764" t="s">
        <v>1114</v>
      </c>
      <c r="E764" s="28" t="s">
        <v>2222</v>
      </c>
      <c r="F764" s="30">
        <v>1</v>
      </c>
      <c r="G764" s="30">
        <v>1</v>
      </c>
      <c r="H764" s="30">
        <v>1</v>
      </c>
      <c r="I764" s="30">
        <v>1</v>
      </c>
      <c r="J764" s="30">
        <v>1</v>
      </c>
      <c r="K764" s="30">
        <v>1</v>
      </c>
      <c r="L764" s="30">
        <v>0</v>
      </c>
      <c r="M764" t="s">
        <v>16474</v>
      </c>
    </row>
    <row r="765" spans="1:13">
      <c r="A765" t="str">
        <f t="shared" si="11"/>
        <v>Kaos MIA Kerah Elazaro1/1/1000</v>
      </c>
      <c r="B765">
        <v>764</v>
      </c>
      <c r="C765" t="s">
        <v>12467</v>
      </c>
      <c r="D765" t="s">
        <v>1115</v>
      </c>
      <c r="E765" s="28" t="s">
        <v>2222</v>
      </c>
      <c r="F765" s="30">
        <v>1</v>
      </c>
      <c r="G765" s="30">
        <v>1</v>
      </c>
      <c r="H765" s="30">
        <v>1</v>
      </c>
      <c r="I765" s="30">
        <v>1</v>
      </c>
      <c r="J765" s="30">
        <v>133</v>
      </c>
      <c r="K765" s="30">
        <v>133</v>
      </c>
      <c r="L765" s="30">
        <v>0</v>
      </c>
      <c r="M765" t="s">
        <v>16474</v>
      </c>
    </row>
    <row r="766" spans="1:13">
      <c r="A766" t="str">
        <f t="shared" si="11"/>
        <v>Kaos MIA Trio Dahsyat1/1/1000</v>
      </c>
      <c r="B766">
        <v>765</v>
      </c>
      <c r="C766" t="s">
        <v>12468</v>
      </c>
      <c r="D766" t="s">
        <v>1116</v>
      </c>
      <c r="E766" s="28" t="s">
        <v>2222</v>
      </c>
      <c r="F766" s="30">
        <v>1</v>
      </c>
      <c r="G766" s="30">
        <v>1</v>
      </c>
      <c r="H766" s="30">
        <v>1</v>
      </c>
      <c r="I766" s="30">
        <v>1</v>
      </c>
      <c r="J766" s="30">
        <v>210</v>
      </c>
      <c r="K766" s="30">
        <v>210</v>
      </c>
      <c r="L766" s="30">
        <v>0</v>
      </c>
      <c r="M766" t="s">
        <v>16474</v>
      </c>
    </row>
    <row r="767" spans="1:13">
      <c r="A767" t="str">
        <f t="shared" si="11"/>
        <v>Kaos MKD Neocron1/1/1000</v>
      </c>
      <c r="B767">
        <v>766</v>
      </c>
      <c r="C767" t="s">
        <v>12469</v>
      </c>
      <c r="D767" t="s">
        <v>1117</v>
      </c>
      <c r="E767" s="28" t="s">
        <v>2222</v>
      </c>
      <c r="F767" s="30">
        <v>1</v>
      </c>
      <c r="G767" s="30">
        <v>1</v>
      </c>
      <c r="H767" s="30">
        <v>1</v>
      </c>
      <c r="I767" s="30">
        <v>1</v>
      </c>
      <c r="J767" s="30">
        <v>9</v>
      </c>
      <c r="K767" s="30">
        <v>9</v>
      </c>
      <c r="L767" s="30">
        <v>0</v>
      </c>
      <c r="M767" t="s">
        <v>16474</v>
      </c>
    </row>
    <row r="768" spans="1:13">
      <c r="A768" t="str">
        <f t="shared" si="11"/>
        <v>Kaos Mulsa Hanoman1/1/1000</v>
      </c>
      <c r="B768">
        <v>767</v>
      </c>
      <c r="C768" t="s">
        <v>12470</v>
      </c>
      <c r="D768" t="s">
        <v>1118</v>
      </c>
      <c r="E768" s="28" t="s">
        <v>2222</v>
      </c>
      <c r="F768" s="30">
        <v>1</v>
      </c>
      <c r="G768" s="30">
        <v>1</v>
      </c>
      <c r="H768" s="30">
        <v>1</v>
      </c>
      <c r="I768" s="30">
        <v>1</v>
      </c>
      <c r="J768" s="30">
        <v>53</v>
      </c>
      <c r="K768" s="30">
        <v>53</v>
      </c>
      <c r="L768" s="30">
        <v>0</v>
      </c>
      <c r="M768" t="s">
        <v>16474</v>
      </c>
    </row>
    <row r="769" spans="1:13">
      <c r="A769" t="str">
        <f t="shared" si="11"/>
        <v>Kaos Mulsa Kuda1/1/1000</v>
      </c>
      <c r="B769">
        <v>768</v>
      </c>
      <c r="C769" t="s">
        <v>12471</v>
      </c>
      <c r="D769" t="s">
        <v>1119</v>
      </c>
      <c r="E769" s="28" t="s">
        <v>2222</v>
      </c>
      <c r="F769" s="30">
        <v>1</v>
      </c>
      <c r="G769" s="30">
        <v>1</v>
      </c>
      <c r="H769" s="30">
        <v>1</v>
      </c>
      <c r="I769" s="30">
        <v>1</v>
      </c>
      <c r="J769" s="30">
        <v>138</v>
      </c>
      <c r="K769" s="30">
        <v>138</v>
      </c>
      <c r="L769" s="30">
        <v>0</v>
      </c>
      <c r="M769" t="s">
        <v>16474</v>
      </c>
    </row>
    <row r="770" spans="1:13">
      <c r="A770" t="str">
        <f t="shared" si="11"/>
        <v>Kaos Mulsa Ori Gajah1/1/1000</v>
      </c>
      <c r="B770">
        <v>769</v>
      </c>
      <c r="C770" t="s">
        <v>12472</v>
      </c>
      <c r="D770" t="s">
        <v>1120</v>
      </c>
      <c r="E770" s="28" t="s">
        <v>2222</v>
      </c>
      <c r="F770" s="30">
        <v>1</v>
      </c>
      <c r="G770" s="30">
        <v>1</v>
      </c>
      <c r="H770" s="30">
        <v>1</v>
      </c>
      <c r="I770" s="30">
        <v>1</v>
      </c>
      <c r="J770" s="30">
        <v>7</v>
      </c>
      <c r="K770" s="30">
        <v>7</v>
      </c>
      <c r="L770" s="30">
        <v>0</v>
      </c>
      <c r="M770" t="s">
        <v>16474</v>
      </c>
    </row>
    <row r="771" spans="1:13">
      <c r="A771" t="str">
        <f t="shared" ref="A771:A834" si="12">D771&amp;E771</f>
        <v>Kaos Mulsa Petani Sejati1/1/1000</v>
      </c>
      <c r="B771">
        <v>770</v>
      </c>
      <c r="C771" t="s">
        <v>12473</v>
      </c>
      <c r="D771" t="s">
        <v>1121</v>
      </c>
      <c r="E771" s="28" t="s">
        <v>2222</v>
      </c>
      <c r="F771" s="30">
        <v>1</v>
      </c>
      <c r="G771" s="30">
        <v>1</v>
      </c>
      <c r="H771" s="30">
        <v>1</v>
      </c>
      <c r="I771" s="30">
        <v>1</v>
      </c>
      <c r="J771" s="30">
        <v>13</v>
      </c>
      <c r="K771" s="30">
        <v>13</v>
      </c>
      <c r="L771" s="30">
        <v>0</v>
      </c>
      <c r="M771" t="s">
        <v>16474</v>
      </c>
    </row>
    <row r="772" spans="1:13">
      <c r="A772" t="str">
        <f t="shared" si="12"/>
        <v>Kaos Mulsa Universal1/1/1000</v>
      </c>
      <c r="B772">
        <v>771</v>
      </c>
      <c r="C772" t="s">
        <v>12474</v>
      </c>
      <c r="D772" t="s">
        <v>1122</v>
      </c>
      <c r="E772" s="28" t="s">
        <v>2222</v>
      </c>
      <c r="F772" s="30">
        <v>1</v>
      </c>
      <c r="G772" s="30">
        <v>1</v>
      </c>
      <c r="H772" s="30">
        <v>1</v>
      </c>
      <c r="I772" s="30">
        <v>1</v>
      </c>
      <c r="J772" s="30">
        <v>134</v>
      </c>
      <c r="K772" s="30">
        <v>134</v>
      </c>
      <c r="L772" s="30">
        <v>0</v>
      </c>
      <c r="M772" t="s">
        <v>16474</v>
      </c>
    </row>
    <row r="773" spans="1:13">
      <c r="A773" t="str">
        <f t="shared" si="12"/>
        <v>Kaos Mupsone1/1/1000</v>
      </c>
      <c r="B773">
        <v>772</v>
      </c>
      <c r="C773" t="s">
        <v>12475</v>
      </c>
      <c r="D773" t="s">
        <v>1123</v>
      </c>
      <c r="E773" s="28" t="s">
        <v>2222</v>
      </c>
      <c r="F773" s="30">
        <v>1</v>
      </c>
      <c r="G773" s="30">
        <v>1</v>
      </c>
      <c r="H773" s="30">
        <v>1</v>
      </c>
      <c r="I773" s="30">
        <v>1</v>
      </c>
      <c r="J773" s="30">
        <v>30</v>
      </c>
      <c r="K773" s="30">
        <v>30</v>
      </c>
      <c r="L773" s="30">
        <v>0</v>
      </c>
      <c r="M773" t="s">
        <v>16474</v>
      </c>
    </row>
    <row r="774" spans="1:13">
      <c r="A774" t="str">
        <f t="shared" si="12"/>
        <v>Kaos Mutual1/1/1000</v>
      </c>
      <c r="B774">
        <v>773</v>
      </c>
      <c r="C774" t="s">
        <v>12476</v>
      </c>
      <c r="D774" t="s">
        <v>1124</v>
      </c>
      <c r="E774" s="28" t="s">
        <v>2222</v>
      </c>
      <c r="F774" s="30">
        <v>1</v>
      </c>
      <c r="G774" s="30">
        <v>1</v>
      </c>
      <c r="H774" s="30">
        <v>1</v>
      </c>
      <c r="I774" s="30">
        <v>1</v>
      </c>
      <c r="J774" s="30">
        <v>14</v>
      </c>
      <c r="K774" s="30">
        <v>14</v>
      </c>
      <c r="L774" s="30">
        <v>0</v>
      </c>
      <c r="M774" t="s">
        <v>16474</v>
      </c>
    </row>
    <row r="775" spans="1:13">
      <c r="A775" t="str">
        <f t="shared" si="12"/>
        <v>Kaos Novatec1/1/1000</v>
      </c>
      <c r="B775">
        <v>774</v>
      </c>
      <c r="C775" t="s">
        <v>12477</v>
      </c>
      <c r="D775" t="s">
        <v>1125</v>
      </c>
      <c r="E775" s="28" t="s">
        <v>2222</v>
      </c>
      <c r="F775" s="30">
        <v>1</v>
      </c>
      <c r="G775" s="30">
        <v>1</v>
      </c>
      <c r="H775" s="30">
        <v>1</v>
      </c>
      <c r="I775" s="30">
        <v>1</v>
      </c>
      <c r="J775" s="30">
        <v>965</v>
      </c>
      <c r="K775" s="30">
        <v>965</v>
      </c>
      <c r="L775" s="30">
        <v>0</v>
      </c>
      <c r="M775" t="s">
        <v>16474</v>
      </c>
    </row>
    <row r="776" spans="1:13">
      <c r="A776" t="str">
        <f t="shared" si="12"/>
        <v>Kaos Orca1/1/1000</v>
      </c>
      <c r="B776">
        <v>775</v>
      </c>
      <c r="C776" t="s">
        <v>12478</v>
      </c>
      <c r="D776" t="s">
        <v>1126</v>
      </c>
      <c r="E776" s="28" t="s">
        <v>2222</v>
      </c>
      <c r="F776" s="30">
        <v>1</v>
      </c>
      <c r="G776" s="30">
        <v>1</v>
      </c>
      <c r="H776" s="30">
        <v>1</v>
      </c>
      <c r="I776" s="30">
        <v>1</v>
      </c>
      <c r="J776" s="30">
        <v>125</v>
      </c>
      <c r="K776" s="30">
        <v>125</v>
      </c>
      <c r="L776" s="30">
        <v>0</v>
      </c>
      <c r="M776" t="s">
        <v>16474</v>
      </c>
    </row>
    <row r="777" spans="1:13">
      <c r="A777" t="str">
        <f t="shared" si="12"/>
        <v>Kaos Petani Sejati1/1/1000</v>
      </c>
      <c r="B777">
        <v>776</v>
      </c>
      <c r="C777" t="s">
        <v>12479</v>
      </c>
      <c r="D777" t="s">
        <v>1127</v>
      </c>
      <c r="E777" s="28" t="s">
        <v>2222</v>
      </c>
      <c r="F777" s="30">
        <v>1</v>
      </c>
      <c r="G777" s="30">
        <v>1</v>
      </c>
      <c r="H777" s="30">
        <v>1</v>
      </c>
      <c r="I777" s="30">
        <v>1</v>
      </c>
      <c r="J777" s="30">
        <v>264</v>
      </c>
      <c r="K777" s="30">
        <v>264</v>
      </c>
      <c r="L777" s="30">
        <v>0</v>
      </c>
      <c r="M777" t="s">
        <v>16474</v>
      </c>
    </row>
    <row r="778" spans="1:13">
      <c r="A778" t="str">
        <f t="shared" si="12"/>
        <v>Kaos Phoscormit1/1/1000</v>
      </c>
      <c r="B778">
        <v>777</v>
      </c>
      <c r="C778" t="s">
        <v>12480</v>
      </c>
      <c r="D778" t="s">
        <v>1128</v>
      </c>
      <c r="E778" s="28" t="s">
        <v>2222</v>
      </c>
      <c r="F778" s="30">
        <v>1</v>
      </c>
      <c r="G778" s="30">
        <v>1</v>
      </c>
      <c r="H778" s="30">
        <v>1</v>
      </c>
      <c r="I778" s="30">
        <v>1</v>
      </c>
      <c r="J778" s="30">
        <v>20</v>
      </c>
      <c r="K778" s="30">
        <v>20</v>
      </c>
      <c r="L778" s="30">
        <v>0</v>
      </c>
      <c r="M778" t="s">
        <v>16474</v>
      </c>
    </row>
    <row r="779" spans="1:13">
      <c r="A779" t="str">
        <f t="shared" si="12"/>
        <v>Kaos Phosgrow1/1/1000</v>
      </c>
      <c r="B779">
        <v>778</v>
      </c>
      <c r="C779" t="s">
        <v>12481</v>
      </c>
      <c r="D779" t="s">
        <v>1129</v>
      </c>
      <c r="E779" s="28" t="s">
        <v>2222</v>
      </c>
      <c r="F779" s="30">
        <v>1</v>
      </c>
      <c r="G779" s="30">
        <v>1</v>
      </c>
      <c r="H779" s="30">
        <v>1</v>
      </c>
      <c r="I779" s="30">
        <v>1</v>
      </c>
      <c r="J779" s="30">
        <v>314</v>
      </c>
      <c r="K779" s="30">
        <v>314</v>
      </c>
      <c r="L779" s="30">
        <v>0</v>
      </c>
      <c r="M779" t="s">
        <v>16474</v>
      </c>
    </row>
    <row r="780" spans="1:13">
      <c r="A780" t="str">
        <f t="shared" si="12"/>
        <v>Kaos Ponco Ceba1/1/1000</v>
      </c>
      <c r="B780">
        <v>779</v>
      </c>
      <c r="C780" t="s">
        <v>12482</v>
      </c>
      <c r="D780" t="s">
        <v>1130</v>
      </c>
      <c r="E780" s="28" t="s">
        <v>2222</v>
      </c>
      <c r="F780" s="30">
        <v>1</v>
      </c>
      <c r="G780" s="30">
        <v>1</v>
      </c>
      <c r="H780" s="30">
        <v>1</v>
      </c>
      <c r="I780" s="30">
        <v>1</v>
      </c>
      <c r="J780" s="30">
        <v>21</v>
      </c>
      <c r="K780" s="30">
        <v>21</v>
      </c>
      <c r="L780" s="30">
        <v>0</v>
      </c>
      <c r="M780" t="s">
        <v>16474</v>
      </c>
    </row>
    <row r="781" spans="1:13">
      <c r="A781" t="str">
        <f t="shared" si="12"/>
        <v>Kaos Prima-Zeb1/1/1000</v>
      </c>
      <c r="B781">
        <v>780</v>
      </c>
      <c r="C781" t="s">
        <v>12483</v>
      </c>
      <c r="D781" t="s">
        <v>1131</v>
      </c>
      <c r="E781" s="28" t="s">
        <v>2222</v>
      </c>
      <c r="F781" s="30">
        <v>1</v>
      </c>
      <c r="G781" s="30">
        <v>1</v>
      </c>
      <c r="H781" s="30">
        <v>1</v>
      </c>
      <c r="I781" s="30">
        <v>1</v>
      </c>
      <c r="J781" s="30">
        <v>254</v>
      </c>
      <c r="K781" s="30">
        <v>254</v>
      </c>
      <c r="L781" s="30">
        <v>0</v>
      </c>
      <c r="M781" t="s">
        <v>16474</v>
      </c>
    </row>
    <row r="782" spans="1:13">
      <c r="A782" t="str">
        <f t="shared" si="12"/>
        <v>Kaos Pupuk Hayati1/1/1000</v>
      </c>
      <c r="B782">
        <v>781</v>
      </c>
      <c r="C782" t="s">
        <v>12484</v>
      </c>
      <c r="D782" t="s">
        <v>1132</v>
      </c>
      <c r="E782" s="28" t="s">
        <v>2222</v>
      </c>
      <c r="F782" s="30">
        <v>1</v>
      </c>
      <c r="G782" s="30">
        <v>1</v>
      </c>
      <c r="H782" s="30">
        <v>1</v>
      </c>
      <c r="I782" s="30">
        <v>1</v>
      </c>
      <c r="J782" s="30">
        <v>67</v>
      </c>
      <c r="K782" s="30">
        <v>67</v>
      </c>
      <c r="L782" s="30">
        <v>0</v>
      </c>
      <c r="M782" t="s">
        <v>16474</v>
      </c>
    </row>
    <row r="783" spans="1:13">
      <c r="A783" t="str">
        <f t="shared" si="12"/>
        <v>Kaos Qiu Asri1/1/1000</v>
      </c>
      <c r="B783">
        <v>782</v>
      </c>
      <c r="C783" t="s">
        <v>12485</v>
      </c>
      <c r="D783" t="s">
        <v>1133</v>
      </c>
      <c r="E783" s="28" t="s">
        <v>2222</v>
      </c>
      <c r="F783" s="30">
        <v>1</v>
      </c>
      <c r="G783" s="30">
        <v>1</v>
      </c>
      <c r="H783" s="30">
        <v>1</v>
      </c>
      <c r="I783" s="30">
        <v>1</v>
      </c>
      <c r="J783" s="30">
        <v>4638</v>
      </c>
      <c r="K783" s="30">
        <v>4638</v>
      </c>
      <c r="L783" s="30">
        <v>0</v>
      </c>
      <c r="M783" t="s">
        <v>16474</v>
      </c>
    </row>
    <row r="784" spans="1:13">
      <c r="A784" t="str">
        <f t="shared" si="12"/>
        <v>Kaos Qiu Asri Hijau1/1/1000</v>
      </c>
      <c r="B784">
        <v>783</v>
      </c>
      <c r="C784" t="s">
        <v>12486</v>
      </c>
      <c r="D784" t="s">
        <v>1134</v>
      </c>
      <c r="E784" s="28" t="s">
        <v>2222</v>
      </c>
      <c r="F784" s="30">
        <v>1</v>
      </c>
      <c r="G784" s="30">
        <v>1</v>
      </c>
      <c r="H784" s="30">
        <v>1</v>
      </c>
      <c r="I784" s="30">
        <v>1</v>
      </c>
      <c r="J784" s="30">
        <v>6700</v>
      </c>
      <c r="K784" s="30">
        <v>6700</v>
      </c>
      <c r="L784" s="30">
        <v>0</v>
      </c>
      <c r="M784" t="s">
        <v>16474</v>
      </c>
    </row>
    <row r="785" spans="1:13">
      <c r="A785" t="str">
        <f t="shared" si="12"/>
        <v>Kaos Qiuvita1/1/1000</v>
      </c>
      <c r="B785">
        <v>784</v>
      </c>
      <c r="C785" t="s">
        <v>12487</v>
      </c>
      <c r="D785" t="s">
        <v>1135</v>
      </c>
      <c r="E785" s="28" t="s">
        <v>2222</v>
      </c>
      <c r="F785" s="30">
        <v>1</v>
      </c>
      <c r="G785" s="30">
        <v>1</v>
      </c>
      <c r="H785" s="30">
        <v>1</v>
      </c>
      <c r="I785" s="30">
        <v>1</v>
      </c>
      <c r="J785" s="30">
        <v>1090</v>
      </c>
      <c r="K785" s="30">
        <v>1090</v>
      </c>
      <c r="L785" s="30">
        <v>0</v>
      </c>
      <c r="M785" t="s">
        <v>16474</v>
      </c>
    </row>
    <row r="786" spans="1:13">
      <c r="A786" t="str">
        <f t="shared" si="12"/>
        <v>Kaos Saber1/1/1000</v>
      </c>
      <c r="B786">
        <v>785</v>
      </c>
      <c r="C786" t="s">
        <v>12488</v>
      </c>
      <c r="D786" t="s">
        <v>1136</v>
      </c>
      <c r="E786" s="28" t="s">
        <v>2222</v>
      </c>
      <c r="F786" s="30">
        <v>1</v>
      </c>
      <c r="G786" s="30">
        <v>1</v>
      </c>
      <c r="H786" s="30">
        <v>1</v>
      </c>
      <c r="I786" s="30">
        <v>1</v>
      </c>
      <c r="J786" s="30">
        <v>26</v>
      </c>
      <c r="K786" s="30">
        <v>26</v>
      </c>
      <c r="L786" s="30">
        <v>0</v>
      </c>
      <c r="M786" t="s">
        <v>16474</v>
      </c>
    </row>
    <row r="787" spans="1:13">
      <c r="A787" t="str">
        <f t="shared" si="12"/>
        <v>Kaos Saprodap1/1/1000</v>
      </c>
      <c r="B787">
        <v>786</v>
      </c>
      <c r="C787" t="s">
        <v>12489</v>
      </c>
      <c r="D787" t="s">
        <v>1137</v>
      </c>
      <c r="E787" s="28" t="s">
        <v>2222</v>
      </c>
      <c r="F787" s="30">
        <v>1</v>
      </c>
      <c r="G787" s="30">
        <v>1</v>
      </c>
      <c r="H787" s="30">
        <v>1</v>
      </c>
      <c r="I787" s="30">
        <v>1</v>
      </c>
      <c r="J787" s="30">
        <v>488</v>
      </c>
      <c r="K787" s="30">
        <v>488</v>
      </c>
      <c r="L787" s="30">
        <v>0</v>
      </c>
      <c r="M787" t="s">
        <v>16474</v>
      </c>
    </row>
    <row r="788" spans="1:13">
      <c r="A788" t="str">
        <f t="shared" si="12"/>
        <v>Kaos Saprotan1/1/1000</v>
      </c>
      <c r="B788">
        <v>787</v>
      </c>
      <c r="C788" t="s">
        <v>12490</v>
      </c>
      <c r="D788" t="s">
        <v>1138</v>
      </c>
      <c r="E788" s="28" t="s">
        <v>2222</v>
      </c>
      <c r="F788" s="30">
        <v>1</v>
      </c>
      <c r="G788" s="30">
        <v>1</v>
      </c>
      <c r="H788" s="30">
        <v>1</v>
      </c>
      <c r="I788" s="30">
        <v>1</v>
      </c>
      <c r="J788" s="30">
        <v>33</v>
      </c>
      <c r="K788" s="30">
        <v>33</v>
      </c>
      <c r="L788" s="30">
        <v>0</v>
      </c>
      <c r="M788" t="s">
        <v>16474</v>
      </c>
    </row>
    <row r="789" spans="1:13">
      <c r="A789" t="str">
        <f t="shared" si="12"/>
        <v>Kaos Sari Kresna D31/1/1000</v>
      </c>
      <c r="B789">
        <v>788</v>
      </c>
      <c r="C789" t="s">
        <v>12491</v>
      </c>
      <c r="D789" t="s">
        <v>1139</v>
      </c>
      <c r="E789" s="28" t="s">
        <v>2222</v>
      </c>
      <c r="F789" s="30">
        <v>1</v>
      </c>
      <c r="G789" s="30">
        <v>1</v>
      </c>
      <c r="H789" s="30">
        <v>1</v>
      </c>
      <c r="I789" s="30">
        <v>1</v>
      </c>
      <c r="J789" s="30">
        <v>52</v>
      </c>
      <c r="K789" s="30">
        <v>52</v>
      </c>
      <c r="L789" s="30">
        <v>0</v>
      </c>
      <c r="M789" t="s">
        <v>16474</v>
      </c>
    </row>
    <row r="790" spans="1:13">
      <c r="A790" t="str">
        <f t="shared" si="12"/>
        <v>Kaos Savity1/1/1000</v>
      </c>
      <c r="B790">
        <v>789</v>
      </c>
      <c r="C790" t="s">
        <v>12492</v>
      </c>
      <c r="D790" t="s">
        <v>1140</v>
      </c>
      <c r="E790" s="28" t="s">
        <v>2222</v>
      </c>
      <c r="F790" s="30">
        <v>1</v>
      </c>
      <c r="G790" s="30">
        <v>1</v>
      </c>
      <c r="H790" s="30">
        <v>1</v>
      </c>
      <c r="I790" s="30">
        <v>1</v>
      </c>
      <c r="J790" s="30">
        <v>85</v>
      </c>
      <c r="K790" s="30">
        <v>85</v>
      </c>
      <c r="L790" s="30">
        <v>0</v>
      </c>
      <c r="M790" t="s">
        <v>16474</v>
      </c>
    </row>
    <row r="791" spans="1:13">
      <c r="A791" t="str">
        <f t="shared" si="12"/>
        <v>Kaos Seminis1/1/1000</v>
      </c>
      <c r="B791">
        <v>790</v>
      </c>
      <c r="C791" t="s">
        <v>12493</v>
      </c>
      <c r="D791" t="s">
        <v>1141</v>
      </c>
      <c r="E791" s="28" t="s">
        <v>2222</v>
      </c>
      <c r="F791" s="30">
        <v>1</v>
      </c>
      <c r="G791" s="30">
        <v>1</v>
      </c>
      <c r="H791" s="30">
        <v>1</v>
      </c>
      <c r="I791" s="30">
        <v>1</v>
      </c>
      <c r="J791" s="30">
        <v>30</v>
      </c>
      <c r="K791" s="30">
        <v>30</v>
      </c>
      <c r="L791" s="30">
        <v>0</v>
      </c>
      <c r="M791" t="s">
        <v>16474</v>
      </c>
    </row>
    <row r="792" spans="1:13">
      <c r="A792" t="str">
        <f t="shared" si="12"/>
        <v>Kaos Sinasen 300 SC1/1/1000</v>
      </c>
      <c r="B792">
        <v>791</v>
      </c>
      <c r="C792" t="s">
        <v>12494</v>
      </c>
      <c r="D792" t="s">
        <v>1142</v>
      </c>
      <c r="E792" s="28" t="s">
        <v>2222</v>
      </c>
      <c r="F792" s="30">
        <v>1</v>
      </c>
      <c r="G792" s="30">
        <v>1</v>
      </c>
      <c r="H792" s="30">
        <v>1</v>
      </c>
      <c r="I792" s="30">
        <v>1</v>
      </c>
      <c r="J792" s="30">
        <v>3045</v>
      </c>
      <c r="K792" s="30">
        <v>3045</v>
      </c>
      <c r="L792" s="30">
        <v>0</v>
      </c>
      <c r="M792" t="s">
        <v>16474</v>
      </c>
    </row>
    <row r="793" spans="1:13">
      <c r="A793" t="str">
        <f t="shared" si="12"/>
        <v>Kaos Sofia1/1/1000</v>
      </c>
      <c r="B793">
        <v>792</v>
      </c>
      <c r="C793" t="s">
        <v>12495</v>
      </c>
      <c r="D793" t="s">
        <v>1143</v>
      </c>
      <c r="E793" s="28" t="s">
        <v>2222</v>
      </c>
      <c r="F793" s="30">
        <v>1</v>
      </c>
      <c r="G793" s="30">
        <v>1</v>
      </c>
      <c r="H793" s="30">
        <v>1</v>
      </c>
      <c r="I793" s="30">
        <v>1</v>
      </c>
      <c r="J793" s="30">
        <v>8</v>
      </c>
      <c r="K793" s="30">
        <v>8</v>
      </c>
      <c r="L793" s="30">
        <v>0</v>
      </c>
      <c r="M793" t="s">
        <v>16474</v>
      </c>
    </row>
    <row r="794" spans="1:13">
      <c r="A794" t="str">
        <f t="shared" si="12"/>
        <v>Kaos Syngenta1/1/1000</v>
      </c>
      <c r="B794">
        <v>793</v>
      </c>
      <c r="C794" t="s">
        <v>12496</v>
      </c>
      <c r="D794" t="s">
        <v>1144</v>
      </c>
      <c r="E794" s="28" t="s">
        <v>2222</v>
      </c>
      <c r="F794" s="30">
        <v>1</v>
      </c>
      <c r="G794" s="30">
        <v>1</v>
      </c>
      <c r="H794" s="30">
        <v>1</v>
      </c>
      <c r="I794" s="30">
        <v>1</v>
      </c>
      <c r="J794" s="30">
        <v>7583</v>
      </c>
      <c r="K794" s="30">
        <v>7583</v>
      </c>
      <c r="L794" s="30">
        <v>0</v>
      </c>
      <c r="M794" t="s">
        <v>16474</v>
      </c>
    </row>
    <row r="795" spans="1:13">
      <c r="A795" t="str">
        <f t="shared" si="12"/>
        <v>Kaos THM Crespo1/1/1000</v>
      </c>
      <c r="B795">
        <v>794</v>
      </c>
      <c r="C795" t="s">
        <v>12497</v>
      </c>
      <c r="D795" t="s">
        <v>1145</v>
      </c>
      <c r="E795" s="28" t="s">
        <v>2222</v>
      </c>
      <c r="F795" s="30">
        <v>1</v>
      </c>
      <c r="G795" s="30">
        <v>1</v>
      </c>
      <c r="H795" s="30">
        <v>1</v>
      </c>
      <c r="I795" s="30">
        <v>1</v>
      </c>
      <c r="J795" s="30">
        <v>100</v>
      </c>
      <c r="K795" s="30">
        <v>100</v>
      </c>
      <c r="L795" s="30">
        <v>0</v>
      </c>
      <c r="M795" t="s">
        <v>16474</v>
      </c>
    </row>
    <row r="796" spans="1:13">
      <c r="A796" t="str">
        <f t="shared" si="12"/>
        <v>Kaos Toxafin1/1/1000</v>
      </c>
      <c r="B796">
        <v>795</v>
      </c>
      <c r="C796" t="s">
        <v>12498</v>
      </c>
      <c r="D796" t="s">
        <v>1146</v>
      </c>
      <c r="E796" s="28" t="s">
        <v>2222</v>
      </c>
      <c r="F796" s="30">
        <v>1</v>
      </c>
      <c r="G796" s="30">
        <v>1</v>
      </c>
      <c r="H796" s="30">
        <v>1</v>
      </c>
      <c r="I796" s="30">
        <v>1</v>
      </c>
      <c r="J796" s="30">
        <v>47</v>
      </c>
      <c r="K796" s="30">
        <v>47</v>
      </c>
      <c r="L796" s="30">
        <v>0</v>
      </c>
      <c r="M796" t="s">
        <v>16474</v>
      </c>
    </row>
    <row r="797" spans="1:13">
      <c r="A797" t="str">
        <f t="shared" si="12"/>
        <v>Kaos Tumagon1/1/1000</v>
      </c>
      <c r="B797">
        <v>796</v>
      </c>
      <c r="C797" t="s">
        <v>12499</v>
      </c>
      <c r="D797" t="s">
        <v>1147</v>
      </c>
      <c r="E797" s="28" t="s">
        <v>2222</v>
      </c>
      <c r="F797" s="30">
        <v>1</v>
      </c>
      <c r="G797" s="30">
        <v>1</v>
      </c>
      <c r="H797" s="30">
        <v>1</v>
      </c>
      <c r="I797" s="30">
        <v>1</v>
      </c>
      <c r="J797" s="30">
        <v>67</v>
      </c>
      <c r="K797" s="30">
        <v>67</v>
      </c>
      <c r="L797" s="30">
        <v>0</v>
      </c>
      <c r="M797" t="s">
        <v>16474</v>
      </c>
    </row>
    <row r="798" spans="1:13">
      <c r="A798" t="str">
        <f t="shared" si="12"/>
        <v>Kaos UPL1/1/1000</v>
      </c>
      <c r="B798">
        <v>797</v>
      </c>
      <c r="C798" t="s">
        <v>12500</v>
      </c>
      <c r="D798" t="s">
        <v>1148</v>
      </c>
      <c r="E798" s="28" t="s">
        <v>2222</v>
      </c>
      <c r="F798" s="30">
        <v>1</v>
      </c>
      <c r="G798" s="30">
        <v>1</v>
      </c>
      <c r="H798" s="30">
        <v>1</v>
      </c>
      <c r="I798" s="30">
        <v>1</v>
      </c>
      <c r="J798" s="30">
        <v>74</v>
      </c>
      <c r="K798" s="30">
        <v>74</v>
      </c>
      <c r="L798" s="30">
        <v>0</v>
      </c>
      <c r="M798" t="s">
        <v>16474</v>
      </c>
    </row>
    <row r="799" spans="1:13">
      <c r="A799" t="str">
        <f t="shared" si="12"/>
        <v>Karbasin 500 EC 20 X 500 ml45870</v>
      </c>
      <c r="B799">
        <v>798</v>
      </c>
      <c r="C799" t="s">
        <v>12501</v>
      </c>
      <c r="D799" t="s">
        <v>1149</v>
      </c>
      <c r="E799" s="28">
        <v>45870</v>
      </c>
      <c r="F799" s="30">
        <v>20</v>
      </c>
      <c r="G799" s="30">
        <v>1</v>
      </c>
      <c r="H799" s="30">
        <v>1</v>
      </c>
      <c r="I799" s="30">
        <v>20</v>
      </c>
      <c r="J799" s="30">
        <v>940</v>
      </c>
      <c r="K799" s="30">
        <v>47</v>
      </c>
      <c r="L799" s="30">
        <v>0</v>
      </c>
      <c r="M799" t="s">
        <v>16474</v>
      </c>
    </row>
    <row r="800" spans="1:13">
      <c r="A800" t="str">
        <f t="shared" si="12"/>
        <v>Karburator Star Metal1/1/1000</v>
      </c>
      <c r="B800">
        <v>799</v>
      </c>
      <c r="C800" t="s">
        <v>12502</v>
      </c>
      <c r="D800" t="s">
        <v>1151</v>
      </c>
      <c r="E800" s="28" t="s">
        <v>2222</v>
      </c>
      <c r="F800" s="30">
        <v>1</v>
      </c>
      <c r="G800" s="30">
        <v>1</v>
      </c>
      <c r="H800" s="30">
        <v>1</v>
      </c>
      <c r="I800" s="30">
        <v>1</v>
      </c>
      <c r="J800" s="30">
        <v>5</v>
      </c>
      <c r="K800" s="30">
        <v>5</v>
      </c>
      <c r="L800" s="30">
        <v>0</v>
      </c>
      <c r="M800" t="s">
        <v>16474</v>
      </c>
    </row>
    <row r="801" spans="1:13">
      <c r="A801" t="str">
        <f t="shared" si="12"/>
        <v>Karet Piston YT 5L1/1/1000</v>
      </c>
      <c r="B801">
        <v>800</v>
      </c>
      <c r="C801" t="s">
        <v>12503</v>
      </c>
      <c r="D801" t="s">
        <v>1152</v>
      </c>
      <c r="E801" s="28" t="s">
        <v>2222</v>
      </c>
      <c r="F801" s="30">
        <v>1</v>
      </c>
      <c r="G801" s="30">
        <v>1</v>
      </c>
      <c r="H801" s="30">
        <v>1</v>
      </c>
      <c r="I801" s="30">
        <v>1</v>
      </c>
      <c r="J801" s="30">
        <v>40</v>
      </c>
      <c r="K801" s="30">
        <v>40</v>
      </c>
      <c r="L801" s="30">
        <v>0</v>
      </c>
      <c r="M801" t="s">
        <v>16474</v>
      </c>
    </row>
    <row r="802" spans="1:13">
      <c r="A802" t="str">
        <f t="shared" si="12"/>
        <v>Karimazu 590 EC 20 X 400 ml (Label Baru)46966</v>
      </c>
      <c r="B802">
        <v>801</v>
      </c>
      <c r="C802" t="s">
        <v>12504</v>
      </c>
      <c r="D802" t="s">
        <v>1153</v>
      </c>
      <c r="E802" s="28">
        <v>46966</v>
      </c>
      <c r="F802" s="30">
        <v>20</v>
      </c>
      <c r="G802" s="30">
        <v>1</v>
      </c>
      <c r="H802" s="30">
        <v>1</v>
      </c>
      <c r="I802" s="30">
        <v>20</v>
      </c>
      <c r="J802" s="30">
        <v>479</v>
      </c>
      <c r="K802" s="30">
        <v>23</v>
      </c>
      <c r="L802" s="30">
        <v>19</v>
      </c>
      <c r="M802" t="s">
        <v>16474</v>
      </c>
    </row>
    <row r="803" spans="1:13">
      <c r="A803" t="str">
        <f t="shared" si="12"/>
        <v>Karimazu 590 EC 20 X 800 ml46935</v>
      </c>
      <c r="B803">
        <v>802</v>
      </c>
      <c r="C803" t="s">
        <v>12505</v>
      </c>
      <c r="D803" t="s">
        <v>1155</v>
      </c>
      <c r="E803" s="28">
        <v>46935</v>
      </c>
      <c r="F803" s="30">
        <v>20</v>
      </c>
      <c r="G803" s="30">
        <v>1</v>
      </c>
      <c r="H803" s="30">
        <v>1</v>
      </c>
      <c r="I803" s="30">
        <v>20</v>
      </c>
      <c r="J803" s="30">
        <v>1334</v>
      </c>
      <c r="K803" s="30">
        <v>66</v>
      </c>
      <c r="L803" s="30">
        <v>14</v>
      </c>
      <c r="M803" t="s">
        <v>16474</v>
      </c>
    </row>
    <row r="804" spans="1:13">
      <c r="A804" t="str">
        <f t="shared" si="12"/>
        <v>Karimazu 590 EC 40 X 200 ml46935</v>
      </c>
      <c r="B804">
        <v>803</v>
      </c>
      <c r="C804" t="s">
        <v>12506</v>
      </c>
      <c r="D804" t="s">
        <v>1156</v>
      </c>
      <c r="E804" s="28">
        <v>46935</v>
      </c>
      <c r="F804" s="30">
        <v>40</v>
      </c>
      <c r="G804" s="30">
        <v>1</v>
      </c>
      <c r="H804" s="30">
        <v>1</v>
      </c>
      <c r="I804" s="30">
        <v>40</v>
      </c>
      <c r="J804" s="30">
        <v>205</v>
      </c>
      <c r="K804" s="30">
        <v>5</v>
      </c>
      <c r="L804" s="30">
        <v>5</v>
      </c>
      <c r="M804" t="s">
        <v>16474</v>
      </c>
    </row>
    <row r="805" spans="1:13">
      <c r="A805" t="str">
        <f t="shared" si="12"/>
        <v>Karung OPP Lami 10 kg Qiu Seed1/1/1000</v>
      </c>
      <c r="B805">
        <v>804</v>
      </c>
      <c r="C805" t="s">
        <v>12507</v>
      </c>
      <c r="D805" t="s">
        <v>1158</v>
      </c>
      <c r="E805" s="28" t="s">
        <v>2222</v>
      </c>
      <c r="F805" s="30">
        <v>1</v>
      </c>
      <c r="G805" s="30">
        <v>1</v>
      </c>
      <c r="H805" s="30">
        <v>1</v>
      </c>
      <c r="I805" s="30">
        <v>1</v>
      </c>
      <c r="J805" s="30">
        <v>22042</v>
      </c>
      <c r="K805" s="30">
        <v>22042</v>
      </c>
      <c r="L805" s="30">
        <v>0</v>
      </c>
      <c r="M805" t="s">
        <v>16474</v>
      </c>
    </row>
    <row r="806" spans="1:13">
      <c r="A806" t="str">
        <f t="shared" si="12"/>
        <v>Katup Pelepas Angin YT 5L1/1/1000</v>
      </c>
      <c r="B806">
        <v>805</v>
      </c>
      <c r="C806" t="s">
        <v>12508</v>
      </c>
      <c r="D806" t="s">
        <v>1159</v>
      </c>
      <c r="E806" s="28" t="s">
        <v>2222</v>
      </c>
      <c r="F806" s="30">
        <v>1</v>
      </c>
      <c r="G806" s="30">
        <v>1</v>
      </c>
      <c r="H806" s="30">
        <v>1</v>
      </c>
      <c r="I806" s="30">
        <v>1</v>
      </c>
      <c r="J806" s="30">
        <v>110</v>
      </c>
      <c r="K806" s="30">
        <v>110</v>
      </c>
      <c r="L806" s="30">
        <v>0</v>
      </c>
      <c r="M806" t="s">
        <v>16474</v>
      </c>
    </row>
    <row r="807" spans="1:13">
      <c r="A807" t="str">
        <f t="shared" si="12"/>
        <v>Kelpak 11/0.031 SL 20 X 500 ml46174</v>
      </c>
      <c r="B807">
        <v>806</v>
      </c>
      <c r="C807" t="s">
        <v>12509</v>
      </c>
      <c r="D807" t="s">
        <v>1160</v>
      </c>
      <c r="E807" s="28">
        <v>46174</v>
      </c>
      <c r="F807" s="30">
        <v>20</v>
      </c>
      <c r="G807" s="30">
        <v>1</v>
      </c>
      <c r="H807" s="30">
        <v>1</v>
      </c>
      <c r="I807" s="30">
        <v>20</v>
      </c>
      <c r="J807" s="30">
        <v>127</v>
      </c>
      <c r="K807" s="30">
        <v>6</v>
      </c>
      <c r="L807" s="30">
        <v>7</v>
      </c>
      <c r="M807" t="s">
        <v>16474</v>
      </c>
    </row>
    <row r="808" spans="1:13">
      <c r="A808" t="str">
        <f t="shared" si="12"/>
        <v>Kelpak 11/0.031 SL 40 X 250 ml46174</v>
      </c>
      <c r="B808">
        <v>807</v>
      </c>
      <c r="C808" t="s">
        <v>12510</v>
      </c>
      <c r="D808" t="s">
        <v>1161</v>
      </c>
      <c r="E808" s="28">
        <v>46174</v>
      </c>
      <c r="F808" s="30">
        <v>40</v>
      </c>
      <c r="G808" s="30">
        <v>1</v>
      </c>
      <c r="H808" s="30">
        <v>1</v>
      </c>
      <c r="I808" s="30">
        <v>40</v>
      </c>
      <c r="J808" s="30">
        <v>238</v>
      </c>
      <c r="K808" s="30">
        <v>5</v>
      </c>
      <c r="L808" s="30">
        <v>38</v>
      </c>
      <c r="M808" t="s">
        <v>16474</v>
      </c>
    </row>
    <row r="809" spans="1:13">
      <c r="A809" t="str">
        <f t="shared" si="12"/>
        <v>Kelpak 11/0.031 SL 50 X 100 ml46174</v>
      </c>
      <c r="B809">
        <v>808</v>
      </c>
      <c r="C809" t="s">
        <v>12511</v>
      </c>
      <c r="D809" t="s">
        <v>1162</v>
      </c>
      <c r="E809" s="28">
        <v>46174</v>
      </c>
      <c r="F809" s="30">
        <v>50</v>
      </c>
      <c r="G809" s="30">
        <v>1</v>
      </c>
      <c r="H809" s="30">
        <v>1</v>
      </c>
      <c r="I809" s="30">
        <v>50</v>
      </c>
      <c r="J809" s="30">
        <v>424</v>
      </c>
      <c r="K809" s="30">
        <v>8</v>
      </c>
      <c r="L809" s="30">
        <v>24</v>
      </c>
      <c r="M809" t="s">
        <v>16474</v>
      </c>
    </row>
    <row r="810" spans="1:13">
      <c r="A810" t="str">
        <f t="shared" si="12"/>
        <v>Kemeja MIA1/1/1000</v>
      </c>
      <c r="B810">
        <v>809</v>
      </c>
      <c r="C810" t="s">
        <v>12512</v>
      </c>
      <c r="D810" t="s">
        <v>1163</v>
      </c>
      <c r="E810" s="28" t="s">
        <v>2222</v>
      </c>
      <c r="F810" s="30">
        <v>1</v>
      </c>
      <c r="G810" s="30">
        <v>1</v>
      </c>
      <c r="H810" s="30">
        <v>1</v>
      </c>
      <c r="I810" s="30">
        <v>1</v>
      </c>
      <c r="J810" s="30">
        <v>23</v>
      </c>
      <c r="K810" s="30">
        <v>23</v>
      </c>
      <c r="L810" s="30">
        <v>0</v>
      </c>
      <c r="M810" t="s">
        <v>16474</v>
      </c>
    </row>
    <row r="811" spans="1:13">
      <c r="A811" t="str">
        <f t="shared" si="12"/>
        <v>Kencis 55 EW 20 X 1 ltr47178</v>
      </c>
      <c r="B811">
        <v>810</v>
      </c>
      <c r="C811" t="s">
        <v>12513</v>
      </c>
      <c r="D811" t="s">
        <v>1164</v>
      </c>
      <c r="E811" s="28">
        <v>47178</v>
      </c>
      <c r="F811" s="30">
        <v>20</v>
      </c>
      <c r="G811" s="30">
        <v>1</v>
      </c>
      <c r="H811" s="30">
        <v>1</v>
      </c>
      <c r="I811" s="30">
        <v>20</v>
      </c>
      <c r="J811" s="30">
        <v>171</v>
      </c>
      <c r="K811" s="30">
        <v>8</v>
      </c>
      <c r="L811" s="30">
        <v>11</v>
      </c>
      <c r="M811" t="s">
        <v>16474</v>
      </c>
    </row>
    <row r="812" spans="1:13">
      <c r="A812" t="str">
        <f t="shared" si="12"/>
        <v>Kencis 55 EW 20 X 1 ltr47239</v>
      </c>
      <c r="B812">
        <v>811</v>
      </c>
      <c r="C812" t="s">
        <v>12513</v>
      </c>
      <c r="D812" t="s">
        <v>1164</v>
      </c>
      <c r="E812" s="28">
        <v>47239</v>
      </c>
      <c r="F812" s="30">
        <v>20</v>
      </c>
      <c r="G812" s="30">
        <v>1</v>
      </c>
      <c r="H812" s="30">
        <v>1</v>
      </c>
      <c r="I812" s="30">
        <v>20</v>
      </c>
      <c r="J812" s="30">
        <v>200</v>
      </c>
      <c r="K812" s="30">
        <v>10</v>
      </c>
      <c r="L812" s="30">
        <v>0</v>
      </c>
      <c r="M812" t="s">
        <v>16474</v>
      </c>
    </row>
    <row r="813" spans="1:13">
      <c r="A813" t="str">
        <f t="shared" si="12"/>
        <v>Kencis 55 EW 24 X 500 ml46631</v>
      </c>
      <c r="B813">
        <v>812</v>
      </c>
      <c r="C813" t="s">
        <v>12514</v>
      </c>
      <c r="D813" t="s">
        <v>1165</v>
      </c>
      <c r="E813" s="28">
        <v>46631</v>
      </c>
      <c r="F813" s="30">
        <v>24</v>
      </c>
      <c r="G813" s="30">
        <v>1</v>
      </c>
      <c r="H813" s="30">
        <v>1</v>
      </c>
      <c r="I813" s="30">
        <v>24</v>
      </c>
      <c r="J813" s="30">
        <v>480</v>
      </c>
      <c r="K813" s="30">
        <v>20</v>
      </c>
      <c r="L813" s="30">
        <v>0</v>
      </c>
      <c r="M813" t="s">
        <v>16474</v>
      </c>
    </row>
    <row r="814" spans="1:13">
      <c r="A814" t="str">
        <f t="shared" si="12"/>
        <v>Kenmectin 39 EC 48 X 250 ml45717</v>
      </c>
      <c r="B814">
        <v>813</v>
      </c>
      <c r="C814" t="s">
        <v>12515</v>
      </c>
      <c r="D814" t="s">
        <v>1166</v>
      </c>
      <c r="E814" s="28">
        <v>45717</v>
      </c>
      <c r="F814" s="30">
        <v>48</v>
      </c>
      <c r="G814" s="30">
        <v>1</v>
      </c>
      <c r="H814" s="30">
        <v>1</v>
      </c>
      <c r="I814" s="30">
        <v>48</v>
      </c>
      <c r="J814" s="30">
        <v>129</v>
      </c>
      <c r="K814" s="30">
        <v>2</v>
      </c>
      <c r="L814" s="30">
        <v>33</v>
      </c>
      <c r="M814" t="s">
        <v>16474</v>
      </c>
    </row>
    <row r="815" spans="1:13">
      <c r="A815" t="str">
        <f t="shared" si="12"/>
        <v>Kenmectin 39 EC 48 X 250 ml45901</v>
      </c>
      <c r="B815">
        <v>814</v>
      </c>
      <c r="C815" t="s">
        <v>12515</v>
      </c>
      <c r="D815" t="s">
        <v>1166</v>
      </c>
      <c r="E815" s="28">
        <v>45901</v>
      </c>
      <c r="F815" s="30">
        <v>48</v>
      </c>
      <c r="G815" s="30">
        <v>1</v>
      </c>
      <c r="H815" s="30">
        <v>1</v>
      </c>
      <c r="I815" s="30">
        <v>48</v>
      </c>
      <c r="J815" s="30">
        <v>816</v>
      </c>
      <c r="K815" s="30">
        <v>17</v>
      </c>
      <c r="L815" s="30">
        <v>0</v>
      </c>
      <c r="M815" t="s">
        <v>16474</v>
      </c>
    </row>
    <row r="816" spans="1:13">
      <c r="A816" t="str">
        <f t="shared" si="12"/>
        <v>Ken-Mida 12/50 EC 100 X 100 ml46327</v>
      </c>
      <c r="B816">
        <v>815</v>
      </c>
      <c r="C816" t="s">
        <v>12516</v>
      </c>
      <c r="D816" t="s">
        <v>1167</v>
      </c>
      <c r="E816" s="28">
        <v>46327</v>
      </c>
      <c r="F816" s="30">
        <v>100</v>
      </c>
      <c r="G816" s="30">
        <v>1</v>
      </c>
      <c r="H816" s="30">
        <v>1</v>
      </c>
      <c r="I816" s="30">
        <v>100</v>
      </c>
      <c r="J816" s="30">
        <v>940</v>
      </c>
      <c r="K816" s="30">
        <v>9</v>
      </c>
      <c r="L816" s="30">
        <v>40</v>
      </c>
      <c r="M816" t="s">
        <v>16474</v>
      </c>
    </row>
    <row r="817" spans="1:13">
      <c r="A817" t="str">
        <f t="shared" si="12"/>
        <v>Ken-Mida 12/50 EC 100 X 100 ml46569</v>
      </c>
      <c r="B817">
        <v>816</v>
      </c>
      <c r="C817" t="s">
        <v>12516</v>
      </c>
      <c r="D817" t="s">
        <v>1167</v>
      </c>
      <c r="E817" s="28">
        <v>46569</v>
      </c>
      <c r="F817" s="30">
        <v>100</v>
      </c>
      <c r="G817" s="30">
        <v>1</v>
      </c>
      <c r="H817" s="30">
        <v>1</v>
      </c>
      <c r="I817" s="30">
        <v>100</v>
      </c>
      <c r="J817" s="30">
        <v>1000</v>
      </c>
      <c r="K817" s="30">
        <v>10</v>
      </c>
      <c r="L817" s="30">
        <v>0</v>
      </c>
      <c r="M817" t="s">
        <v>16474</v>
      </c>
    </row>
    <row r="818" spans="1:13">
      <c r="A818" t="str">
        <f t="shared" si="12"/>
        <v>Ken-Mida 12/50 EC 24 X 500 ml46204</v>
      </c>
      <c r="B818">
        <v>817</v>
      </c>
      <c r="C818" t="s">
        <v>12517</v>
      </c>
      <c r="D818" t="s">
        <v>1168</v>
      </c>
      <c r="E818" s="28">
        <v>46204</v>
      </c>
      <c r="F818" s="30">
        <v>24</v>
      </c>
      <c r="G818" s="30">
        <v>1</v>
      </c>
      <c r="H818" s="30">
        <v>1</v>
      </c>
      <c r="I818" s="30">
        <v>24</v>
      </c>
      <c r="J818" s="30">
        <v>480</v>
      </c>
      <c r="K818" s="30">
        <v>20</v>
      </c>
      <c r="L818" s="30">
        <v>0</v>
      </c>
      <c r="M818" t="s">
        <v>16474</v>
      </c>
    </row>
    <row r="819" spans="1:13">
      <c r="A819" t="str">
        <f t="shared" si="12"/>
        <v>Ken-Mida 12/50 EC 48 X 250 ml46327</v>
      </c>
      <c r="B819">
        <v>818</v>
      </c>
      <c r="C819" t="s">
        <v>12518</v>
      </c>
      <c r="D819" t="s">
        <v>1169</v>
      </c>
      <c r="E819" s="28">
        <v>46327</v>
      </c>
      <c r="F819" s="30">
        <v>48</v>
      </c>
      <c r="G819" s="30">
        <v>1</v>
      </c>
      <c r="H819" s="30">
        <v>1</v>
      </c>
      <c r="I819" s="30">
        <v>48</v>
      </c>
      <c r="J819" s="30">
        <v>22</v>
      </c>
      <c r="K819" s="30">
        <v>0</v>
      </c>
      <c r="L819" s="30">
        <v>22</v>
      </c>
      <c r="M819" t="s">
        <v>16474</v>
      </c>
    </row>
    <row r="820" spans="1:13">
      <c r="A820" t="str">
        <f t="shared" si="12"/>
        <v>Ken-Mida 12/50 EC 48 X 250 ml46388</v>
      </c>
      <c r="B820">
        <v>819</v>
      </c>
      <c r="C820" t="s">
        <v>12518</v>
      </c>
      <c r="D820" t="s">
        <v>1169</v>
      </c>
      <c r="E820" s="28">
        <v>46388</v>
      </c>
      <c r="F820" s="30">
        <v>48</v>
      </c>
      <c r="G820" s="30">
        <v>1</v>
      </c>
      <c r="H820" s="30">
        <v>1</v>
      </c>
      <c r="I820" s="30">
        <v>48</v>
      </c>
      <c r="J820" s="30">
        <v>864</v>
      </c>
      <c r="K820" s="30">
        <v>18</v>
      </c>
      <c r="L820" s="30">
        <v>0</v>
      </c>
      <c r="M820" t="s">
        <v>16474</v>
      </c>
    </row>
    <row r="821" spans="1:13">
      <c r="A821" t="str">
        <f t="shared" si="12"/>
        <v>Kick Off 36 EC 20 X 1 ltr45627</v>
      </c>
      <c r="B821">
        <v>820</v>
      </c>
      <c r="C821" t="s">
        <v>12519</v>
      </c>
      <c r="D821" t="s">
        <v>1170</v>
      </c>
      <c r="E821" s="28">
        <v>45627</v>
      </c>
      <c r="F821" s="30">
        <v>20</v>
      </c>
      <c r="G821" s="30">
        <v>1</v>
      </c>
      <c r="H821" s="30">
        <v>1</v>
      </c>
      <c r="I821" s="30">
        <v>20</v>
      </c>
      <c r="J821" s="30">
        <v>153</v>
      </c>
      <c r="K821" s="30">
        <v>7</v>
      </c>
      <c r="L821" s="30">
        <v>13</v>
      </c>
      <c r="M821" t="s">
        <v>16474</v>
      </c>
    </row>
    <row r="822" spans="1:13">
      <c r="A822" t="str">
        <f t="shared" si="12"/>
        <v>Kick Off 36 EC 48 X 100 ml45231</v>
      </c>
      <c r="B822">
        <v>821</v>
      </c>
      <c r="C822" t="s">
        <v>12520</v>
      </c>
      <c r="D822" t="s">
        <v>1172</v>
      </c>
      <c r="E822" s="28">
        <v>45231</v>
      </c>
      <c r="F822" s="30">
        <v>48</v>
      </c>
      <c r="G822" s="30">
        <v>1</v>
      </c>
      <c r="H822" s="30">
        <v>1</v>
      </c>
      <c r="I822" s="30">
        <v>48</v>
      </c>
      <c r="J822" s="30">
        <v>22</v>
      </c>
      <c r="K822" s="30">
        <v>0</v>
      </c>
      <c r="L822" s="30">
        <v>22</v>
      </c>
      <c r="M822" t="s">
        <v>16474</v>
      </c>
    </row>
    <row r="823" spans="1:13">
      <c r="A823" t="str">
        <f t="shared" si="12"/>
        <v>Kick Off 36 EC 48 X 100 ml45536</v>
      </c>
      <c r="B823">
        <v>822</v>
      </c>
      <c r="C823" t="s">
        <v>12520</v>
      </c>
      <c r="D823" t="s">
        <v>1172</v>
      </c>
      <c r="E823" s="28">
        <v>45536</v>
      </c>
      <c r="F823" s="30">
        <v>48</v>
      </c>
      <c r="G823" s="30">
        <v>1</v>
      </c>
      <c r="H823" s="30">
        <v>1</v>
      </c>
      <c r="I823" s="30">
        <v>48</v>
      </c>
      <c r="J823" s="30">
        <v>80</v>
      </c>
      <c r="K823" s="30">
        <v>1</v>
      </c>
      <c r="L823" s="30">
        <v>32</v>
      </c>
      <c r="M823" t="s">
        <v>16474</v>
      </c>
    </row>
    <row r="824" spans="1:13">
      <c r="A824" t="str">
        <f t="shared" si="12"/>
        <v>Kilau 36 WP 6 X 50 X 25 gr45505</v>
      </c>
      <c r="B824">
        <v>823</v>
      </c>
      <c r="C824" t="s">
        <v>12521</v>
      </c>
      <c r="D824" t="s">
        <v>1175</v>
      </c>
      <c r="E824" s="28">
        <v>45505</v>
      </c>
      <c r="F824" s="30">
        <v>6</v>
      </c>
      <c r="G824" s="30">
        <v>50</v>
      </c>
      <c r="H824" s="30">
        <v>1</v>
      </c>
      <c r="I824" s="30">
        <v>300</v>
      </c>
      <c r="J824" s="30">
        <v>8641</v>
      </c>
      <c r="K824" s="30">
        <v>28</v>
      </c>
      <c r="L824" s="30">
        <v>241</v>
      </c>
      <c r="M824" t="s">
        <v>16474</v>
      </c>
    </row>
    <row r="825" spans="1:13">
      <c r="A825" t="str">
        <f t="shared" si="12"/>
        <v>Kingdom 550 SC 20 ltr46997</v>
      </c>
      <c r="B825">
        <v>824</v>
      </c>
      <c r="C825" t="s">
        <v>12522</v>
      </c>
      <c r="D825" t="s">
        <v>1176</v>
      </c>
      <c r="E825" s="28">
        <v>46997</v>
      </c>
      <c r="F825" s="30">
        <v>1</v>
      </c>
      <c r="G825" s="30">
        <v>1</v>
      </c>
      <c r="H825" s="30">
        <v>1</v>
      </c>
      <c r="I825" s="30">
        <v>1</v>
      </c>
      <c r="J825" s="30">
        <v>49</v>
      </c>
      <c r="K825" s="30">
        <v>49</v>
      </c>
      <c r="L825" s="30">
        <v>0</v>
      </c>
      <c r="M825" t="s">
        <v>16474</v>
      </c>
    </row>
    <row r="826" spans="1:13">
      <c r="A826" t="str">
        <f t="shared" si="12"/>
        <v>Kingdom 550 SC 20 X 1 ltr46661</v>
      </c>
      <c r="B826">
        <v>825</v>
      </c>
      <c r="C826" t="s">
        <v>12523</v>
      </c>
      <c r="D826" t="s">
        <v>1177</v>
      </c>
      <c r="E826" s="28">
        <v>46661</v>
      </c>
      <c r="F826" s="30">
        <v>20</v>
      </c>
      <c r="G826" s="30">
        <v>1</v>
      </c>
      <c r="H826" s="30">
        <v>1</v>
      </c>
      <c r="I826" s="30">
        <v>20</v>
      </c>
      <c r="J826" s="30">
        <v>29</v>
      </c>
      <c r="K826" s="30">
        <v>1</v>
      </c>
      <c r="L826" s="30">
        <v>9</v>
      </c>
      <c r="M826" t="s">
        <v>16474</v>
      </c>
    </row>
    <row r="827" spans="1:13">
      <c r="A827" t="str">
        <f t="shared" si="12"/>
        <v>Kingdom 550 SC 20 X 1 ltr46997</v>
      </c>
      <c r="B827">
        <v>826</v>
      </c>
      <c r="C827" t="s">
        <v>12523</v>
      </c>
      <c r="D827" t="s">
        <v>1177</v>
      </c>
      <c r="E827" s="28">
        <v>46997</v>
      </c>
      <c r="F827" s="30">
        <v>20</v>
      </c>
      <c r="G827" s="30">
        <v>1</v>
      </c>
      <c r="H827" s="30">
        <v>1</v>
      </c>
      <c r="I827" s="30">
        <v>20</v>
      </c>
      <c r="J827" s="30">
        <v>1000</v>
      </c>
      <c r="K827" s="30">
        <v>50</v>
      </c>
      <c r="L827" s="30">
        <v>0</v>
      </c>
      <c r="M827" t="s">
        <v>16474</v>
      </c>
    </row>
    <row r="828" spans="1:13">
      <c r="A828" t="str">
        <f t="shared" si="12"/>
        <v>Kingdom 550 SC 4 X 5 ltr46631</v>
      </c>
      <c r="B828">
        <v>827</v>
      </c>
      <c r="C828" t="s">
        <v>12524</v>
      </c>
      <c r="D828" t="s">
        <v>1178</v>
      </c>
      <c r="E828" s="28">
        <v>46631</v>
      </c>
      <c r="F828" s="30">
        <v>4</v>
      </c>
      <c r="G828" s="30">
        <v>1</v>
      </c>
      <c r="H828" s="30">
        <v>1</v>
      </c>
      <c r="I828" s="30">
        <v>4</v>
      </c>
      <c r="J828" s="30">
        <v>24</v>
      </c>
      <c r="K828" s="30">
        <v>6</v>
      </c>
      <c r="L828" s="30">
        <v>0</v>
      </c>
      <c r="M828" t="s">
        <v>16474</v>
      </c>
    </row>
    <row r="829" spans="1:13">
      <c r="A829" t="str">
        <f t="shared" si="12"/>
        <v>Kingdom 550 SC 4 X 5 ltr46661</v>
      </c>
      <c r="B829">
        <v>828</v>
      </c>
      <c r="C829" t="s">
        <v>12524</v>
      </c>
      <c r="D829" t="s">
        <v>1178</v>
      </c>
      <c r="E829" s="28">
        <v>46661</v>
      </c>
      <c r="F829" s="30">
        <v>4</v>
      </c>
      <c r="G829" s="30">
        <v>1</v>
      </c>
      <c r="H829" s="30">
        <v>1</v>
      </c>
      <c r="I829" s="30">
        <v>4</v>
      </c>
      <c r="J829" s="30">
        <v>176</v>
      </c>
      <c r="K829" s="30">
        <v>44</v>
      </c>
      <c r="L829" s="30">
        <v>0</v>
      </c>
      <c r="M829" t="s">
        <v>16474</v>
      </c>
    </row>
    <row r="830" spans="1:13">
      <c r="A830" t="str">
        <f t="shared" si="12"/>
        <v>Klep Kulit 14 ltr Star Metal1/1/1000</v>
      </c>
      <c r="B830">
        <v>829</v>
      </c>
      <c r="C830" t="s">
        <v>12525</v>
      </c>
      <c r="D830" t="s">
        <v>1179</v>
      </c>
      <c r="E830" s="28" t="s">
        <v>2222</v>
      </c>
      <c r="F830" s="30">
        <v>1</v>
      </c>
      <c r="G830" s="30">
        <v>1</v>
      </c>
      <c r="H830" s="30">
        <v>1</v>
      </c>
      <c r="I830" s="30">
        <v>1</v>
      </c>
      <c r="J830" s="30">
        <v>78</v>
      </c>
      <c r="K830" s="30">
        <v>78</v>
      </c>
      <c r="L830" s="30">
        <v>0</v>
      </c>
      <c r="M830" t="s">
        <v>16474</v>
      </c>
    </row>
    <row r="831" spans="1:13">
      <c r="A831" t="str">
        <f t="shared" si="12"/>
        <v>Klep Kulit 17 ltr Star Metal1/1/1000</v>
      </c>
      <c r="B831">
        <v>830</v>
      </c>
      <c r="C831" t="s">
        <v>12526</v>
      </c>
      <c r="D831" t="s">
        <v>1180</v>
      </c>
      <c r="E831" s="28" t="s">
        <v>2222</v>
      </c>
      <c r="F831" s="30">
        <v>1</v>
      </c>
      <c r="G831" s="30">
        <v>1</v>
      </c>
      <c r="H831" s="30">
        <v>1</v>
      </c>
      <c r="I831" s="30">
        <v>1</v>
      </c>
      <c r="J831" s="30">
        <v>100</v>
      </c>
      <c r="K831" s="30">
        <v>100</v>
      </c>
      <c r="L831" s="30">
        <v>0</v>
      </c>
      <c r="M831" t="s">
        <v>16474</v>
      </c>
    </row>
    <row r="832" spans="1:13">
      <c r="A832" t="str">
        <f t="shared" si="12"/>
        <v>Kloper 500 SL 12 X 1 ltr46600</v>
      </c>
      <c r="B832">
        <v>831</v>
      </c>
      <c r="C832" t="s">
        <v>12527</v>
      </c>
      <c r="D832" t="s">
        <v>1181</v>
      </c>
      <c r="E832" s="28">
        <v>46600</v>
      </c>
      <c r="F832" s="30">
        <v>12</v>
      </c>
      <c r="G832" s="30">
        <v>1</v>
      </c>
      <c r="H832" s="30">
        <v>1</v>
      </c>
      <c r="I832" s="30">
        <v>12</v>
      </c>
      <c r="J832" s="30">
        <v>612</v>
      </c>
      <c r="K832" s="30">
        <v>51</v>
      </c>
      <c r="L832" s="30">
        <v>0</v>
      </c>
      <c r="M832" t="s">
        <v>16474</v>
      </c>
    </row>
    <row r="833" spans="1:13">
      <c r="A833" t="str">
        <f t="shared" si="12"/>
        <v>Kloper 500 SL 20 X 500 ml46692</v>
      </c>
      <c r="B833">
        <v>832</v>
      </c>
      <c r="C833" t="s">
        <v>12528</v>
      </c>
      <c r="D833" t="s">
        <v>1184</v>
      </c>
      <c r="E833" s="28">
        <v>46692</v>
      </c>
      <c r="F833" s="30">
        <v>20</v>
      </c>
      <c r="G833" s="30">
        <v>1</v>
      </c>
      <c r="H833" s="30">
        <v>1</v>
      </c>
      <c r="I833" s="30">
        <v>20</v>
      </c>
      <c r="J833" s="30">
        <v>480</v>
      </c>
      <c r="K833" s="30">
        <v>24</v>
      </c>
      <c r="L833" s="30">
        <v>0</v>
      </c>
      <c r="M833" t="s">
        <v>16474</v>
      </c>
    </row>
    <row r="834" spans="1:13">
      <c r="A834" t="str">
        <f t="shared" si="12"/>
        <v>Kloper 500 SL 40 X 250 ml46813</v>
      </c>
      <c r="B834">
        <v>833</v>
      </c>
      <c r="C834" t="s">
        <v>12529</v>
      </c>
      <c r="D834" t="s">
        <v>1185</v>
      </c>
      <c r="E834" s="28">
        <v>46813</v>
      </c>
      <c r="F834" s="30">
        <v>40</v>
      </c>
      <c r="G834" s="30">
        <v>1</v>
      </c>
      <c r="H834" s="30">
        <v>1</v>
      </c>
      <c r="I834" s="30">
        <v>40</v>
      </c>
      <c r="J834" s="30">
        <v>400</v>
      </c>
      <c r="K834" s="30">
        <v>10</v>
      </c>
      <c r="L834" s="30">
        <v>0</v>
      </c>
      <c r="M834" t="s">
        <v>16474</v>
      </c>
    </row>
    <row r="835" spans="1:13">
      <c r="A835" t="str">
        <f t="shared" ref="A835:A898" si="13">D835&amp;E835</f>
        <v>KNO3 Merah P Tani 15 X 2 kg46508</v>
      </c>
      <c r="B835">
        <v>834</v>
      </c>
      <c r="C835" t="s">
        <v>12530</v>
      </c>
      <c r="D835" t="s">
        <v>1187</v>
      </c>
      <c r="E835" s="28">
        <v>46508</v>
      </c>
      <c r="F835" s="30">
        <v>15</v>
      </c>
      <c r="G835" s="30">
        <v>1</v>
      </c>
      <c r="H835" s="30">
        <v>1</v>
      </c>
      <c r="I835" s="30">
        <v>15</v>
      </c>
      <c r="J835" s="30">
        <v>6616</v>
      </c>
      <c r="K835" s="30">
        <v>441</v>
      </c>
      <c r="L835" s="30">
        <v>1</v>
      </c>
      <c r="M835" t="s">
        <v>16474</v>
      </c>
    </row>
    <row r="836" spans="1:13">
      <c r="A836" t="str">
        <f t="shared" si="13"/>
        <v>KNO3 Putih P Tani 15 X 2 kg46388</v>
      </c>
      <c r="B836">
        <v>835</v>
      </c>
      <c r="C836" t="s">
        <v>12531</v>
      </c>
      <c r="D836" t="s">
        <v>1188</v>
      </c>
      <c r="E836" s="28">
        <v>46388</v>
      </c>
      <c r="F836" s="30">
        <v>15</v>
      </c>
      <c r="G836" s="30">
        <v>1</v>
      </c>
      <c r="H836" s="30">
        <v>1</v>
      </c>
      <c r="I836" s="30">
        <v>15</v>
      </c>
      <c r="J836" s="30">
        <v>1055</v>
      </c>
      <c r="K836" s="30">
        <v>70</v>
      </c>
      <c r="L836" s="30">
        <v>5</v>
      </c>
      <c r="M836" t="s">
        <v>16474</v>
      </c>
    </row>
    <row r="837" spans="1:13">
      <c r="A837" t="str">
        <f t="shared" si="13"/>
        <v>Knocker 20 X 400 ml45658</v>
      </c>
      <c r="B837">
        <v>836</v>
      </c>
      <c r="C837" t="s">
        <v>12532</v>
      </c>
      <c r="D837" t="s">
        <v>1189</v>
      </c>
      <c r="E837" s="28">
        <v>45658</v>
      </c>
      <c r="F837" s="30">
        <v>20</v>
      </c>
      <c r="G837" s="30">
        <v>1</v>
      </c>
      <c r="H837" s="30">
        <v>1</v>
      </c>
      <c r="I837" s="30">
        <v>20</v>
      </c>
      <c r="J837" s="30">
        <v>45</v>
      </c>
      <c r="K837" s="30">
        <v>2</v>
      </c>
      <c r="L837" s="30">
        <v>5</v>
      </c>
      <c r="M837" t="s">
        <v>16474</v>
      </c>
    </row>
    <row r="838" spans="1:13">
      <c r="A838" t="str">
        <f t="shared" si="13"/>
        <v>Knocker 30 X 200 ml + ergostim46113</v>
      </c>
      <c r="B838">
        <v>837</v>
      </c>
      <c r="C838" t="s">
        <v>12533</v>
      </c>
      <c r="D838" t="s">
        <v>1190</v>
      </c>
      <c r="E838" s="28">
        <v>46113</v>
      </c>
      <c r="F838" s="30">
        <v>30</v>
      </c>
      <c r="G838" s="30">
        <v>1</v>
      </c>
      <c r="H838" s="30">
        <v>1</v>
      </c>
      <c r="I838" s="30">
        <v>30</v>
      </c>
      <c r="J838" s="30">
        <v>71</v>
      </c>
      <c r="K838" s="30">
        <v>2</v>
      </c>
      <c r="L838" s="30">
        <v>11</v>
      </c>
      <c r="M838" t="s">
        <v>16474</v>
      </c>
    </row>
    <row r="839" spans="1:13">
      <c r="A839" t="str">
        <f t="shared" si="13"/>
        <v>Knocker 40 X 200 ml46844</v>
      </c>
      <c r="B839">
        <v>838</v>
      </c>
      <c r="C839" t="s">
        <v>12534</v>
      </c>
      <c r="D839" t="s">
        <v>1191</v>
      </c>
      <c r="E839" s="28">
        <v>46844</v>
      </c>
      <c r="F839" s="30">
        <v>40</v>
      </c>
      <c r="G839" s="30">
        <v>1</v>
      </c>
      <c r="H839" s="30">
        <v>1</v>
      </c>
      <c r="I839" s="30">
        <v>40</v>
      </c>
      <c r="J839" s="30">
        <v>308</v>
      </c>
      <c r="K839" s="30">
        <v>7</v>
      </c>
      <c r="L839" s="30">
        <v>28</v>
      </c>
      <c r="M839" t="s">
        <v>16474</v>
      </c>
    </row>
    <row r="840" spans="1:13">
      <c r="A840" t="str">
        <f t="shared" si="13"/>
        <v>Knocker 50 X 80 ml45413</v>
      </c>
      <c r="B840">
        <v>839</v>
      </c>
      <c r="C840" t="s">
        <v>12535</v>
      </c>
      <c r="D840" t="s">
        <v>1192</v>
      </c>
      <c r="E840" s="28">
        <v>45413</v>
      </c>
      <c r="F840" s="30">
        <v>50</v>
      </c>
      <c r="G840" s="30">
        <v>1</v>
      </c>
      <c r="H840" s="30">
        <v>1</v>
      </c>
      <c r="I840" s="30">
        <v>50</v>
      </c>
      <c r="J840" s="30">
        <v>7</v>
      </c>
      <c r="K840" s="30">
        <v>0</v>
      </c>
      <c r="L840" s="30">
        <v>7</v>
      </c>
      <c r="M840" t="s">
        <v>16474</v>
      </c>
    </row>
    <row r="841" spans="1:13">
      <c r="A841" t="str">
        <f t="shared" si="13"/>
        <v>Knocker 50 X 80 ml46143</v>
      </c>
      <c r="B841">
        <v>840</v>
      </c>
      <c r="C841" t="s">
        <v>12535</v>
      </c>
      <c r="D841" t="s">
        <v>1192</v>
      </c>
      <c r="E841" s="28">
        <v>46143</v>
      </c>
      <c r="F841" s="30">
        <v>50</v>
      </c>
      <c r="G841" s="30">
        <v>1</v>
      </c>
      <c r="H841" s="30">
        <v>1</v>
      </c>
      <c r="I841" s="30">
        <v>50</v>
      </c>
      <c r="J841" s="30">
        <v>25</v>
      </c>
      <c r="K841" s="30">
        <v>0</v>
      </c>
      <c r="L841" s="30">
        <v>25</v>
      </c>
      <c r="M841" t="s">
        <v>16474</v>
      </c>
    </row>
    <row r="842" spans="1:13">
      <c r="A842" t="str">
        <f t="shared" si="13"/>
        <v>Kompor Gas Maspion1/1/1000</v>
      </c>
      <c r="B842">
        <v>841</v>
      </c>
      <c r="C842" t="s">
        <v>12536</v>
      </c>
      <c r="D842" t="s">
        <v>1193</v>
      </c>
      <c r="E842" s="28" t="s">
        <v>2222</v>
      </c>
      <c r="F842" s="30">
        <v>1</v>
      </c>
      <c r="G842" s="30">
        <v>1</v>
      </c>
      <c r="H842" s="30">
        <v>1</v>
      </c>
      <c r="I842" s="30">
        <v>1</v>
      </c>
      <c r="J842" s="30">
        <v>1</v>
      </c>
      <c r="K842" s="30">
        <v>1</v>
      </c>
      <c r="L842" s="30">
        <v>0</v>
      </c>
      <c r="M842" t="s">
        <v>16474</v>
      </c>
    </row>
    <row r="843" spans="1:13">
      <c r="A843" t="str">
        <f t="shared" si="13"/>
        <v>Konektor Nosel Tutup1/1/1000</v>
      </c>
      <c r="B843">
        <v>842</v>
      </c>
      <c r="C843" t="s">
        <v>12537</v>
      </c>
      <c r="D843" t="s">
        <v>1194</v>
      </c>
      <c r="E843" s="28" t="s">
        <v>2222</v>
      </c>
      <c r="F843" s="30">
        <v>1</v>
      </c>
      <c r="G843" s="30">
        <v>1</v>
      </c>
      <c r="H843" s="30">
        <v>1</v>
      </c>
      <c r="I843" s="30">
        <v>1</v>
      </c>
      <c r="J843" s="30">
        <v>40</v>
      </c>
      <c r="K843" s="30">
        <v>40</v>
      </c>
      <c r="L843" s="30">
        <v>0</v>
      </c>
      <c r="M843" t="s">
        <v>16474</v>
      </c>
    </row>
    <row r="844" spans="1:13">
      <c r="A844" t="str">
        <f t="shared" si="13"/>
        <v>Konsep 50 EC 100 X 100 ml46784</v>
      </c>
      <c r="B844">
        <v>843</v>
      </c>
      <c r="C844" t="s">
        <v>12538</v>
      </c>
      <c r="D844" t="s">
        <v>1195</v>
      </c>
      <c r="E844" s="28">
        <v>46784</v>
      </c>
      <c r="F844" s="30">
        <v>100</v>
      </c>
      <c r="G844" s="30">
        <v>1</v>
      </c>
      <c r="H844" s="30">
        <v>1</v>
      </c>
      <c r="I844" s="30">
        <v>100</v>
      </c>
      <c r="J844" s="30">
        <v>2900</v>
      </c>
      <c r="K844" s="30">
        <v>29</v>
      </c>
      <c r="L844" s="30">
        <v>0</v>
      </c>
      <c r="M844" t="s">
        <v>16474</v>
      </c>
    </row>
    <row r="845" spans="1:13">
      <c r="A845" t="str">
        <f t="shared" si="13"/>
        <v>Konsep 50 EC 20 X 1 ltr46204</v>
      </c>
      <c r="B845">
        <v>844</v>
      </c>
      <c r="C845" t="s">
        <v>12539</v>
      </c>
      <c r="D845" t="s">
        <v>1196</v>
      </c>
      <c r="E845" s="28">
        <v>46204</v>
      </c>
      <c r="F845" s="30">
        <v>20</v>
      </c>
      <c r="G845" s="30">
        <v>1</v>
      </c>
      <c r="H845" s="30">
        <v>1</v>
      </c>
      <c r="I845" s="30">
        <v>20</v>
      </c>
      <c r="J845" s="30">
        <v>4</v>
      </c>
      <c r="K845" s="30">
        <v>0</v>
      </c>
      <c r="L845" s="30">
        <v>4</v>
      </c>
      <c r="M845" t="s">
        <v>16474</v>
      </c>
    </row>
    <row r="846" spans="1:13">
      <c r="A846" t="str">
        <f t="shared" si="13"/>
        <v>Konsep 50 EC 20 X 1 ltr46935</v>
      </c>
      <c r="B846">
        <v>845</v>
      </c>
      <c r="C846" t="s">
        <v>12539</v>
      </c>
      <c r="D846" t="s">
        <v>1196</v>
      </c>
      <c r="E846" s="28">
        <v>46935</v>
      </c>
      <c r="F846" s="30">
        <v>20</v>
      </c>
      <c r="G846" s="30">
        <v>1</v>
      </c>
      <c r="H846" s="30">
        <v>1</v>
      </c>
      <c r="I846" s="30">
        <v>20</v>
      </c>
      <c r="J846" s="30">
        <v>360</v>
      </c>
      <c r="K846" s="30">
        <v>18</v>
      </c>
      <c r="L846" s="30">
        <v>0</v>
      </c>
      <c r="M846" t="s">
        <v>16474</v>
      </c>
    </row>
    <row r="847" spans="1:13">
      <c r="A847" t="str">
        <f t="shared" si="13"/>
        <v>Konsep 50 EC 25 X 500 ml46661</v>
      </c>
      <c r="B847">
        <v>846</v>
      </c>
      <c r="C847" t="s">
        <v>12540</v>
      </c>
      <c r="D847" t="s">
        <v>1197</v>
      </c>
      <c r="E847" s="28">
        <v>46661</v>
      </c>
      <c r="F847" s="30">
        <v>25</v>
      </c>
      <c r="G847" s="30">
        <v>1</v>
      </c>
      <c r="H847" s="30">
        <v>1</v>
      </c>
      <c r="I847" s="30">
        <v>25</v>
      </c>
      <c r="J847" s="30">
        <v>19</v>
      </c>
      <c r="K847" s="30">
        <v>0</v>
      </c>
      <c r="L847" s="30">
        <v>19</v>
      </c>
      <c r="M847" t="s">
        <v>16474</v>
      </c>
    </row>
    <row r="848" spans="1:13">
      <c r="A848" t="str">
        <f t="shared" si="13"/>
        <v>Konsep 50 EC 25 X 500 ml46874</v>
      </c>
      <c r="B848">
        <v>847</v>
      </c>
      <c r="C848" t="s">
        <v>12540</v>
      </c>
      <c r="D848" t="s">
        <v>1197</v>
      </c>
      <c r="E848" s="28">
        <v>46874</v>
      </c>
      <c r="F848" s="30">
        <v>25</v>
      </c>
      <c r="G848" s="30">
        <v>1</v>
      </c>
      <c r="H848" s="30">
        <v>1</v>
      </c>
      <c r="I848" s="30">
        <v>25</v>
      </c>
      <c r="J848" s="30">
        <v>500</v>
      </c>
      <c r="K848" s="30">
        <v>20</v>
      </c>
      <c r="L848" s="30">
        <v>0</v>
      </c>
      <c r="M848" t="s">
        <v>16474</v>
      </c>
    </row>
    <row r="849" spans="1:13">
      <c r="A849" t="str">
        <f t="shared" si="13"/>
        <v>Konsep 50 EC 40 X 250 ml46508</v>
      </c>
      <c r="B849">
        <v>848</v>
      </c>
      <c r="C849" t="s">
        <v>12541</v>
      </c>
      <c r="D849" t="s">
        <v>1198</v>
      </c>
      <c r="E849" s="28">
        <v>46508</v>
      </c>
      <c r="F849" s="30">
        <v>40</v>
      </c>
      <c r="G849" s="30">
        <v>1</v>
      </c>
      <c r="H849" s="30">
        <v>1</v>
      </c>
      <c r="I849" s="30">
        <v>40</v>
      </c>
      <c r="J849" s="30">
        <v>80</v>
      </c>
      <c r="K849" s="30">
        <v>2</v>
      </c>
      <c r="L849" s="30">
        <v>0</v>
      </c>
      <c r="M849" t="s">
        <v>16474</v>
      </c>
    </row>
    <row r="850" spans="1:13">
      <c r="A850" t="str">
        <f t="shared" si="13"/>
        <v>Konsep 50 EC 40 X 250 ml46661</v>
      </c>
      <c r="B850">
        <v>849</v>
      </c>
      <c r="C850" t="s">
        <v>12541</v>
      </c>
      <c r="D850" t="s">
        <v>1198</v>
      </c>
      <c r="E850" s="28">
        <v>46661</v>
      </c>
      <c r="F850" s="30">
        <v>40</v>
      </c>
      <c r="G850" s="30">
        <v>1</v>
      </c>
      <c r="H850" s="30">
        <v>1</v>
      </c>
      <c r="I850" s="30">
        <v>40</v>
      </c>
      <c r="J850" s="30">
        <v>1160</v>
      </c>
      <c r="K850" s="30">
        <v>29</v>
      </c>
      <c r="L850" s="30">
        <v>0</v>
      </c>
      <c r="M850" t="s">
        <v>16474</v>
      </c>
    </row>
    <row r="851" spans="1:13">
      <c r="A851" t="str">
        <f t="shared" si="13"/>
        <v>Korek Api Gesek Banteng1/1/1000</v>
      </c>
      <c r="B851">
        <v>850</v>
      </c>
      <c r="C851" t="s">
        <v>12542</v>
      </c>
      <c r="D851" t="s">
        <v>1199</v>
      </c>
      <c r="E851" s="28" t="s">
        <v>2222</v>
      </c>
      <c r="F851" s="30">
        <v>1</v>
      </c>
      <c r="G851" s="30">
        <v>1</v>
      </c>
      <c r="H851" s="30">
        <v>1</v>
      </c>
      <c r="I851" s="30">
        <v>1</v>
      </c>
      <c r="J851" s="30">
        <v>270</v>
      </c>
      <c r="K851" s="30">
        <v>270</v>
      </c>
      <c r="L851" s="30">
        <v>0</v>
      </c>
      <c r="M851" t="s">
        <v>16474</v>
      </c>
    </row>
    <row r="852" spans="1:13">
      <c r="A852" t="str">
        <f t="shared" si="13"/>
        <v>Kran Pencet Star Metal1/1/1000</v>
      </c>
      <c r="B852">
        <v>851</v>
      </c>
      <c r="C852" t="s">
        <v>12543</v>
      </c>
      <c r="D852" t="s">
        <v>1200</v>
      </c>
      <c r="E852" s="28" t="s">
        <v>2222</v>
      </c>
      <c r="F852" s="30">
        <v>1</v>
      </c>
      <c r="G852" s="30">
        <v>1</v>
      </c>
      <c r="H852" s="30">
        <v>1</v>
      </c>
      <c r="I852" s="30">
        <v>1</v>
      </c>
      <c r="J852" s="30">
        <v>476</v>
      </c>
      <c r="K852" s="30">
        <v>476</v>
      </c>
      <c r="L852" s="30">
        <v>0</v>
      </c>
      <c r="M852" t="s">
        <v>16474</v>
      </c>
    </row>
    <row r="853" spans="1:13">
      <c r="A853" t="str">
        <f t="shared" si="13"/>
        <v>Kran YT 4L, 5L, 7L &amp; 9L1/1/1000</v>
      </c>
      <c r="B853">
        <v>852</v>
      </c>
      <c r="C853" t="s">
        <v>12544</v>
      </c>
      <c r="D853" t="s">
        <v>1201</v>
      </c>
      <c r="E853" s="28" t="s">
        <v>2222</v>
      </c>
      <c r="F853" s="30">
        <v>1</v>
      </c>
      <c r="G853" s="30">
        <v>1</v>
      </c>
      <c r="H853" s="30">
        <v>1</v>
      </c>
      <c r="I853" s="30">
        <v>1</v>
      </c>
      <c r="J853" s="30">
        <v>850</v>
      </c>
      <c r="K853" s="30">
        <v>850</v>
      </c>
      <c r="L853" s="30">
        <v>0</v>
      </c>
      <c r="M853" t="s">
        <v>16474</v>
      </c>
    </row>
    <row r="854" spans="1:13">
      <c r="A854" t="str">
        <f t="shared" si="13"/>
        <v>Kresek Hitam Kecil (Sample)1/1/1000</v>
      </c>
      <c r="B854">
        <v>853</v>
      </c>
      <c r="C854" t="s">
        <v>12545</v>
      </c>
      <c r="D854" t="s">
        <v>1202</v>
      </c>
      <c r="E854" s="28" t="s">
        <v>2222</v>
      </c>
      <c r="F854" s="30">
        <v>1</v>
      </c>
      <c r="G854" s="30">
        <v>1</v>
      </c>
      <c r="H854" s="30">
        <v>1</v>
      </c>
      <c r="I854" s="30">
        <v>1</v>
      </c>
      <c r="J854" s="30">
        <v>1</v>
      </c>
      <c r="K854" s="30">
        <v>1</v>
      </c>
      <c r="L854" s="30">
        <v>0</v>
      </c>
      <c r="M854" t="s">
        <v>16474</v>
      </c>
    </row>
    <row r="855" spans="1:13">
      <c r="A855" t="str">
        <f t="shared" si="13"/>
        <v>Kresek Merah Kecil (Sample)1/1/1000</v>
      </c>
      <c r="B855">
        <v>854</v>
      </c>
      <c r="C855" t="s">
        <v>12546</v>
      </c>
      <c r="D855" t="s">
        <v>1203</v>
      </c>
      <c r="E855" s="28" t="s">
        <v>2222</v>
      </c>
      <c r="F855" s="30">
        <v>1</v>
      </c>
      <c r="G855" s="30">
        <v>1</v>
      </c>
      <c r="H855" s="30">
        <v>1</v>
      </c>
      <c r="I855" s="30">
        <v>1</v>
      </c>
      <c r="J855" s="30">
        <v>1</v>
      </c>
      <c r="K855" s="30">
        <v>1</v>
      </c>
      <c r="L855" s="30">
        <v>0</v>
      </c>
      <c r="M855" t="s">
        <v>16474</v>
      </c>
    </row>
    <row r="856" spans="1:13">
      <c r="A856" t="str">
        <f t="shared" si="13"/>
        <v>Kresnadan 3G 10 X 2 kg46935</v>
      </c>
      <c r="B856">
        <v>855</v>
      </c>
      <c r="C856" t="s">
        <v>12547</v>
      </c>
      <c r="D856" t="s">
        <v>1204</v>
      </c>
      <c r="E856" s="28">
        <v>46935</v>
      </c>
      <c r="F856" s="30">
        <v>10</v>
      </c>
      <c r="G856" s="30">
        <v>1</v>
      </c>
      <c r="H856" s="30">
        <v>1</v>
      </c>
      <c r="I856" s="30">
        <v>10</v>
      </c>
      <c r="J856" s="30">
        <v>9</v>
      </c>
      <c r="K856" s="30">
        <v>0</v>
      </c>
      <c r="L856" s="30">
        <v>9</v>
      </c>
      <c r="M856" t="s">
        <v>16474</v>
      </c>
    </row>
    <row r="857" spans="1:13">
      <c r="A857" t="str">
        <f t="shared" si="13"/>
        <v>Kresnadan 3G 10 X 2 kg47150</v>
      </c>
      <c r="B857">
        <v>856</v>
      </c>
      <c r="C857" t="s">
        <v>12547</v>
      </c>
      <c r="D857" t="s">
        <v>1204</v>
      </c>
      <c r="E857" s="28">
        <v>47150</v>
      </c>
      <c r="F857" s="30">
        <v>10</v>
      </c>
      <c r="G857" s="30">
        <v>1</v>
      </c>
      <c r="H857" s="30">
        <v>1</v>
      </c>
      <c r="I857" s="30">
        <v>10</v>
      </c>
      <c r="J857" s="30">
        <v>340</v>
      </c>
      <c r="K857" s="30">
        <v>34</v>
      </c>
      <c r="L857" s="30">
        <v>0</v>
      </c>
      <c r="M857" t="s">
        <v>16474</v>
      </c>
    </row>
    <row r="858" spans="1:13">
      <c r="A858" t="str">
        <f t="shared" si="13"/>
        <v>Kresnakum 0.005 20 X 1 kg46722</v>
      </c>
      <c r="B858">
        <v>857</v>
      </c>
      <c r="C858" t="s">
        <v>12548</v>
      </c>
      <c r="D858" t="s">
        <v>1205</v>
      </c>
      <c r="E858" s="28">
        <v>46722</v>
      </c>
      <c r="F858" s="30">
        <v>20</v>
      </c>
      <c r="G858" s="30">
        <v>1</v>
      </c>
      <c r="H858" s="30">
        <v>1</v>
      </c>
      <c r="I858" s="30">
        <v>20</v>
      </c>
      <c r="J858" s="30">
        <v>540</v>
      </c>
      <c r="K858" s="30">
        <v>27</v>
      </c>
      <c r="L858" s="30">
        <v>0</v>
      </c>
      <c r="M858" t="s">
        <v>16474</v>
      </c>
    </row>
    <row r="859" spans="1:13">
      <c r="A859" t="str">
        <f t="shared" si="13"/>
        <v>Kresnakum 0.005 20 X 1 kg46661</v>
      </c>
      <c r="B859">
        <v>858</v>
      </c>
      <c r="C859" t="s">
        <v>12548</v>
      </c>
      <c r="D859" t="s">
        <v>1205</v>
      </c>
      <c r="E859" s="28">
        <v>46661</v>
      </c>
      <c r="F859" s="30">
        <v>20</v>
      </c>
      <c r="G859" s="30">
        <v>1</v>
      </c>
      <c r="H859" s="30">
        <v>1</v>
      </c>
      <c r="I859" s="30">
        <v>20</v>
      </c>
      <c r="J859" s="30">
        <v>104</v>
      </c>
      <c r="K859" s="30">
        <v>5</v>
      </c>
      <c r="L859" s="30">
        <v>4</v>
      </c>
      <c r="M859" t="s">
        <v>16474</v>
      </c>
    </row>
    <row r="860" spans="1:13">
      <c r="A860" t="str">
        <f t="shared" si="13"/>
        <v>Kresnakum 0.005 20 X 1 kg46753</v>
      </c>
      <c r="B860">
        <v>859</v>
      </c>
      <c r="C860" t="s">
        <v>12548</v>
      </c>
      <c r="D860" t="s">
        <v>1205</v>
      </c>
      <c r="E860" s="28">
        <v>46753</v>
      </c>
      <c r="F860" s="30">
        <v>20</v>
      </c>
      <c r="G860" s="30">
        <v>1</v>
      </c>
      <c r="H860" s="30">
        <v>1</v>
      </c>
      <c r="I860" s="30">
        <v>20</v>
      </c>
      <c r="J860" s="30">
        <v>160</v>
      </c>
      <c r="K860" s="30">
        <v>8</v>
      </c>
      <c r="L860" s="30">
        <v>0</v>
      </c>
      <c r="M860" t="s">
        <v>16474</v>
      </c>
    </row>
    <row r="861" spans="1:13">
      <c r="A861" t="str">
        <f t="shared" si="13"/>
        <v>Kresnatop 500 SC 20 ltr47027</v>
      </c>
      <c r="B861">
        <v>860</v>
      </c>
      <c r="C861" t="s">
        <v>12549</v>
      </c>
      <c r="D861" t="s">
        <v>1206</v>
      </c>
      <c r="E861" s="28">
        <v>47027</v>
      </c>
      <c r="F861" s="30">
        <v>1</v>
      </c>
      <c r="G861" s="30">
        <v>1</v>
      </c>
      <c r="H861" s="30">
        <v>1</v>
      </c>
      <c r="I861" s="30">
        <v>1</v>
      </c>
      <c r="J861" s="30">
        <v>115</v>
      </c>
      <c r="K861" s="30">
        <v>115</v>
      </c>
      <c r="L861" s="30">
        <v>0</v>
      </c>
      <c r="M861" t="s">
        <v>16474</v>
      </c>
    </row>
    <row r="862" spans="1:13">
      <c r="A862" t="str">
        <f t="shared" si="13"/>
        <v>Kresnatop 500 SC 20 X 1 ltr47088</v>
      </c>
      <c r="B862">
        <v>861</v>
      </c>
      <c r="C862" t="s">
        <v>12550</v>
      </c>
      <c r="D862" t="s">
        <v>1207</v>
      </c>
      <c r="E862" s="28">
        <v>47088</v>
      </c>
      <c r="F862" s="30">
        <v>20</v>
      </c>
      <c r="G862" s="30">
        <v>1</v>
      </c>
      <c r="H862" s="30">
        <v>1</v>
      </c>
      <c r="I862" s="30">
        <v>20</v>
      </c>
      <c r="J862" s="30">
        <v>15</v>
      </c>
      <c r="K862" s="30">
        <v>0</v>
      </c>
      <c r="L862" s="30">
        <v>15</v>
      </c>
      <c r="M862" t="s">
        <v>16474</v>
      </c>
    </row>
    <row r="863" spans="1:13">
      <c r="A863" t="str">
        <f t="shared" si="13"/>
        <v>Kresnatop 500 SC 20 X 1 ltr47119</v>
      </c>
      <c r="B863">
        <v>862</v>
      </c>
      <c r="C863" t="s">
        <v>12550</v>
      </c>
      <c r="D863" t="s">
        <v>1207</v>
      </c>
      <c r="E863" s="28">
        <v>47119</v>
      </c>
      <c r="F863" s="30">
        <v>20</v>
      </c>
      <c r="G863" s="30">
        <v>1</v>
      </c>
      <c r="H863" s="30">
        <v>1</v>
      </c>
      <c r="I863" s="30">
        <v>20</v>
      </c>
      <c r="J863" s="30">
        <v>100</v>
      </c>
      <c r="K863" s="30">
        <v>5</v>
      </c>
      <c r="L863" s="30">
        <v>0</v>
      </c>
      <c r="M863" t="s">
        <v>16474</v>
      </c>
    </row>
    <row r="864" spans="1:13">
      <c r="A864" t="str">
        <f t="shared" si="13"/>
        <v>Kresnatop 500 SC 20 X 1 ltr47178</v>
      </c>
      <c r="B864">
        <v>863</v>
      </c>
      <c r="C864" t="s">
        <v>12550</v>
      </c>
      <c r="D864" t="s">
        <v>1207</v>
      </c>
      <c r="E864" s="28">
        <v>47178</v>
      </c>
      <c r="F864" s="30">
        <v>20</v>
      </c>
      <c r="G864" s="30">
        <v>1</v>
      </c>
      <c r="H864" s="30">
        <v>1</v>
      </c>
      <c r="I864" s="30">
        <v>20</v>
      </c>
      <c r="J864" s="30">
        <v>2400</v>
      </c>
      <c r="K864" s="30">
        <v>120</v>
      </c>
      <c r="L864" s="30">
        <v>0</v>
      </c>
      <c r="M864" t="s">
        <v>16474</v>
      </c>
    </row>
    <row r="865" spans="1:13">
      <c r="A865" t="str">
        <f t="shared" si="13"/>
        <v>Kresnatop 500 SC 20 X 1 ltr47209</v>
      </c>
      <c r="B865">
        <v>864</v>
      </c>
      <c r="C865" t="s">
        <v>12550</v>
      </c>
      <c r="D865" t="s">
        <v>1207</v>
      </c>
      <c r="E865" s="28">
        <v>47209</v>
      </c>
      <c r="F865" s="30">
        <v>20</v>
      </c>
      <c r="G865" s="30">
        <v>1</v>
      </c>
      <c r="H865" s="30">
        <v>1</v>
      </c>
      <c r="I865" s="30">
        <v>20</v>
      </c>
      <c r="J865" s="30">
        <v>1600</v>
      </c>
      <c r="K865" s="30">
        <v>80</v>
      </c>
      <c r="L865" s="30">
        <v>0</v>
      </c>
      <c r="M865" t="s">
        <v>16474</v>
      </c>
    </row>
    <row r="866" spans="1:13">
      <c r="A866" t="str">
        <f t="shared" si="13"/>
        <v>Kresnatop 500 SC 4 X 5 ltr47088</v>
      </c>
      <c r="B866">
        <v>865</v>
      </c>
      <c r="C866" t="s">
        <v>12551</v>
      </c>
      <c r="D866" t="s">
        <v>1208</v>
      </c>
      <c r="E866" s="28">
        <v>47088</v>
      </c>
      <c r="F866" s="30">
        <v>4</v>
      </c>
      <c r="G866" s="30">
        <v>1</v>
      </c>
      <c r="H866" s="30">
        <v>1</v>
      </c>
      <c r="I866" s="30">
        <v>4</v>
      </c>
      <c r="J866" s="30">
        <v>187</v>
      </c>
      <c r="K866" s="30">
        <v>46</v>
      </c>
      <c r="L866" s="30">
        <v>3</v>
      </c>
      <c r="M866" t="s">
        <v>16474</v>
      </c>
    </row>
    <row r="867" spans="1:13">
      <c r="A867" t="str">
        <f t="shared" si="13"/>
        <v>KS Pak Tani + Boron 25 kg1/1/1000</v>
      </c>
      <c r="B867">
        <v>866</v>
      </c>
      <c r="C867" t="s">
        <v>12552</v>
      </c>
      <c r="D867" t="s">
        <v>1209</v>
      </c>
      <c r="E867" s="28" t="s">
        <v>2222</v>
      </c>
      <c r="F867" s="30">
        <v>1</v>
      </c>
      <c r="G867" s="30">
        <v>1</v>
      </c>
      <c r="H867" s="30">
        <v>1</v>
      </c>
      <c r="I867" s="30">
        <v>1</v>
      </c>
      <c r="J867" s="30">
        <v>37</v>
      </c>
      <c r="K867" s="30">
        <v>37</v>
      </c>
      <c r="L867" s="30">
        <v>0</v>
      </c>
      <c r="M867" t="s">
        <v>16474</v>
      </c>
    </row>
    <row r="868" spans="1:13">
      <c r="A868" t="str">
        <f t="shared" si="13"/>
        <v>Kulkas Mini Sanken 1 Pintu1/1/1000</v>
      </c>
      <c r="B868">
        <v>867</v>
      </c>
      <c r="C868" t="s">
        <v>12553</v>
      </c>
      <c r="D868" t="s">
        <v>1218</v>
      </c>
      <c r="E868" s="28" t="s">
        <v>2222</v>
      </c>
      <c r="F868" s="30">
        <v>1</v>
      </c>
      <c r="G868" s="30">
        <v>1</v>
      </c>
      <c r="H868" s="30">
        <v>1</v>
      </c>
      <c r="I868" s="30">
        <v>1</v>
      </c>
      <c r="J868" s="30">
        <v>1</v>
      </c>
      <c r="K868" s="30">
        <v>1</v>
      </c>
      <c r="L868" s="30">
        <v>0</v>
      </c>
      <c r="M868" t="s">
        <v>16474</v>
      </c>
    </row>
    <row r="869" spans="1:13">
      <c r="A869" t="str">
        <f t="shared" si="13"/>
        <v>Kunci Inggris set1/1/1000</v>
      </c>
      <c r="B869">
        <v>868</v>
      </c>
      <c r="C869" t="s">
        <v>12554</v>
      </c>
      <c r="D869" t="s">
        <v>1219</v>
      </c>
      <c r="E869" s="28" t="s">
        <v>2222</v>
      </c>
      <c r="F869" s="30">
        <v>1</v>
      </c>
      <c r="G869" s="30">
        <v>1</v>
      </c>
      <c r="H869" s="30">
        <v>1</v>
      </c>
      <c r="I869" s="30">
        <v>1</v>
      </c>
      <c r="J869" s="30">
        <v>2</v>
      </c>
      <c r="K869" s="30">
        <v>2</v>
      </c>
      <c r="L869" s="30">
        <v>0</v>
      </c>
      <c r="M869" t="s">
        <v>16474</v>
      </c>
    </row>
    <row r="870" spans="1:13">
      <c r="A870" t="str">
        <f t="shared" si="13"/>
        <v>Kuproxat 345 F 20 X 500 ml46997</v>
      </c>
      <c r="B870">
        <v>869</v>
      </c>
      <c r="C870" t="s">
        <v>12555</v>
      </c>
      <c r="D870" t="s">
        <v>1220</v>
      </c>
      <c r="E870" s="28">
        <v>46997</v>
      </c>
      <c r="F870" s="30">
        <v>20</v>
      </c>
      <c r="G870" s="30">
        <v>1</v>
      </c>
      <c r="H870" s="30">
        <v>1</v>
      </c>
      <c r="I870" s="30">
        <v>20</v>
      </c>
      <c r="J870" s="30">
        <v>9</v>
      </c>
      <c r="K870" s="30">
        <v>0</v>
      </c>
      <c r="L870" s="30">
        <v>9</v>
      </c>
      <c r="M870" t="s">
        <v>16474</v>
      </c>
    </row>
    <row r="871" spans="1:13">
      <c r="A871" t="str">
        <f t="shared" si="13"/>
        <v>Kuproxat 345 F 20 X 500 ml47058</v>
      </c>
      <c r="B871">
        <v>870</v>
      </c>
      <c r="C871" t="s">
        <v>12555</v>
      </c>
      <c r="D871" t="s">
        <v>1220</v>
      </c>
      <c r="E871" s="28">
        <v>47058</v>
      </c>
      <c r="F871" s="30">
        <v>20</v>
      </c>
      <c r="G871" s="30">
        <v>1</v>
      </c>
      <c r="H871" s="30">
        <v>1</v>
      </c>
      <c r="I871" s="30">
        <v>20</v>
      </c>
      <c r="J871" s="30">
        <v>680</v>
      </c>
      <c r="K871" s="30">
        <v>34</v>
      </c>
      <c r="L871" s="30">
        <v>0</v>
      </c>
      <c r="M871" t="s">
        <v>16474</v>
      </c>
    </row>
    <row r="872" spans="1:13">
      <c r="A872" t="str">
        <f t="shared" si="13"/>
        <v>Kuproxat 345 F 40 X 200 ml46844</v>
      </c>
      <c r="B872">
        <v>871</v>
      </c>
      <c r="C872" t="s">
        <v>12556</v>
      </c>
      <c r="D872" t="s">
        <v>1221</v>
      </c>
      <c r="E872" s="28">
        <v>46844</v>
      </c>
      <c r="F872" s="30">
        <v>40</v>
      </c>
      <c r="G872" s="30">
        <v>1</v>
      </c>
      <c r="H872" s="30">
        <v>1</v>
      </c>
      <c r="I872" s="30">
        <v>40</v>
      </c>
      <c r="J872" s="30">
        <v>4</v>
      </c>
      <c r="K872" s="30">
        <v>0</v>
      </c>
      <c r="L872" s="30">
        <v>4</v>
      </c>
      <c r="M872" t="s">
        <v>16474</v>
      </c>
    </row>
    <row r="873" spans="1:13">
      <c r="A873" t="str">
        <f t="shared" si="13"/>
        <v>Kuproxat 345 F 40 X 200 ml46905</v>
      </c>
      <c r="B873">
        <v>872</v>
      </c>
      <c r="C873" t="s">
        <v>12556</v>
      </c>
      <c r="D873" t="s">
        <v>1221</v>
      </c>
      <c r="E873" s="28">
        <v>46905</v>
      </c>
      <c r="F873" s="30">
        <v>40</v>
      </c>
      <c r="G873" s="30">
        <v>1</v>
      </c>
      <c r="H873" s="30">
        <v>1</v>
      </c>
      <c r="I873" s="30">
        <v>40</v>
      </c>
      <c r="J873" s="30">
        <v>1960</v>
      </c>
      <c r="K873" s="30">
        <v>49</v>
      </c>
      <c r="L873" s="30">
        <v>0</v>
      </c>
      <c r="M873" t="s">
        <v>16474</v>
      </c>
    </row>
    <row r="874" spans="1:13">
      <c r="A874" t="str">
        <f t="shared" si="13"/>
        <v>Kuproxat 345 F 40 X 200 ml46874</v>
      </c>
      <c r="B874">
        <v>873</v>
      </c>
      <c r="C874" t="s">
        <v>12556</v>
      </c>
      <c r="D874" t="s">
        <v>1221</v>
      </c>
      <c r="E874" s="28">
        <v>46874</v>
      </c>
      <c r="F874" s="30">
        <v>40</v>
      </c>
      <c r="G874" s="30">
        <v>1</v>
      </c>
      <c r="H874" s="30">
        <v>1</v>
      </c>
      <c r="I874" s="30">
        <v>40</v>
      </c>
      <c r="J874" s="30">
        <v>5240</v>
      </c>
      <c r="K874" s="30">
        <v>131</v>
      </c>
      <c r="L874" s="30">
        <v>0</v>
      </c>
      <c r="M874" t="s">
        <v>16474</v>
      </c>
    </row>
    <row r="875" spans="1:13">
      <c r="A875" t="str">
        <f t="shared" si="13"/>
        <v>Laba Hidroponik 130 gr1/1/1000</v>
      </c>
      <c r="B875">
        <v>874</v>
      </c>
      <c r="C875" t="s">
        <v>12557</v>
      </c>
      <c r="D875" t="s">
        <v>1222</v>
      </c>
      <c r="E875" s="28" t="s">
        <v>2222</v>
      </c>
      <c r="F875" s="30">
        <v>1</v>
      </c>
      <c r="G875" s="30">
        <v>1</v>
      </c>
      <c r="H875" s="30">
        <v>1</v>
      </c>
      <c r="I875" s="30">
        <v>1</v>
      </c>
      <c r="J875" s="30">
        <v>6</v>
      </c>
      <c r="K875" s="30">
        <v>6</v>
      </c>
      <c r="L875" s="30">
        <v>0</v>
      </c>
      <c r="M875" t="s">
        <v>16474</v>
      </c>
    </row>
    <row r="876" spans="1:13">
      <c r="A876" t="str">
        <f t="shared" si="13"/>
        <v>Laba Hidroponik 142 gr1/1/1000</v>
      </c>
      <c r="B876">
        <v>875</v>
      </c>
      <c r="C876" t="s">
        <v>12558</v>
      </c>
      <c r="D876" t="s">
        <v>1223</v>
      </c>
      <c r="E876" s="28" t="s">
        <v>2222</v>
      </c>
      <c r="F876" s="30">
        <v>1</v>
      </c>
      <c r="G876" s="30">
        <v>1</v>
      </c>
      <c r="H876" s="30">
        <v>1</v>
      </c>
      <c r="I876" s="30">
        <v>1</v>
      </c>
      <c r="J876" s="30">
        <v>5</v>
      </c>
      <c r="K876" s="30">
        <v>5</v>
      </c>
      <c r="L876" s="30">
        <v>0</v>
      </c>
      <c r="M876" t="s">
        <v>16474</v>
      </c>
    </row>
    <row r="877" spans="1:13">
      <c r="A877" t="str">
        <f t="shared" si="13"/>
        <v>Lancer Gold 55 WG 100 X 100 gr45870</v>
      </c>
      <c r="B877">
        <v>876</v>
      </c>
      <c r="C877" t="s">
        <v>12559</v>
      </c>
      <c r="D877" t="s">
        <v>1224</v>
      </c>
      <c r="E877" s="28">
        <v>45870</v>
      </c>
      <c r="F877" s="30">
        <v>100</v>
      </c>
      <c r="G877" s="30">
        <v>1</v>
      </c>
      <c r="H877" s="30">
        <v>1</v>
      </c>
      <c r="I877" s="30">
        <v>100</v>
      </c>
      <c r="J877" s="30">
        <v>1140</v>
      </c>
      <c r="K877" s="30">
        <v>11</v>
      </c>
      <c r="L877" s="30">
        <v>40</v>
      </c>
      <c r="M877" t="s">
        <v>16474</v>
      </c>
    </row>
    <row r="878" spans="1:13">
      <c r="A878" t="str">
        <f t="shared" si="13"/>
        <v>Lancer Gold 55 WG 20 X 500 gr45870</v>
      </c>
      <c r="B878">
        <v>877</v>
      </c>
      <c r="C878" t="s">
        <v>12560</v>
      </c>
      <c r="D878" t="s">
        <v>1226</v>
      </c>
      <c r="E878" s="28">
        <v>45870</v>
      </c>
      <c r="F878" s="30">
        <v>20</v>
      </c>
      <c r="G878" s="30">
        <v>1</v>
      </c>
      <c r="H878" s="30">
        <v>1</v>
      </c>
      <c r="I878" s="30">
        <v>20</v>
      </c>
      <c r="J878" s="30">
        <v>210</v>
      </c>
      <c r="K878" s="30">
        <v>10</v>
      </c>
      <c r="L878" s="30">
        <v>10</v>
      </c>
      <c r="M878" t="s">
        <v>16474</v>
      </c>
    </row>
    <row r="879" spans="1:13">
      <c r="A879" t="str">
        <f t="shared" si="13"/>
        <v>Lancer Gold 55 WG 40 X 250 gr45839</v>
      </c>
      <c r="B879">
        <v>878</v>
      </c>
      <c r="C879" t="s">
        <v>12561</v>
      </c>
      <c r="D879" t="s">
        <v>1228</v>
      </c>
      <c r="E879" s="28">
        <v>45839</v>
      </c>
      <c r="F879" s="30">
        <v>40</v>
      </c>
      <c r="G879" s="30">
        <v>1</v>
      </c>
      <c r="H879" s="30">
        <v>1</v>
      </c>
      <c r="I879" s="30">
        <v>40</v>
      </c>
      <c r="J879" s="30">
        <v>200</v>
      </c>
      <c r="K879" s="30">
        <v>5</v>
      </c>
      <c r="L879" s="30">
        <v>0</v>
      </c>
      <c r="M879" t="s">
        <v>16474</v>
      </c>
    </row>
    <row r="880" spans="1:13">
      <c r="A880" t="str">
        <f t="shared" si="13"/>
        <v>Laptop Lenovo1/1/1000</v>
      </c>
      <c r="B880">
        <v>879</v>
      </c>
      <c r="C880" t="s">
        <v>12562</v>
      </c>
      <c r="D880" t="s">
        <v>1230</v>
      </c>
      <c r="E880" s="28" t="s">
        <v>2222</v>
      </c>
      <c r="F880" s="30">
        <v>1</v>
      </c>
      <c r="G880" s="30">
        <v>1</v>
      </c>
      <c r="H880" s="30">
        <v>1</v>
      </c>
      <c r="I880" s="30">
        <v>1</v>
      </c>
      <c r="J880" s="30">
        <v>1</v>
      </c>
      <c r="K880" s="30">
        <v>1</v>
      </c>
      <c r="L880" s="30">
        <v>0</v>
      </c>
      <c r="M880" t="s">
        <v>16474</v>
      </c>
    </row>
    <row r="881" spans="1:13">
      <c r="A881" t="str">
        <f t="shared" si="13"/>
        <v>Larviron 100/20 ZC 20 X 500 ml45627</v>
      </c>
      <c r="B881">
        <v>880</v>
      </c>
      <c r="C881" t="s">
        <v>12563</v>
      </c>
      <c r="D881" t="s">
        <v>1231</v>
      </c>
      <c r="E881" s="28">
        <v>45627</v>
      </c>
      <c r="F881" s="30">
        <v>20</v>
      </c>
      <c r="G881" s="30">
        <v>1</v>
      </c>
      <c r="H881" s="30">
        <v>1</v>
      </c>
      <c r="I881" s="30">
        <v>20</v>
      </c>
      <c r="J881" s="30">
        <v>635</v>
      </c>
      <c r="K881" s="30">
        <v>31</v>
      </c>
      <c r="L881" s="30">
        <v>15</v>
      </c>
      <c r="M881" t="s">
        <v>16474</v>
      </c>
    </row>
    <row r="882" spans="1:13">
      <c r="A882" t="str">
        <f t="shared" si="13"/>
        <v>Larviron 100/20 ZC 40 X 250 ml46054</v>
      </c>
      <c r="B882">
        <v>881</v>
      </c>
      <c r="C882" t="s">
        <v>12564</v>
      </c>
      <c r="D882" t="s">
        <v>1233</v>
      </c>
      <c r="E882" s="28">
        <v>46054</v>
      </c>
      <c r="F882" s="30">
        <v>40</v>
      </c>
      <c r="G882" s="30">
        <v>1</v>
      </c>
      <c r="H882" s="30">
        <v>1</v>
      </c>
      <c r="I882" s="30">
        <v>40</v>
      </c>
      <c r="J882" s="30">
        <v>320</v>
      </c>
      <c r="K882" s="30">
        <v>8</v>
      </c>
      <c r="L882" s="30">
        <v>0</v>
      </c>
      <c r="M882" t="s">
        <v>16474</v>
      </c>
    </row>
    <row r="883" spans="1:13">
      <c r="A883" t="str">
        <f t="shared" si="13"/>
        <v>Lem Ajaib 50 X 100 ml46447</v>
      </c>
      <c r="B883">
        <v>882</v>
      </c>
      <c r="C883" t="s">
        <v>12565</v>
      </c>
      <c r="D883" t="s">
        <v>1235</v>
      </c>
      <c r="E883" s="28">
        <v>46447</v>
      </c>
      <c r="F883" s="30">
        <v>50</v>
      </c>
      <c r="G883" s="30">
        <v>1</v>
      </c>
      <c r="H883" s="30">
        <v>1</v>
      </c>
      <c r="I883" s="30">
        <v>50</v>
      </c>
      <c r="J883" s="30">
        <v>661</v>
      </c>
      <c r="K883" s="30">
        <v>13</v>
      </c>
      <c r="L883" s="30">
        <v>11</v>
      </c>
      <c r="M883" t="s">
        <v>16474</v>
      </c>
    </row>
    <row r="884" spans="1:13">
      <c r="A884" t="str">
        <f t="shared" si="13"/>
        <v>Lem Ajaib 50 X 100 ml46478</v>
      </c>
      <c r="B884">
        <v>883</v>
      </c>
      <c r="C884" t="s">
        <v>12565</v>
      </c>
      <c r="D884" t="s">
        <v>1235</v>
      </c>
      <c r="E884" s="28">
        <v>46478</v>
      </c>
      <c r="F884" s="30">
        <v>50</v>
      </c>
      <c r="G884" s="30">
        <v>1</v>
      </c>
      <c r="H884" s="30">
        <v>1</v>
      </c>
      <c r="I884" s="30">
        <v>50</v>
      </c>
      <c r="J884" s="30">
        <v>1200</v>
      </c>
      <c r="K884" s="30">
        <v>24</v>
      </c>
      <c r="L884" s="30">
        <v>0</v>
      </c>
      <c r="M884" t="s">
        <v>16474</v>
      </c>
    </row>
    <row r="885" spans="1:13">
      <c r="A885" t="str">
        <f t="shared" si="13"/>
        <v>Lem Ajaib 50 X 100 ml46508</v>
      </c>
      <c r="B885">
        <v>884</v>
      </c>
      <c r="C885" t="s">
        <v>12565</v>
      </c>
      <c r="D885" t="s">
        <v>1235</v>
      </c>
      <c r="E885" s="28">
        <v>46508</v>
      </c>
      <c r="F885" s="30">
        <v>50</v>
      </c>
      <c r="G885" s="30">
        <v>1</v>
      </c>
      <c r="H885" s="30">
        <v>1</v>
      </c>
      <c r="I885" s="30">
        <v>50</v>
      </c>
      <c r="J885" s="30">
        <v>2600</v>
      </c>
      <c r="K885" s="30">
        <v>52</v>
      </c>
      <c r="L885" s="30">
        <v>0</v>
      </c>
      <c r="M885" t="s">
        <v>16474</v>
      </c>
    </row>
    <row r="886" spans="1:13">
      <c r="A886" t="str">
        <f t="shared" si="13"/>
        <v>Lem Ajaib 50 X 50 ml46266</v>
      </c>
      <c r="B886">
        <v>885</v>
      </c>
      <c r="C886" t="s">
        <v>12566</v>
      </c>
      <c r="D886" t="s">
        <v>1236</v>
      </c>
      <c r="E886" s="28">
        <v>46266</v>
      </c>
      <c r="F886" s="30">
        <v>50</v>
      </c>
      <c r="G886" s="30">
        <v>1</v>
      </c>
      <c r="H886" s="30">
        <v>1</v>
      </c>
      <c r="I886" s="30">
        <v>50</v>
      </c>
      <c r="J886" s="30">
        <v>35</v>
      </c>
      <c r="K886" s="30">
        <v>0</v>
      </c>
      <c r="L886" s="30">
        <v>35</v>
      </c>
      <c r="M886" t="s">
        <v>16474</v>
      </c>
    </row>
    <row r="887" spans="1:13">
      <c r="A887" t="str">
        <f t="shared" si="13"/>
        <v>Lem Ajaib 50 X 50 ml46419</v>
      </c>
      <c r="B887">
        <v>886</v>
      </c>
      <c r="C887" t="s">
        <v>12566</v>
      </c>
      <c r="D887" t="s">
        <v>1236</v>
      </c>
      <c r="E887" s="28">
        <v>46419</v>
      </c>
      <c r="F887" s="30">
        <v>50</v>
      </c>
      <c r="G887" s="30">
        <v>1</v>
      </c>
      <c r="H887" s="30">
        <v>1</v>
      </c>
      <c r="I887" s="30">
        <v>50</v>
      </c>
      <c r="J887" s="30">
        <v>150</v>
      </c>
      <c r="K887" s="30">
        <v>3</v>
      </c>
      <c r="L887" s="30">
        <v>0</v>
      </c>
      <c r="M887" t="s">
        <v>16474</v>
      </c>
    </row>
    <row r="888" spans="1:13">
      <c r="A888" t="str">
        <f t="shared" si="13"/>
        <v>Lem Ajaib 50 X 50 ml46539</v>
      </c>
      <c r="B888">
        <v>887</v>
      </c>
      <c r="C888" t="s">
        <v>12566</v>
      </c>
      <c r="D888" t="s">
        <v>1236</v>
      </c>
      <c r="E888" s="28">
        <v>46539</v>
      </c>
      <c r="F888" s="30">
        <v>50</v>
      </c>
      <c r="G888" s="30">
        <v>1</v>
      </c>
      <c r="H888" s="30">
        <v>1</v>
      </c>
      <c r="I888" s="30">
        <v>50</v>
      </c>
      <c r="J888" s="30">
        <v>600</v>
      </c>
      <c r="K888" s="30">
        <v>12</v>
      </c>
      <c r="L888" s="30">
        <v>0</v>
      </c>
      <c r="M888" t="s">
        <v>16474</v>
      </c>
    </row>
    <row r="889" spans="1:13">
      <c r="A889" t="str">
        <f t="shared" si="13"/>
        <v>Lem Ajaib 50 X 50 ml46508</v>
      </c>
      <c r="B889">
        <v>888</v>
      </c>
      <c r="C889" t="s">
        <v>12566</v>
      </c>
      <c r="D889" t="s">
        <v>1236</v>
      </c>
      <c r="E889" s="28">
        <v>46508</v>
      </c>
      <c r="F889" s="30">
        <v>50</v>
      </c>
      <c r="G889" s="30">
        <v>1</v>
      </c>
      <c r="H889" s="30">
        <v>1</v>
      </c>
      <c r="I889" s="30">
        <v>50</v>
      </c>
      <c r="J889" s="30">
        <v>1550</v>
      </c>
      <c r="K889" s="30">
        <v>31</v>
      </c>
      <c r="L889" s="30">
        <v>0</v>
      </c>
      <c r="M889" t="s">
        <v>16474</v>
      </c>
    </row>
    <row r="890" spans="1:13">
      <c r="A890" t="str">
        <f t="shared" si="13"/>
        <v>Licron 500 EC 20 X 400 ml46935</v>
      </c>
      <c r="B890">
        <v>889</v>
      </c>
      <c r="C890" t="s">
        <v>12567</v>
      </c>
      <c r="D890" t="s">
        <v>1237</v>
      </c>
      <c r="E890" s="28">
        <v>46935</v>
      </c>
      <c r="F890" s="30">
        <v>20</v>
      </c>
      <c r="G890" s="30">
        <v>1</v>
      </c>
      <c r="H890" s="30">
        <v>1</v>
      </c>
      <c r="I890" s="30">
        <v>20</v>
      </c>
      <c r="J890" s="30">
        <v>154</v>
      </c>
      <c r="K890" s="30">
        <v>7</v>
      </c>
      <c r="L890" s="30">
        <v>14</v>
      </c>
      <c r="M890" t="s">
        <v>16474</v>
      </c>
    </row>
    <row r="891" spans="1:13">
      <c r="A891" t="str">
        <f t="shared" si="13"/>
        <v>Liding 240 SC 48 X 200 ml45870</v>
      </c>
      <c r="B891">
        <v>890</v>
      </c>
      <c r="C891" t="s">
        <v>12568</v>
      </c>
      <c r="D891" t="s">
        <v>1238</v>
      </c>
      <c r="E891" s="28">
        <v>45870</v>
      </c>
      <c r="F891" s="30">
        <v>48</v>
      </c>
      <c r="G891" s="30">
        <v>1</v>
      </c>
      <c r="H891" s="30">
        <v>1</v>
      </c>
      <c r="I891" s="30">
        <v>48</v>
      </c>
      <c r="J891" s="30">
        <v>1982</v>
      </c>
      <c r="K891" s="30">
        <v>41</v>
      </c>
      <c r="L891" s="30">
        <v>14</v>
      </c>
      <c r="M891" t="s">
        <v>16474</v>
      </c>
    </row>
    <row r="892" spans="1:13">
      <c r="A892" t="str">
        <f t="shared" si="13"/>
        <v>Liding 240 SC 48 X 200 ml46600</v>
      </c>
      <c r="B892">
        <v>891</v>
      </c>
      <c r="C892" t="s">
        <v>12568</v>
      </c>
      <c r="D892" t="s">
        <v>1238</v>
      </c>
      <c r="E892" s="28">
        <v>46600</v>
      </c>
      <c r="F892" s="30">
        <v>48</v>
      </c>
      <c r="G892" s="30">
        <v>1</v>
      </c>
      <c r="H892" s="30">
        <v>1</v>
      </c>
      <c r="I892" s="30">
        <v>48</v>
      </c>
      <c r="J892" s="30">
        <v>3792</v>
      </c>
      <c r="K892" s="30">
        <v>79</v>
      </c>
      <c r="L892" s="30">
        <v>0</v>
      </c>
      <c r="M892" t="s">
        <v>16474</v>
      </c>
    </row>
    <row r="893" spans="1:13">
      <c r="A893" t="str">
        <f t="shared" si="13"/>
        <v>Liding 240 SC 64 X 90 ml46722</v>
      </c>
      <c r="B893">
        <v>892</v>
      </c>
      <c r="C893" t="s">
        <v>12569</v>
      </c>
      <c r="D893" t="s">
        <v>1241</v>
      </c>
      <c r="E893" s="28">
        <v>46722</v>
      </c>
      <c r="F893" s="30">
        <v>64</v>
      </c>
      <c r="G893" s="30">
        <v>1</v>
      </c>
      <c r="H893" s="30">
        <v>1</v>
      </c>
      <c r="I893" s="30">
        <v>64</v>
      </c>
      <c r="J893" s="30">
        <v>3002</v>
      </c>
      <c r="K893" s="30">
        <v>46</v>
      </c>
      <c r="L893" s="30">
        <v>58</v>
      </c>
      <c r="M893" t="s">
        <v>16474</v>
      </c>
    </row>
    <row r="894" spans="1:13">
      <c r="A894" t="str">
        <f t="shared" si="13"/>
        <v>Logamate 440 EC 20 X 500 ml46813</v>
      </c>
      <c r="B894">
        <v>893</v>
      </c>
      <c r="C894" t="s">
        <v>12570</v>
      </c>
      <c r="D894" t="s">
        <v>1243</v>
      </c>
      <c r="E894" s="28">
        <v>46813</v>
      </c>
      <c r="F894" s="30">
        <v>20</v>
      </c>
      <c r="G894" s="30">
        <v>1</v>
      </c>
      <c r="H894" s="30">
        <v>1</v>
      </c>
      <c r="I894" s="30">
        <v>20</v>
      </c>
      <c r="J894" s="30">
        <v>10</v>
      </c>
      <c r="K894" s="30">
        <v>0</v>
      </c>
      <c r="L894" s="30">
        <v>10</v>
      </c>
      <c r="M894" t="s">
        <v>16474</v>
      </c>
    </row>
    <row r="895" spans="1:13">
      <c r="A895" t="str">
        <f t="shared" si="13"/>
        <v>Logamate 440 EC 20 X 500 ml47150</v>
      </c>
      <c r="B895">
        <v>894</v>
      </c>
      <c r="C895" t="s">
        <v>12570</v>
      </c>
      <c r="D895" t="s">
        <v>1243</v>
      </c>
      <c r="E895" s="28">
        <v>47150</v>
      </c>
      <c r="F895" s="30">
        <v>20</v>
      </c>
      <c r="G895" s="30">
        <v>1</v>
      </c>
      <c r="H895" s="30">
        <v>1</v>
      </c>
      <c r="I895" s="30">
        <v>20</v>
      </c>
      <c r="J895" s="30">
        <v>340</v>
      </c>
      <c r="K895" s="30">
        <v>17</v>
      </c>
      <c r="L895" s="30">
        <v>0</v>
      </c>
      <c r="M895" t="s">
        <v>16474</v>
      </c>
    </row>
    <row r="896" spans="1:13">
      <c r="A896" t="str">
        <f t="shared" si="13"/>
        <v>Logamate 440 EC 20 X 500 ml47088</v>
      </c>
      <c r="B896">
        <v>895</v>
      </c>
      <c r="C896" t="s">
        <v>12570</v>
      </c>
      <c r="D896" t="s">
        <v>1243</v>
      </c>
      <c r="E896" s="28">
        <v>47088</v>
      </c>
      <c r="F896" s="30">
        <v>20</v>
      </c>
      <c r="G896" s="30">
        <v>1</v>
      </c>
      <c r="H896" s="30">
        <v>1</v>
      </c>
      <c r="I896" s="30">
        <v>20</v>
      </c>
      <c r="J896" s="30">
        <v>780</v>
      </c>
      <c r="K896" s="30">
        <v>39</v>
      </c>
      <c r="L896" s="30">
        <v>0</v>
      </c>
      <c r="M896" t="s">
        <v>16474</v>
      </c>
    </row>
    <row r="897" spans="1:13">
      <c r="A897" t="str">
        <f t="shared" si="13"/>
        <v>Logamate 440 EC 40 x 250 ml47088</v>
      </c>
      <c r="B897">
        <v>896</v>
      </c>
      <c r="C897" t="s">
        <v>12571</v>
      </c>
      <c r="D897" t="s">
        <v>1244</v>
      </c>
      <c r="E897" s="28">
        <v>47088</v>
      </c>
      <c r="F897" s="30">
        <v>40</v>
      </c>
      <c r="G897" s="30">
        <v>1</v>
      </c>
      <c r="H897" s="30">
        <v>1</v>
      </c>
      <c r="I897" s="30">
        <v>40</v>
      </c>
      <c r="J897" s="30">
        <v>15</v>
      </c>
      <c r="K897" s="30">
        <v>0</v>
      </c>
      <c r="L897" s="30">
        <v>15</v>
      </c>
      <c r="M897" t="s">
        <v>16474</v>
      </c>
    </row>
    <row r="898" spans="1:13">
      <c r="A898" t="str">
        <f t="shared" si="13"/>
        <v>Logamate 440 EC 40 x 250 ml47178</v>
      </c>
      <c r="B898">
        <v>897</v>
      </c>
      <c r="C898" t="s">
        <v>12571</v>
      </c>
      <c r="D898" t="s">
        <v>1244</v>
      </c>
      <c r="E898" s="28">
        <v>47178</v>
      </c>
      <c r="F898" s="30">
        <v>40</v>
      </c>
      <c r="G898" s="30">
        <v>1</v>
      </c>
      <c r="H898" s="30">
        <v>1</v>
      </c>
      <c r="I898" s="30">
        <v>40</v>
      </c>
      <c r="J898" s="30">
        <v>400</v>
      </c>
      <c r="K898" s="30">
        <v>10</v>
      </c>
      <c r="L898" s="30">
        <v>0</v>
      </c>
      <c r="M898" t="s">
        <v>16474</v>
      </c>
    </row>
    <row r="899" spans="1:13">
      <c r="A899" t="str">
        <f t="shared" ref="A899:A962" si="14">D899&amp;E899</f>
        <v>Logamate 440 EC 50 x 100 ml47119</v>
      </c>
      <c r="B899">
        <v>898</v>
      </c>
      <c r="C899" t="s">
        <v>12572</v>
      </c>
      <c r="D899" t="s">
        <v>1245</v>
      </c>
      <c r="E899" s="28">
        <v>47119</v>
      </c>
      <c r="F899" s="30">
        <v>50</v>
      </c>
      <c r="G899" s="30">
        <v>1</v>
      </c>
      <c r="H899" s="30">
        <v>1</v>
      </c>
      <c r="I899" s="30">
        <v>50</v>
      </c>
      <c r="J899" s="30">
        <v>620</v>
      </c>
      <c r="K899" s="30">
        <v>12</v>
      </c>
      <c r="L899" s="30">
        <v>20</v>
      </c>
      <c r="M899" t="s">
        <v>16474</v>
      </c>
    </row>
    <row r="900" spans="1:13">
      <c r="A900" t="str">
        <f t="shared" si="14"/>
        <v>Logamate 440 EC 50 x 100 ml47150</v>
      </c>
      <c r="B900">
        <v>899</v>
      </c>
      <c r="C900" t="s">
        <v>12572</v>
      </c>
      <c r="D900" t="s">
        <v>1245</v>
      </c>
      <c r="E900" s="28">
        <v>47150</v>
      </c>
      <c r="F900" s="30">
        <v>50</v>
      </c>
      <c r="G900" s="30">
        <v>1</v>
      </c>
      <c r="H900" s="30">
        <v>1</v>
      </c>
      <c r="I900" s="30">
        <v>50</v>
      </c>
      <c r="J900" s="30">
        <v>1050</v>
      </c>
      <c r="K900" s="30">
        <v>21</v>
      </c>
      <c r="L900" s="30">
        <v>0</v>
      </c>
      <c r="M900" t="s">
        <v>16474</v>
      </c>
    </row>
    <row r="901" spans="1:13">
      <c r="A901" t="str">
        <f t="shared" si="14"/>
        <v>Losmine 50 EC 40 X 250 ml45748</v>
      </c>
      <c r="B901">
        <v>900</v>
      </c>
      <c r="C901" t="s">
        <v>12573</v>
      </c>
      <c r="D901" t="s">
        <v>1246</v>
      </c>
      <c r="E901" s="28">
        <v>45748</v>
      </c>
      <c r="F901" s="30">
        <v>40</v>
      </c>
      <c r="G901" s="30">
        <v>1</v>
      </c>
      <c r="H901" s="30">
        <v>1</v>
      </c>
      <c r="I901" s="30">
        <v>40</v>
      </c>
      <c r="J901" s="30">
        <v>225</v>
      </c>
      <c r="K901" s="30">
        <v>5</v>
      </c>
      <c r="L901" s="30">
        <v>25</v>
      </c>
      <c r="M901" t="s">
        <v>16474</v>
      </c>
    </row>
    <row r="902" spans="1:13">
      <c r="A902" t="str">
        <f t="shared" si="14"/>
        <v>Losmine 50 EC 50 X 100 ml45748</v>
      </c>
      <c r="B902">
        <v>901</v>
      </c>
      <c r="C902" t="s">
        <v>12574</v>
      </c>
      <c r="D902" t="s">
        <v>1247</v>
      </c>
      <c r="E902" s="28">
        <v>45748</v>
      </c>
      <c r="F902" s="30">
        <v>50</v>
      </c>
      <c r="G902" s="30">
        <v>1</v>
      </c>
      <c r="H902" s="30">
        <v>1</v>
      </c>
      <c r="I902" s="30">
        <v>50</v>
      </c>
      <c r="J902" s="30">
        <v>218</v>
      </c>
      <c r="K902" s="30">
        <v>4</v>
      </c>
      <c r="L902" s="30">
        <v>18</v>
      </c>
      <c r="M902" t="s">
        <v>16474</v>
      </c>
    </row>
    <row r="903" spans="1:13">
      <c r="A903" t="str">
        <f t="shared" si="14"/>
        <v>Loyant 25 EC 20 X 500 ml46023</v>
      </c>
      <c r="B903">
        <v>902</v>
      </c>
      <c r="C903" t="s">
        <v>12575</v>
      </c>
      <c r="D903" t="s">
        <v>1248</v>
      </c>
      <c r="E903" s="28">
        <v>46023</v>
      </c>
      <c r="F903" s="30">
        <v>20</v>
      </c>
      <c r="G903" s="30">
        <v>1</v>
      </c>
      <c r="H903" s="30">
        <v>1</v>
      </c>
      <c r="I903" s="30">
        <v>20</v>
      </c>
      <c r="J903" s="30">
        <v>15</v>
      </c>
      <c r="K903" s="30">
        <v>0</v>
      </c>
      <c r="L903" s="30">
        <v>15</v>
      </c>
      <c r="M903" t="s">
        <v>16474</v>
      </c>
    </row>
    <row r="904" spans="1:13">
      <c r="A904" t="str">
        <f t="shared" si="14"/>
        <v>Loyant 25 EC 20 X 500 ml46296</v>
      </c>
      <c r="B904">
        <v>903</v>
      </c>
      <c r="C904" t="s">
        <v>12575</v>
      </c>
      <c r="D904" t="s">
        <v>1248</v>
      </c>
      <c r="E904" s="28">
        <v>46296</v>
      </c>
      <c r="F904" s="30">
        <v>20</v>
      </c>
      <c r="G904" s="30">
        <v>1</v>
      </c>
      <c r="H904" s="30">
        <v>1</v>
      </c>
      <c r="I904" s="30">
        <v>20</v>
      </c>
      <c r="J904" s="30">
        <v>40</v>
      </c>
      <c r="K904" s="30">
        <v>2</v>
      </c>
      <c r="L904" s="30">
        <v>0</v>
      </c>
      <c r="M904" t="s">
        <v>16474</v>
      </c>
    </row>
    <row r="905" spans="1:13">
      <c r="A905" t="str">
        <f t="shared" si="14"/>
        <v>Ludes 50 EC 30 X 250 ml45962</v>
      </c>
      <c r="B905">
        <v>904</v>
      </c>
      <c r="C905" t="s">
        <v>12576</v>
      </c>
      <c r="D905" t="s">
        <v>1251</v>
      </c>
      <c r="E905" s="28">
        <v>45962</v>
      </c>
      <c r="F905" s="30">
        <v>30</v>
      </c>
      <c r="G905" s="30">
        <v>1</v>
      </c>
      <c r="H905" s="30">
        <v>1</v>
      </c>
      <c r="I905" s="30">
        <v>30</v>
      </c>
      <c r="J905" s="30">
        <v>307</v>
      </c>
      <c r="K905" s="30">
        <v>10</v>
      </c>
      <c r="L905" s="30">
        <v>7</v>
      </c>
      <c r="M905" t="s">
        <v>16474</v>
      </c>
    </row>
    <row r="906" spans="1:13">
      <c r="A906" t="str">
        <f t="shared" si="14"/>
        <v>Ludes 50 EC 30 X 250 ml46296</v>
      </c>
      <c r="B906">
        <v>905</v>
      </c>
      <c r="C906" t="s">
        <v>12576</v>
      </c>
      <c r="D906" t="s">
        <v>1251</v>
      </c>
      <c r="E906" s="28">
        <v>46296</v>
      </c>
      <c r="F906" s="30">
        <v>30</v>
      </c>
      <c r="G906" s="30">
        <v>1</v>
      </c>
      <c r="H906" s="30">
        <v>1</v>
      </c>
      <c r="I906" s="30">
        <v>30</v>
      </c>
      <c r="J906" s="30">
        <v>1350</v>
      </c>
      <c r="K906" s="30">
        <v>45</v>
      </c>
      <c r="L906" s="30">
        <v>0</v>
      </c>
      <c r="M906" t="s">
        <v>16474</v>
      </c>
    </row>
    <row r="907" spans="1:13">
      <c r="A907" t="str">
        <f t="shared" si="14"/>
        <v>Ludes 50 EC 50 X 100 ml45870</v>
      </c>
      <c r="B907">
        <v>906</v>
      </c>
      <c r="C907" t="s">
        <v>12577</v>
      </c>
      <c r="D907" t="s">
        <v>1252</v>
      </c>
      <c r="E907" s="28">
        <v>45870</v>
      </c>
      <c r="F907" s="30">
        <v>50</v>
      </c>
      <c r="G907" s="30">
        <v>1</v>
      </c>
      <c r="H907" s="30">
        <v>1</v>
      </c>
      <c r="I907" s="30">
        <v>50</v>
      </c>
      <c r="J907" s="30">
        <v>43</v>
      </c>
      <c r="K907" s="30">
        <v>0</v>
      </c>
      <c r="L907" s="30">
        <v>43</v>
      </c>
      <c r="M907" t="s">
        <v>16474</v>
      </c>
    </row>
    <row r="908" spans="1:13">
      <c r="A908" t="str">
        <f t="shared" si="14"/>
        <v>Ludes 50 EC 50 X 100 ml46296</v>
      </c>
      <c r="B908">
        <v>907</v>
      </c>
      <c r="C908" t="s">
        <v>12577</v>
      </c>
      <c r="D908" t="s">
        <v>1252</v>
      </c>
      <c r="E908" s="28">
        <v>46296</v>
      </c>
      <c r="F908" s="30">
        <v>50</v>
      </c>
      <c r="G908" s="30">
        <v>1</v>
      </c>
      <c r="H908" s="30">
        <v>1</v>
      </c>
      <c r="I908" s="30">
        <v>50</v>
      </c>
      <c r="J908" s="30">
        <v>2250</v>
      </c>
      <c r="K908" s="30">
        <v>45</v>
      </c>
      <c r="L908" s="30">
        <v>0</v>
      </c>
      <c r="M908" t="s">
        <v>16474</v>
      </c>
    </row>
    <row r="909" spans="1:13">
      <c r="A909" t="str">
        <f t="shared" si="14"/>
        <v>Ludes 50 EC 50 X 100 ml45901</v>
      </c>
      <c r="B909">
        <v>908</v>
      </c>
      <c r="C909" t="s">
        <v>12577</v>
      </c>
      <c r="D909" t="s">
        <v>1252</v>
      </c>
      <c r="E909" s="28">
        <v>45901</v>
      </c>
      <c r="F909" s="30">
        <v>50</v>
      </c>
      <c r="G909" s="30">
        <v>1</v>
      </c>
      <c r="H909" s="30">
        <v>1</v>
      </c>
      <c r="I909" s="30">
        <v>50</v>
      </c>
      <c r="J909" s="30">
        <v>1300</v>
      </c>
      <c r="K909" s="30">
        <v>26</v>
      </c>
      <c r="L909" s="30">
        <v>0</v>
      </c>
      <c r="M909" t="s">
        <v>16474</v>
      </c>
    </row>
    <row r="910" spans="1:13">
      <c r="A910" t="str">
        <f t="shared" si="14"/>
        <v>Ludes 50 EC 50 X 100 ml45962</v>
      </c>
      <c r="B910">
        <v>909</v>
      </c>
      <c r="C910" t="s">
        <v>12577</v>
      </c>
      <c r="D910" t="s">
        <v>1252</v>
      </c>
      <c r="E910" s="28">
        <v>45962</v>
      </c>
      <c r="F910" s="30">
        <v>50</v>
      </c>
      <c r="G910" s="30">
        <v>1</v>
      </c>
      <c r="H910" s="30">
        <v>1</v>
      </c>
      <c r="I910" s="30">
        <v>50</v>
      </c>
      <c r="J910" s="30">
        <v>1400</v>
      </c>
      <c r="K910" s="30">
        <v>28</v>
      </c>
      <c r="L910" s="30">
        <v>0</v>
      </c>
      <c r="M910" t="s">
        <v>16474</v>
      </c>
    </row>
    <row r="911" spans="1:13">
      <c r="A911" t="str">
        <f t="shared" si="14"/>
        <v>Macerio 52 WP 20 X 500 gr47088</v>
      </c>
      <c r="B911">
        <v>910</v>
      </c>
      <c r="C911" t="s">
        <v>12578</v>
      </c>
      <c r="D911" t="s">
        <v>1253</v>
      </c>
      <c r="E911" s="28">
        <v>47088</v>
      </c>
      <c r="F911" s="30">
        <v>20</v>
      </c>
      <c r="G911" s="30">
        <v>1</v>
      </c>
      <c r="H911" s="30">
        <v>1</v>
      </c>
      <c r="I911" s="30">
        <v>20</v>
      </c>
      <c r="J911" s="30">
        <v>645</v>
      </c>
      <c r="K911" s="30">
        <v>32</v>
      </c>
      <c r="L911" s="30">
        <v>5</v>
      </c>
      <c r="M911" t="s">
        <v>16474</v>
      </c>
    </row>
    <row r="912" spans="1:13">
      <c r="A912" t="str">
        <f t="shared" si="14"/>
        <v>Macerio 52 WP 20 X 500 gr47027</v>
      </c>
      <c r="B912">
        <v>911</v>
      </c>
      <c r="C912" t="s">
        <v>12578</v>
      </c>
      <c r="D912" t="s">
        <v>1253</v>
      </c>
      <c r="E912" s="28">
        <v>47027</v>
      </c>
      <c r="F912" s="30">
        <v>20</v>
      </c>
      <c r="G912" s="30">
        <v>1</v>
      </c>
      <c r="H912" s="30">
        <v>1</v>
      </c>
      <c r="I912" s="30">
        <v>20</v>
      </c>
      <c r="J912" s="30">
        <v>4320</v>
      </c>
      <c r="K912" s="30">
        <v>216</v>
      </c>
      <c r="L912" s="30">
        <v>0</v>
      </c>
      <c r="M912" t="s">
        <v>16474</v>
      </c>
    </row>
    <row r="913" spans="1:13">
      <c r="A913" t="str">
        <f t="shared" si="14"/>
        <v>Maestro 200 EC 10 X 1 ltr47178</v>
      </c>
      <c r="B913">
        <v>912</v>
      </c>
      <c r="C913" t="s">
        <v>12579</v>
      </c>
      <c r="D913" t="s">
        <v>1256</v>
      </c>
      <c r="E913" s="28">
        <v>47178</v>
      </c>
      <c r="F913" s="30">
        <v>10</v>
      </c>
      <c r="G913" s="30">
        <v>1</v>
      </c>
      <c r="H913" s="30">
        <v>1</v>
      </c>
      <c r="I913" s="30">
        <v>10</v>
      </c>
      <c r="J913" s="30">
        <v>1840</v>
      </c>
      <c r="K913" s="30">
        <v>184</v>
      </c>
      <c r="L913" s="30">
        <v>0</v>
      </c>
      <c r="M913" t="s">
        <v>16474</v>
      </c>
    </row>
    <row r="914" spans="1:13">
      <c r="A914" t="str">
        <f t="shared" si="14"/>
        <v>Maestro 200 EC 20 X 500 ml47119</v>
      </c>
      <c r="B914">
        <v>913</v>
      </c>
      <c r="C914" t="s">
        <v>12580</v>
      </c>
      <c r="D914" t="s">
        <v>1257</v>
      </c>
      <c r="E914" s="28">
        <v>47119</v>
      </c>
      <c r="F914" s="30">
        <v>20</v>
      </c>
      <c r="G914" s="30">
        <v>1</v>
      </c>
      <c r="H914" s="30">
        <v>1</v>
      </c>
      <c r="I914" s="30">
        <v>20</v>
      </c>
      <c r="J914" s="30">
        <v>1613</v>
      </c>
      <c r="K914" s="30">
        <v>80</v>
      </c>
      <c r="L914" s="30">
        <v>13</v>
      </c>
      <c r="M914" t="s">
        <v>16474</v>
      </c>
    </row>
    <row r="915" spans="1:13">
      <c r="A915" t="str">
        <f t="shared" si="14"/>
        <v>Maestro 200 EC 20 X 500 ml47178</v>
      </c>
      <c r="B915">
        <v>914</v>
      </c>
      <c r="C915" t="s">
        <v>12580</v>
      </c>
      <c r="D915" t="s">
        <v>1257</v>
      </c>
      <c r="E915" s="28">
        <v>47178</v>
      </c>
      <c r="F915" s="30">
        <v>20</v>
      </c>
      <c r="G915" s="30">
        <v>1</v>
      </c>
      <c r="H915" s="30">
        <v>1</v>
      </c>
      <c r="I915" s="30">
        <v>20</v>
      </c>
      <c r="J915" s="30">
        <v>2000</v>
      </c>
      <c r="K915" s="30">
        <v>100</v>
      </c>
      <c r="L915" s="30">
        <v>0</v>
      </c>
      <c r="M915" t="s">
        <v>16474</v>
      </c>
    </row>
    <row r="916" spans="1:13">
      <c r="A916" t="str">
        <f t="shared" si="14"/>
        <v>Magicxone 138 SL 20 ltr47119</v>
      </c>
      <c r="B916">
        <v>915</v>
      </c>
      <c r="C916" t="s">
        <v>12581</v>
      </c>
      <c r="D916" t="s">
        <v>1258</v>
      </c>
      <c r="E916" s="28">
        <v>47119</v>
      </c>
      <c r="F916" s="30">
        <v>1</v>
      </c>
      <c r="G916" s="30">
        <v>1</v>
      </c>
      <c r="H916" s="30">
        <v>1</v>
      </c>
      <c r="I916" s="30">
        <v>1</v>
      </c>
      <c r="J916" s="30">
        <v>61</v>
      </c>
      <c r="K916" s="30">
        <v>61</v>
      </c>
      <c r="L916" s="30">
        <v>0</v>
      </c>
      <c r="M916" t="s">
        <v>16474</v>
      </c>
    </row>
    <row r="917" spans="1:13">
      <c r="A917" t="str">
        <f t="shared" si="14"/>
        <v>Magicxone 138 SL 20 ltr47239</v>
      </c>
      <c r="B917">
        <v>916</v>
      </c>
      <c r="C917" t="s">
        <v>12581</v>
      </c>
      <c r="D917" t="s">
        <v>1258</v>
      </c>
      <c r="E917" s="28">
        <v>47239</v>
      </c>
      <c r="F917" s="30">
        <v>1</v>
      </c>
      <c r="G917" s="30">
        <v>1</v>
      </c>
      <c r="H917" s="30">
        <v>1</v>
      </c>
      <c r="I917" s="30">
        <v>1</v>
      </c>
      <c r="J917" s="30">
        <v>185</v>
      </c>
      <c r="K917" s="30">
        <v>185</v>
      </c>
      <c r="L917" s="30">
        <v>0</v>
      </c>
      <c r="M917" t="s">
        <v>16474</v>
      </c>
    </row>
    <row r="918" spans="1:13">
      <c r="A918" t="str">
        <f t="shared" si="14"/>
        <v>Magicxone 138 SL 20 X 1 ltr47119</v>
      </c>
      <c r="B918">
        <v>917</v>
      </c>
      <c r="C918" t="s">
        <v>12582</v>
      </c>
      <c r="D918" t="s">
        <v>1259</v>
      </c>
      <c r="E918" s="28">
        <v>47119</v>
      </c>
      <c r="F918" s="30">
        <v>20</v>
      </c>
      <c r="G918" s="30">
        <v>1</v>
      </c>
      <c r="H918" s="30">
        <v>1</v>
      </c>
      <c r="I918" s="30">
        <v>20</v>
      </c>
      <c r="J918" s="30">
        <v>8</v>
      </c>
      <c r="K918" s="30">
        <v>0</v>
      </c>
      <c r="L918" s="30">
        <v>8</v>
      </c>
      <c r="M918" t="s">
        <v>16474</v>
      </c>
    </row>
    <row r="919" spans="1:13">
      <c r="A919" t="str">
        <f t="shared" si="14"/>
        <v>Magicxone 138 SL 20 X 1 ltr47150</v>
      </c>
      <c r="B919">
        <v>918</v>
      </c>
      <c r="C919" t="s">
        <v>12582</v>
      </c>
      <c r="D919" t="s">
        <v>1259</v>
      </c>
      <c r="E919" s="28">
        <v>47150</v>
      </c>
      <c r="F919" s="30">
        <v>20</v>
      </c>
      <c r="G919" s="30">
        <v>1</v>
      </c>
      <c r="H919" s="30">
        <v>1</v>
      </c>
      <c r="I919" s="30">
        <v>20</v>
      </c>
      <c r="J919" s="30">
        <v>1100</v>
      </c>
      <c r="K919" s="30">
        <v>55</v>
      </c>
      <c r="L919" s="30">
        <v>0</v>
      </c>
      <c r="M919" t="s">
        <v>16474</v>
      </c>
    </row>
    <row r="920" spans="1:13">
      <c r="A920" t="str">
        <f t="shared" si="14"/>
        <v>Magicxone 138 SL 20 X 1 ltr47239</v>
      </c>
      <c r="B920">
        <v>919</v>
      </c>
      <c r="C920" t="s">
        <v>12582</v>
      </c>
      <c r="D920" t="s">
        <v>1259</v>
      </c>
      <c r="E920" s="28">
        <v>47239</v>
      </c>
      <c r="F920" s="30">
        <v>20</v>
      </c>
      <c r="G920" s="30">
        <v>1</v>
      </c>
      <c r="H920" s="30">
        <v>1</v>
      </c>
      <c r="I920" s="30">
        <v>20</v>
      </c>
      <c r="J920" s="30">
        <v>12500</v>
      </c>
      <c r="K920" s="30">
        <v>625</v>
      </c>
      <c r="L920" s="30">
        <v>0</v>
      </c>
      <c r="M920" t="s">
        <v>16474</v>
      </c>
    </row>
    <row r="921" spans="1:13">
      <c r="A921" t="str">
        <f t="shared" si="14"/>
        <v>Magicxone 138 SL 4 X 5 ltr47027</v>
      </c>
      <c r="B921">
        <v>920</v>
      </c>
      <c r="C921" t="s">
        <v>12583</v>
      </c>
      <c r="D921" t="s">
        <v>1260</v>
      </c>
      <c r="E921" s="28">
        <v>47027</v>
      </c>
      <c r="F921" s="30">
        <v>4</v>
      </c>
      <c r="G921" s="30">
        <v>1</v>
      </c>
      <c r="H921" s="30">
        <v>1</v>
      </c>
      <c r="I921" s="30">
        <v>4</v>
      </c>
      <c r="J921" s="30">
        <v>4</v>
      </c>
      <c r="K921" s="30">
        <v>1</v>
      </c>
      <c r="L921" s="30">
        <v>0</v>
      </c>
      <c r="M921" t="s">
        <v>16474</v>
      </c>
    </row>
    <row r="922" spans="1:13">
      <c r="A922" t="str">
        <f t="shared" si="14"/>
        <v>Magicxone 138 SL 4 X 5 ltr47088</v>
      </c>
      <c r="B922">
        <v>921</v>
      </c>
      <c r="C922" t="s">
        <v>12583</v>
      </c>
      <c r="D922" t="s">
        <v>1260</v>
      </c>
      <c r="E922" s="28">
        <v>47088</v>
      </c>
      <c r="F922" s="30">
        <v>4</v>
      </c>
      <c r="G922" s="30">
        <v>1</v>
      </c>
      <c r="H922" s="30">
        <v>1</v>
      </c>
      <c r="I922" s="30">
        <v>4</v>
      </c>
      <c r="J922" s="30">
        <v>32</v>
      </c>
      <c r="K922" s="30">
        <v>8</v>
      </c>
      <c r="L922" s="30">
        <v>0</v>
      </c>
      <c r="M922" t="s">
        <v>16474</v>
      </c>
    </row>
    <row r="923" spans="1:13">
      <c r="A923" t="str">
        <f t="shared" si="14"/>
        <v>Magicxone 138 SL 4 X 5 ltr47239</v>
      </c>
      <c r="B923">
        <v>922</v>
      </c>
      <c r="C923" t="s">
        <v>12583</v>
      </c>
      <c r="D923" t="s">
        <v>1260</v>
      </c>
      <c r="E923" s="28">
        <v>47239</v>
      </c>
      <c r="F923" s="30">
        <v>4</v>
      </c>
      <c r="G923" s="30">
        <v>1</v>
      </c>
      <c r="H923" s="30">
        <v>1</v>
      </c>
      <c r="I923" s="30">
        <v>4</v>
      </c>
      <c r="J923" s="30">
        <v>500</v>
      </c>
      <c r="K923" s="30">
        <v>125</v>
      </c>
      <c r="L923" s="30">
        <v>0</v>
      </c>
      <c r="M923" t="s">
        <v>16474</v>
      </c>
    </row>
    <row r="924" spans="1:13">
      <c r="A924" t="str">
        <f t="shared" si="14"/>
        <v>Maklostar 30 X 500 gr46905</v>
      </c>
      <c r="B924">
        <v>923</v>
      </c>
      <c r="C924" t="s">
        <v>12584</v>
      </c>
      <c r="D924" t="s">
        <v>1261</v>
      </c>
      <c r="E924" s="28">
        <v>46905</v>
      </c>
      <c r="F924" s="30">
        <v>30</v>
      </c>
      <c r="G924" s="30">
        <v>1</v>
      </c>
      <c r="H924" s="30">
        <v>1</v>
      </c>
      <c r="I924" s="30">
        <v>30</v>
      </c>
      <c r="J924" s="30">
        <v>80</v>
      </c>
      <c r="K924" s="30">
        <v>2</v>
      </c>
      <c r="L924" s="30">
        <v>20</v>
      </c>
      <c r="M924" t="s">
        <v>16474</v>
      </c>
    </row>
    <row r="925" spans="1:13">
      <c r="A925" t="str">
        <f t="shared" si="14"/>
        <v>Malabar 480 SL 20 ltr46966</v>
      </c>
      <c r="B925">
        <v>924</v>
      </c>
      <c r="C925" t="s">
        <v>12585</v>
      </c>
      <c r="D925" t="s">
        <v>1262</v>
      </c>
      <c r="E925" s="28">
        <v>46966</v>
      </c>
      <c r="F925" s="30">
        <v>1</v>
      </c>
      <c r="G925" s="30">
        <v>1</v>
      </c>
      <c r="H925" s="30">
        <v>1</v>
      </c>
      <c r="I925" s="30">
        <v>1</v>
      </c>
      <c r="J925" s="30">
        <v>480</v>
      </c>
      <c r="K925" s="30">
        <v>480</v>
      </c>
      <c r="L925" s="30">
        <v>0</v>
      </c>
      <c r="M925" t="s">
        <v>16474</v>
      </c>
    </row>
    <row r="926" spans="1:13">
      <c r="A926" t="str">
        <f t="shared" si="14"/>
        <v>Mamigro 12-9-6 20 X 1 ltr47027</v>
      </c>
      <c r="B926">
        <v>925</v>
      </c>
      <c r="C926" t="s">
        <v>12586</v>
      </c>
      <c r="D926" t="s">
        <v>1263</v>
      </c>
      <c r="E926" s="28">
        <v>47027</v>
      </c>
      <c r="F926" s="30">
        <v>20</v>
      </c>
      <c r="G926" s="30">
        <v>1</v>
      </c>
      <c r="H926" s="30">
        <v>1</v>
      </c>
      <c r="I926" s="30">
        <v>20</v>
      </c>
      <c r="J926" s="30">
        <v>111</v>
      </c>
      <c r="K926" s="30">
        <v>5</v>
      </c>
      <c r="L926" s="30">
        <v>11</v>
      </c>
      <c r="M926" t="s">
        <v>16474</v>
      </c>
    </row>
    <row r="927" spans="1:13">
      <c r="A927" t="str">
        <f t="shared" si="14"/>
        <v>Mamigro 12-9-6 20 X 1 ltr47088</v>
      </c>
      <c r="B927">
        <v>926</v>
      </c>
      <c r="C927" t="s">
        <v>12586</v>
      </c>
      <c r="D927" t="s">
        <v>1263</v>
      </c>
      <c r="E927" s="28">
        <v>47088</v>
      </c>
      <c r="F927" s="30">
        <v>20</v>
      </c>
      <c r="G927" s="30">
        <v>1</v>
      </c>
      <c r="H927" s="30">
        <v>1</v>
      </c>
      <c r="I927" s="30">
        <v>20</v>
      </c>
      <c r="J927" s="30">
        <v>560</v>
      </c>
      <c r="K927" s="30">
        <v>28</v>
      </c>
      <c r="L927" s="30">
        <v>0</v>
      </c>
      <c r="M927" t="s">
        <v>16474</v>
      </c>
    </row>
    <row r="928" spans="1:13">
      <c r="A928" t="str">
        <f t="shared" si="14"/>
        <v>Mamigro 12-9-6 20 X 500 ml47088</v>
      </c>
      <c r="B928">
        <v>927</v>
      </c>
      <c r="C928" t="s">
        <v>12587</v>
      </c>
      <c r="D928" t="s">
        <v>1267</v>
      </c>
      <c r="E928" s="28">
        <v>47088</v>
      </c>
      <c r="F928" s="30">
        <v>20</v>
      </c>
      <c r="G928" s="30">
        <v>1</v>
      </c>
      <c r="H928" s="30">
        <v>1</v>
      </c>
      <c r="I928" s="30">
        <v>20</v>
      </c>
      <c r="J928" s="30">
        <v>60</v>
      </c>
      <c r="K928" s="30">
        <v>3</v>
      </c>
      <c r="L928" s="30">
        <v>0</v>
      </c>
      <c r="M928" t="s">
        <v>16474</v>
      </c>
    </row>
    <row r="929" spans="1:13">
      <c r="A929" t="str">
        <f t="shared" si="14"/>
        <v>Mamigro 12-9-6 20 X 500 ml47058</v>
      </c>
      <c r="B929">
        <v>928</v>
      </c>
      <c r="C929" t="s">
        <v>12587</v>
      </c>
      <c r="D929" t="s">
        <v>1267</v>
      </c>
      <c r="E929" s="28">
        <v>47058</v>
      </c>
      <c r="F929" s="30">
        <v>20</v>
      </c>
      <c r="G929" s="30">
        <v>1</v>
      </c>
      <c r="H929" s="30">
        <v>1</v>
      </c>
      <c r="I929" s="30">
        <v>20</v>
      </c>
      <c r="J929" s="30">
        <v>380</v>
      </c>
      <c r="K929" s="30">
        <v>19</v>
      </c>
      <c r="L929" s="30">
        <v>0</v>
      </c>
      <c r="M929" t="s">
        <v>16474</v>
      </c>
    </row>
    <row r="930" spans="1:13">
      <c r="A930" t="str">
        <f t="shared" si="14"/>
        <v>Mamigro 12-9-6 20 X 500 ml46753</v>
      </c>
      <c r="B930">
        <v>929</v>
      </c>
      <c r="C930" t="s">
        <v>12587</v>
      </c>
      <c r="D930" t="s">
        <v>1267</v>
      </c>
      <c r="E930" s="28">
        <v>46753</v>
      </c>
      <c r="F930" s="30">
        <v>20</v>
      </c>
      <c r="G930" s="30">
        <v>1</v>
      </c>
      <c r="H930" s="30">
        <v>1</v>
      </c>
      <c r="I930" s="30">
        <v>20</v>
      </c>
      <c r="J930" s="30">
        <v>465</v>
      </c>
      <c r="K930" s="30">
        <v>23</v>
      </c>
      <c r="L930" s="30">
        <v>5</v>
      </c>
      <c r="M930" t="s">
        <v>16474</v>
      </c>
    </row>
    <row r="931" spans="1:13">
      <c r="A931" t="str">
        <f t="shared" si="14"/>
        <v>Mandoxone 276 SL 20 ltr47119</v>
      </c>
      <c r="B931">
        <v>930</v>
      </c>
      <c r="C931" t="s">
        <v>12588</v>
      </c>
      <c r="D931" t="s">
        <v>1270</v>
      </c>
      <c r="E931" s="28">
        <v>47119</v>
      </c>
      <c r="F931" s="30">
        <v>1</v>
      </c>
      <c r="G931" s="30">
        <v>1</v>
      </c>
      <c r="H931" s="30">
        <v>1</v>
      </c>
      <c r="I931" s="30">
        <v>1</v>
      </c>
      <c r="J931" s="30">
        <v>10</v>
      </c>
      <c r="K931" s="30">
        <v>10</v>
      </c>
      <c r="L931" s="30">
        <v>0</v>
      </c>
      <c r="M931" t="s">
        <v>16474</v>
      </c>
    </row>
    <row r="932" spans="1:13">
      <c r="A932" t="str">
        <f t="shared" si="14"/>
        <v>Mandoxone 276 SL 20 ltr47453</v>
      </c>
      <c r="B932">
        <v>931</v>
      </c>
      <c r="C932" t="s">
        <v>12588</v>
      </c>
      <c r="D932" t="s">
        <v>1270</v>
      </c>
      <c r="E932" s="28">
        <v>47453</v>
      </c>
      <c r="F932" s="30">
        <v>1</v>
      </c>
      <c r="G932" s="30">
        <v>1</v>
      </c>
      <c r="H932" s="30">
        <v>1</v>
      </c>
      <c r="I932" s="30">
        <v>1</v>
      </c>
      <c r="J932" s="30">
        <v>40</v>
      </c>
      <c r="K932" s="30">
        <v>40</v>
      </c>
      <c r="L932" s="30">
        <v>0</v>
      </c>
      <c r="M932" t="s">
        <v>16474</v>
      </c>
    </row>
    <row r="933" spans="1:13">
      <c r="A933" t="str">
        <f t="shared" si="14"/>
        <v>Mandoxone 276 SL 20 ltr46966</v>
      </c>
      <c r="B933">
        <v>932</v>
      </c>
      <c r="C933" t="s">
        <v>12588</v>
      </c>
      <c r="D933" t="s">
        <v>1270</v>
      </c>
      <c r="E933" s="28">
        <v>46966</v>
      </c>
      <c r="F933" s="30">
        <v>1</v>
      </c>
      <c r="G933" s="30">
        <v>1</v>
      </c>
      <c r="H933" s="30">
        <v>1</v>
      </c>
      <c r="I933" s="30">
        <v>1</v>
      </c>
      <c r="J933" s="30">
        <v>41</v>
      </c>
      <c r="K933" s="30">
        <v>41</v>
      </c>
      <c r="L933" s="30">
        <v>0</v>
      </c>
      <c r="M933" t="s">
        <v>16474</v>
      </c>
    </row>
    <row r="934" spans="1:13">
      <c r="A934" t="str">
        <f t="shared" si="14"/>
        <v>Mandoxone 276 SL 20 X 1 ltr46631</v>
      </c>
      <c r="B934">
        <v>933</v>
      </c>
      <c r="C934" t="s">
        <v>12589</v>
      </c>
      <c r="D934" t="s">
        <v>1271</v>
      </c>
      <c r="E934" s="28">
        <v>46631</v>
      </c>
      <c r="F934" s="30">
        <v>20</v>
      </c>
      <c r="G934" s="30">
        <v>1</v>
      </c>
      <c r="H934" s="30">
        <v>1</v>
      </c>
      <c r="I934" s="30">
        <v>20</v>
      </c>
      <c r="J934" s="30">
        <v>14</v>
      </c>
      <c r="K934" s="30">
        <v>0</v>
      </c>
      <c r="L934" s="30">
        <v>14</v>
      </c>
      <c r="M934" t="s">
        <v>16474</v>
      </c>
    </row>
    <row r="935" spans="1:13">
      <c r="A935" t="str">
        <f t="shared" si="14"/>
        <v>Mandoxone 276 SL 20 X 1 ltr46966</v>
      </c>
      <c r="B935">
        <v>934</v>
      </c>
      <c r="C935" t="s">
        <v>12589</v>
      </c>
      <c r="D935" t="s">
        <v>1271</v>
      </c>
      <c r="E935" s="28">
        <v>46966</v>
      </c>
      <c r="F935" s="30">
        <v>20</v>
      </c>
      <c r="G935" s="30">
        <v>1</v>
      </c>
      <c r="H935" s="30">
        <v>1</v>
      </c>
      <c r="I935" s="30">
        <v>20</v>
      </c>
      <c r="J935" s="30">
        <v>320</v>
      </c>
      <c r="K935" s="30">
        <v>16</v>
      </c>
      <c r="L935" s="30">
        <v>0</v>
      </c>
      <c r="M935" t="s">
        <v>16474</v>
      </c>
    </row>
    <row r="936" spans="1:13">
      <c r="A936" t="str">
        <f t="shared" si="14"/>
        <v>Mandoxone 276 SL 20 X 1 ltr46997</v>
      </c>
      <c r="B936">
        <v>935</v>
      </c>
      <c r="C936" t="s">
        <v>12589</v>
      </c>
      <c r="D936" t="s">
        <v>1271</v>
      </c>
      <c r="E936" s="28">
        <v>46997</v>
      </c>
      <c r="F936" s="30">
        <v>20</v>
      </c>
      <c r="G936" s="30">
        <v>1</v>
      </c>
      <c r="H936" s="30">
        <v>1</v>
      </c>
      <c r="I936" s="30">
        <v>20</v>
      </c>
      <c r="J936" s="30">
        <v>400</v>
      </c>
      <c r="K936" s="30">
        <v>20</v>
      </c>
      <c r="L936" s="30">
        <v>0</v>
      </c>
      <c r="M936" t="s">
        <v>16474</v>
      </c>
    </row>
    <row r="937" spans="1:13">
      <c r="A937" t="str">
        <f t="shared" si="14"/>
        <v>Mandoxone 276 SL 20 X 1 ltr47058</v>
      </c>
      <c r="B937">
        <v>936</v>
      </c>
      <c r="C937" t="s">
        <v>12589</v>
      </c>
      <c r="D937" t="s">
        <v>1271</v>
      </c>
      <c r="E937" s="28">
        <v>47058</v>
      </c>
      <c r="F937" s="30">
        <v>20</v>
      </c>
      <c r="G937" s="30">
        <v>1</v>
      </c>
      <c r="H937" s="30">
        <v>1</v>
      </c>
      <c r="I937" s="30">
        <v>20</v>
      </c>
      <c r="J937" s="30">
        <v>2320</v>
      </c>
      <c r="K937" s="30">
        <v>116</v>
      </c>
      <c r="L937" s="30">
        <v>0</v>
      </c>
      <c r="M937" t="s">
        <v>16474</v>
      </c>
    </row>
    <row r="938" spans="1:13">
      <c r="A938" t="str">
        <f t="shared" si="14"/>
        <v>Mandoxone 276 SL 4 X 5 ltr46966</v>
      </c>
      <c r="B938">
        <v>937</v>
      </c>
      <c r="C938" t="s">
        <v>12590</v>
      </c>
      <c r="D938" t="s">
        <v>1272</v>
      </c>
      <c r="E938" s="28">
        <v>46966</v>
      </c>
      <c r="F938" s="30">
        <v>4</v>
      </c>
      <c r="G938" s="30">
        <v>1</v>
      </c>
      <c r="H938" s="30">
        <v>1</v>
      </c>
      <c r="I938" s="30">
        <v>4</v>
      </c>
      <c r="J938" s="30">
        <v>40</v>
      </c>
      <c r="K938" s="30">
        <v>10</v>
      </c>
      <c r="L938" s="30">
        <v>0</v>
      </c>
      <c r="M938" t="s">
        <v>16474</v>
      </c>
    </row>
    <row r="939" spans="1:13">
      <c r="A939" t="str">
        <f t="shared" si="14"/>
        <v>Mandoxone 276 SL 4 X 5 ltr47058</v>
      </c>
      <c r="B939">
        <v>938</v>
      </c>
      <c r="C939" t="s">
        <v>12590</v>
      </c>
      <c r="D939" t="s">
        <v>1272</v>
      </c>
      <c r="E939" s="28">
        <v>47058</v>
      </c>
      <c r="F939" s="30">
        <v>4</v>
      </c>
      <c r="G939" s="30">
        <v>1</v>
      </c>
      <c r="H939" s="30">
        <v>1</v>
      </c>
      <c r="I939" s="30">
        <v>4</v>
      </c>
      <c r="J939" s="30">
        <v>80</v>
      </c>
      <c r="K939" s="30">
        <v>20</v>
      </c>
      <c r="L939" s="30">
        <v>0</v>
      </c>
      <c r="M939" t="s">
        <v>16474</v>
      </c>
    </row>
    <row r="940" spans="1:13">
      <c r="A940" t="str">
        <f t="shared" si="14"/>
        <v>Mangkok ART.FSY 178-B1/1/1000</v>
      </c>
      <c r="B940">
        <v>939</v>
      </c>
      <c r="C940" t="s">
        <v>12591</v>
      </c>
      <c r="D940" t="s">
        <v>1273</v>
      </c>
      <c r="E940" s="28" t="s">
        <v>2222</v>
      </c>
      <c r="F940" s="30">
        <v>1</v>
      </c>
      <c r="G940" s="30">
        <v>1</v>
      </c>
      <c r="H940" s="30">
        <v>1</v>
      </c>
      <c r="I940" s="30">
        <v>1</v>
      </c>
      <c r="J940" s="30">
        <v>6</v>
      </c>
      <c r="K940" s="30">
        <v>6</v>
      </c>
      <c r="L940" s="30">
        <v>0</v>
      </c>
      <c r="M940" t="s">
        <v>16474</v>
      </c>
    </row>
    <row r="941" spans="1:13">
      <c r="A941" t="str">
        <f t="shared" si="14"/>
        <v>Manohara 20 X 1 kg47239</v>
      </c>
      <c r="B941">
        <v>940</v>
      </c>
      <c r="C941" t="s">
        <v>12592</v>
      </c>
      <c r="D941" t="s">
        <v>1274</v>
      </c>
      <c r="E941" s="28">
        <v>47239</v>
      </c>
      <c r="F941" s="30">
        <v>20</v>
      </c>
      <c r="G941" s="30">
        <v>1</v>
      </c>
      <c r="H941" s="30">
        <v>1</v>
      </c>
      <c r="I941" s="30">
        <v>20</v>
      </c>
      <c r="J941" s="30">
        <v>814</v>
      </c>
      <c r="K941" s="30">
        <v>40</v>
      </c>
      <c r="L941" s="30">
        <v>14</v>
      </c>
      <c r="M941" t="s">
        <v>16474</v>
      </c>
    </row>
    <row r="942" spans="1:13">
      <c r="A942" t="str">
        <f t="shared" si="14"/>
        <v>Manohara 20 X 1 kg47270</v>
      </c>
      <c r="B942">
        <v>941</v>
      </c>
      <c r="C942" t="s">
        <v>12592</v>
      </c>
      <c r="D942" t="s">
        <v>1274</v>
      </c>
      <c r="E942" s="28">
        <v>47270</v>
      </c>
      <c r="F942" s="30">
        <v>20</v>
      </c>
      <c r="G942" s="30">
        <v>1</v>
      </c>
      <c r="H942" s="30">
        <v>1</v>
      </c>
      <c r="I942" s="30">
        <v>20</v>
      </c>
      <c r="J942" s="30">
        <v>12120</v>
      </c>
      <c r="K942" s="30">
        <v>606</v>
      </c>
      <c r="L942" s="30">
        <v>0</v>
      </c>
      <c r="M942" t="s">
        <v>16474</v>
      </c>
    </row>
    <row r="943" spans="1:13">
      <c r="A943" t="str">
        <f t="shared" si="14"/>
        <v>Manohara 250 gr1/1/1000</v>
      </c>
      <c r="B943">
        <v>942</v>
      </c>
      <c r="C943" t="s">
        <v>12593</v>
      </c>
      <c r="D943" t="s">
        <v>1275</v>
      </c>
      <c r="E943" s="28" t="s">
        <v>2222</v>
      </c>
      <c r="F943" s="30">
        <v>1</v>
      </c>
      <c r="G943" s="30">
        <v>1</v>
      </c>
      <c r="H943" s="30">
        <v>1</v>
      </c>
      <c r="I943" s="30">
        <v>1</v>
      </c>
      <c r="J943" s="30">
        <v>4</v>
      </c>
      <c r="K943" s="30">
        <v>4</v>
      </c>
      <c r="L943" s="30">
        <v>0</v>
      </c>
      <c r="M943" t="s">
        <v>16474</v>
      </c>
    </row>
    <row r="944" spans="1:13">
      <c r="A944" t="str">
        <f t="shared" si="14"/>
        <v>Manohara PPC 15 X 1 ltr46722</v>
      </c>
      <c r="B944">
        <v>943</v>
      </c>
      <c r="C944" t="s">
        <v>12594</v>
      </c>
      <c r="D944" t="s">
        <v>1276</v>
      </c>
      <c r="E944" s="28">
        <v>46722</v>
      </c>
      <c r="F944" s="30">
        <v>15</v>
      </c>
      <c r="G944" s="30">
        <v>1</v>
      </c>
      <c r="H944" s="30">
        <v>1</v>
      </c>
      <c r="I944" s="30">
        <v>15</v>
      </c>
      <c r="J944" s="30">
        <v>7</v>
      </c>
      <c r="K944" s="30">
        <v>0</v>
      </c>
      <c r="L944" s="30">
        <v>7</v>
      </c>
      <c r="M944" t="s">
        <v>16474</v>
      </c>
    </row>
    <row r="945" spans="1:13">
      <c r="A945" t="str">
        <f t="shared" si="14"/>
        <v>Manohara PPC 15 X 1 ltr47058</v>
      </c>
      <c r="B945">
        <v>944</v>
      </c>
      <c r="C945" t="s">
        <v>12594</v>
      </c>
      <c r="D945" t="s">
        <v>1276</v>
      </c>
      <c r="E945" s="28">
        <v>47058</v>
      </c>
      <c r="F945" s="30">
        <v>15</v>
      </c>
      <c r="G945" s="30">
        <v>1</v>
      </c>
      <c r="H945" s="30">
        <v>1</v>
      </c>
      <c r="I945" s="30">
        <v>15</v>
      </c>
      <c r="J945" s="30">
        <v>615</v>
      </c>
      <c r="K945" s="30">
        <v>41</v>
      </c>
      <c r="L945" s="30">
        <v>0</v>
      </c>
      <c r="M945" t="s">
        <v>16474</v>
      </c>
    </row>
    <row r="946" spans="1:13">
      <c r="A946" t="str">
        <f t="shared" si="14"/>
        <v>Manzate 82 WP 10 X 1 kg46266</v>
      </c>
      <c r="B946">
        <v>945</v>
      </c>
      <c r="C946" t="s">
        <v>12595</v>
      </c>
      <c r="D946" t="s">
        <v>1277</v>
      </c>
      <c r="E946" s="28">
        <v>46266</v>
      </c>
      <c r="F946" s="30">
        <v>10</v>
      </c>
      <c r="G946" s="30">
        <v>1</v>
      </c>
      <c r="H946" s="30">
        <v>1</v>
      </c>
      <c r="I946" s="30">
        <v>10</v>
      </c>
      <c r="J946" s="30">
        <v>2016</v>
      </c>
      <c r="K946" s="30">
        <v>201</v>
      </c>
      <c r="L946" s="30">
        <v>6</v>
      </c>
      <c r="M946" t="s">
        <v>16474</v>
      </c>
    </row>
    <row r="947" spans="1:13">
      <c r="A947" t="str">
        <f t="shared" si="14"/>
        <v>Manzate 82 WP 20 X 500 gr46113</v>
      </c>
      <c r="B947">
        <v>946</v>
      </c>
      <c r="C947" t="s">
        <v>12596</v>
      </c>
      <c r="D947" t="s">
        <v>1280</v>
      </c>
      <c r="E947" s="28">
        <v>46113</v>
      </c>
      <c r="F947" s="30">
        <v>20</v>
      </c>
      <c r="G947" s="30">
        <v>1</v>
      </c>
      <c r="H947" s="30">
        <v>1</v>
      </c>
      <c r="I947" s="30">
        <v>20</v>
      </c>
      <c r="J947" s="30">
        <v>9</v>
      </c>
      <c r="K947" s="30">
        <v>0</v>
      </c>
      <c r="L947" s="30">
        <v>9</v>
      </c>
      <c r="M947" t="s">
        <v>16474</v>
      </c>
    </row>
    <row r="948" spans="1:13">
      <c r="A948" t="str">
        <f t="shared" si="14"/>
        <v>Marshal 200 EC 100 X 100 ml45597</v>
      </c>
      <c r="B948">
        <v>947</v>
      </c>
      <c r="C948" t="s">
        <v>12597</v>
      </c>
      <c r="D948" t="s">
        <v>1282</v>
      </c>
      <c r="E948" s="28">
        <v>45597</v>
      </c>
      <c r="F948" s="30">
        <v>100</v>
      </c>
      <c r="G948" s="30">
        <v>1</v>
      </c>
      <c r="H948" s="30">
        <v>1</v>
      </c>
      <c r="I948" s="30">
        <v>100</v>
      </c>
      <c r="J948" s="30">
        <v>3435</v>
      </c>
      <c r="K948" s="30">
        <v>34</v>
      </c>
      <c r="L948" s="30">
        <v>35</v>
      </c>
      <c r="M948" t="s">
        <v>16474</v>
      </c>
    </row>
    <row r="949" spans="1:13">
      <c r="A949" t="str">
        <f t="shared" si="14"/>
        <v>Marshal 200 EC 20 X 1 ltr46143</v>
      </c>
      <c r="B949">
        <v>948</v>
      </c>
      <c r="C949" t="s">
        <v>12598</v>
      </c>
      <c r="D949" t="s">
        <v>1283</v>
      </c>
      <c r="E949" s="28">
        <v>46143</v>
      </c>
      <c r="F949" s="30">
        <v>20</v>
      </c>
      <c r="G949" s="30">
        <v>1</v>
      </c>
      <c r="H949" s="30">
        <v>1</v>
      </c>
      <c r="I949" s="30">
        <v>20</v>
      </c>
      <c r="J949" s="30">
        <v>998</v>
      </c>
      <c r="K949" s="30">
        <v>49</v>
      </c>
      <c r="L949" s="30">
        <v>18</v>
      </c>
      <c r="M949" t="s">
        <v>16474</v>
      </c>
    </row>
    <row r="950" spans="1:13">
      <c r="A950" t="str">
        <f t="shared" si="14"/>
        <v>Marshal 200 EC 24 X 500 ml46023</v>
      </c>
      <c r="B950">
        <v>949</v>
      </c>
      <c r="C950" t="s">
        <v>12599</v>
      </c>
      <c r="D950" t="s">
        <v>1284</v>
      </c>
      <c r="E950" s="28">
        <v>46023</v>
      </c>
      <c r="F950" s="30">
        <v>24</v>
      </c>
      <c r="G950" s="30">
        <v>1</v>
      </c>
      <c r="H950" s="30">
        <v>1</v>
      </c>
      <c r="I950" s="30">
        <v>24</v>
      </c>
      <c r="J950" s="30">
        <v>648</v>
      </c>
      <c r="K950" s="30">
        <v>27</v>
      </c>
      <c r="L950" s="30">
        <v>0</v>
      </c>
      <c r="M950" t="s">
        <v>16474</v>
      </c>
    </row>
    <row r="951" spans="1:13">
      <c r="A951" t="str">
        <f t="shared" si="14"/>
        <v>Marshal 200 EC 24 X 500 ml46054</v>
      </c>
      <c r="B951">
        <v>950</v>
      </c>
      <c r="C951" t="s">
        <v>12599</v>
      </c>
      <c r="D951" t="s">
        <v>1284</v>
      </c>
      <c r="E951" s="28">
        <v>46054</v>
      </c>
      <c r="F951" s="30">
        <v>24</v>
      </c>
      <c r="G951" s="30">
        <v>1</v>
      </c>
      <c r="H951" s="30">
        <v>1</v>
      </c>
      <c r="I951" s="30">
        <v>24</v>
      </c>
      <c r="J951" s="30">
        <v>2304</v>
      </c>
      <c r="K951" s="30">
        <v>96</v>
      </c>
      <c r="L951" s="30">
        <v>0</v>
      </c>
      <c r="M951" t="s">
        <v>16474</v>
      </c>
    </row>
    <row r="952" spans="1:13">
      <c r="A952" t="str">
        <f t="shared" si="14"/>
        <v>Marshal 200 EC 24 X 500 ml46082</v>
      </c>
      <c r="B952">
        <v>951</v>
      </c>
      <c r="C952" t="s">
        <v>12599</v>
      </c>
      <c r="D952" t="s">
        <v>1284</v>
      </c>
      <c r="E952" s="28">
        <v>46082</v>
      </c>
      <c r="F952" s="30">
        <v>24</v>
      </c>
      <c r="G952" s="30">
        <v>1</v>
      </c>
      <c r="H952" s="30">
        <v>1</v>
      </c>
      <c r="I952" s="30">
        <v>24</v>
      </c>
      <c r="J952" s="30">
        <v>3864</v>
      </c>
      <c r="K952" s="30">
        <v>161</v>
      </c>
      <c r="L952" s="30">
        <v>0</v>
      </c>
      <c r="M952" t="s">
        <v>16474</v>
      </c>
    </row>
    <row r="953" spans="1:13">
      <c r="A953" t="str">
        <f t="shared" si="14"/>
        <v>Marshal 200 SC 24 X 500 ml46113</v>
      </c>
      <c r="B953">
        <v>952</v>
      </c>
      <c r="C953" t="s">
        <v>12600</v>
      </c>
      <c r="D953" t="s">
        <v>1285</v>
      </c>
      <c r="E953" s="28">
        <v>46113</v>
      </c>
      <c r="F953" s="30">
        <v>24</v>
      </c>
      <c r="G953" s="30">
        <v>1</v>
      </c>
      <c r="H953" s="30">
        <v>1</v>
      </c>
      <c r="I953" s="30">
        <v>24</v>
      </c>
      <c r="J953" s="30">
        <v>1199</v>
      </c>
      <c r="K953" s="30">
        <v>49</v>
      </c>
      <c r="L953" s="30">
        <v>23</v>
      </c>
      <c r="M953" t="s">
        <v>16474</v>
      </c>
    </row>
    <row r="954" spans="1:13">
      <c r="A954" t="str">
        <f t="shared" si="14"/>
        <v>Marshal 25 DS 5 X 40 X 25 gr46113</v>
      </c>
      <c r="B954">
        <v>953</v>
      </c>
      <c r="C954" t="s">
        <v>12601</v>
      </c>
      <c r="D954" t="s">
        <v>1286</v>
      </c>
      <c r="E954" s="28">
        <v>46113</v>
      </c>
      <c r="F954" s="30">
        <v>5</v>
      </c>
      <c r="G954" s="30">
        <v>40</v>
      </c>
      <c r="H954" s="30">
        <v>1</v>
      </c>
      <c r="I954" s="30">
        <v>200</v>
      </c>
      <c r="J954" s="30">
        <v>4330</v>
      </c>
      <c r="K954" s="30">
        <v>21</v>
      </c>
      <c r="L954" s="30">
        <v>130</v>
      </c>
      <c r="M954" t="s">
        <v>16474</v>
      </c>
    </row>
    <row r="955" spans="1:13">
      <c r="A955" t="str">
        <f t="shared" si="14"/>
        <v>Marshal 25 DS 5 X 40 X 25 gr46143</v>
      </c>
      <c r="B955">
        <v>954</v>
      </c>
      <c r="C955" t="s">
        <v>12601</v>
      </c>
      <c r="D955" t="s">
        <v>1286</v>
      </c>
      <c r="E955" s="28">
        <v>46143</v>
      </c>
      <c r="F955" s="30">
        <v>5</v>
      </c>
      <c r="G955" s="30">
        <v>40</v>
      </c>
      <c r="H955" s="30">
        <v>1</v>
      </c>
      <c r="I955" s="30">
        <v>200</v>
      </c>
      <c r="J955" s="30">
        <v>5400</v>
      </c>
      <c r="K955" s="30">
        <v>27</v>
      </c>
      <c r="L955" s="30">
        <v>0</v>
      </c>
      <c r="M955" t="s">
        <v>16474</v>
      </c>
    </row>
    <row r="956" spans="1:13">
      <c r="A956" t="str">
        <f t="shared" si="14"/>
        <v>Marshal 25 DS 50 X 100 gr45597</v>
      </c>
      <c r="B956">
        <v>955</v>
      </c>
      <c r="C956" t="s">
        <v>12602</v>
      </c>
      <c r="D956" t="s">
        <v>1287</v>
      </c>
      <c r="E956" s="28">
        <v>45597</v>
      </c>
      <c r="F956" s="30">
        <v>50</v>
      </c>
      <c r="G956" s="30">
        <v>1</v>
      </c>
      <c r="H956" s="30">
        <v>1</v>
      </c>
      <c r="I956" s="30">
        <v>50</v>
      </c>
      <c r="J956" s="30">
        <v>11900</v>
      </c>
      <c r="K956" s="30">
        <v>238</v>
      </c>
      <c r="L956" s="30">
        <v>0</v>
      </c>
      <c r="M956" t="s">
        <v>16474</v>
      </c>
    </row>
    <row r="957" spans="1:13">
      <c r="A957" t="str">
        <f t="shared" si="14"/>
        <v>Martyl 480 SL 12 X 1 ltr46784</v>
      </c>
      <c r="B957">
        <v>956</v>
      </c>
      <c r="C957" t="s">
        <v>12603</v>
      </c>
      <c r="D957" t="s">
        <v>1288</v>
      </c>
      <c r="E957" s="28">
        <v>46784</v>
      </c>
      <c r="F957" s="30">
        <v>12</v>
      </c>
      <c r="G957" s="30">
        <v>1</v>
      </c>
      <c r="H957" s="30">
        <v>1</v>
      </c>
      <c r="I957" s="30">
        <v>12</v>
      </c>
      <c r="J957" s="30">
        <v>576</v>
      </c>
      <c r="K957" s="30">
        <v>48</v>
      </c>
      <c r="L957" s="30">
        <v>0</v>
      </c>
      <c r="M957" t="s">
        <v>16474</v>
      </c>
    </row>
    <row r="958" spans="1:13">
      <c r="A958" t="str">
        <f t="shared" si="14"/>
        <v>Martyl 480 SL 12 X 1 ltr46813</v>
      </c>
      <c r="B958">
        <v>957</v>
      </c>
      <c r="C958" t="s">
        <v>12603</v>
      </c>
      <c r="D958" t="s">
        <v>1288</v>
      </c>
      <c r="E958" s="28">
        <v>46813</v>
      </c>
      <c r="F958" s="30">
        <v>12</v>
      </c>
      <c r="G958" s="30">
        <v>1</v>
      </c>
      <c r="H958" s="30">
        <v>1</v>
      </c>
      <c r="I958" s="30">
        <v>12</v>
      </c>
      <c r="J958" s="30">
        <v>732</v>
      </c>
      <c r="K958" s="30">
        <v>61</v>
      </c>
      <c r="L958" s="30">
        <v>0</v>
      </c>
      <c r="M958" t="s">
        <v>16474</v>
      </c>
    </row>
    <row r="959" spans="1:13">
      <c r="A959" t="str">
        <f t="shared" si="14"/>
        <v>Mastercall Biru 20 X 1 kg46905</v>
      </c>
      <c r="B959">
        <v>958</v>
      </c>
      <c r="C959" t="s">
        <v>12604</v>
      </c>
      <c r="D959" t="s">
        <v>1291</v>
      </c>
      <c r="E959" s="28">
        <v>46905</v>
      </c>
      <c r="F959" s="30">
        <v>20</v>
      </c>
      <c r="G959" s="30">
        <v>1</v>
      </c>
      <c r="H959" s="30">
        <v>1</v>
      </c>
      <c r="I959" s="30">
        <v>20</v>
      </c>
      <c r="J959" s="30">
        <v>83</v>
      </c>
      <c r="K959" s="30">
        <v>4</v>
      </c>
      <c r="L959" s="30">
        <v>3</v>
      </c>
      <c r="M959" t="s">
        <v>16474</v>
      </c>
    </row>
    <row r="960" spans="1:13">
      <c r="A960" t="str">
        <f t="shared" si="14"/>
        <v>Matador 25 EC 100 X 50 ml46023</v>
      </c>
      <c r="B960">
        <v>959</v>
      </c>
      <c r="C960" t="s">
        <v>12605</v>
      </c>
      <c r="D960" t="s">
        <v>1292</v>
      </c>
      <c r="E960" s="28">
        <v>46023</v>
      </c>
      <c r="F960" s="30">
        <v>100</v>
      </c>
      <c r="G960" s="30">
        <v>1</v>
      </c>
      <c r="H960" s="30">
        <v>1</v>
      </c>
      <c r="I960" s="30">
        <v>100</v>
      </c>
      <c r="J960" s="30">
        <v>23685</v>
      </c>
      <c r="K960" s="30">
        <v>236</v>
      </c>
      <c r="L960" s="30">
        <v>85</v>
      </c>
      <c r="M960" t="s">
        <v>16474</v>
      </c>
    </row>
    <row r="961" spans="1:13">
      <c r="A961" t="str">
        <f t="shared" si="14"/>
        <v>Matador 25 EC 100 X 80 ml45992</v>
      </c>
      <c r="B961">
        <v>960</v>
      </c>
      <c r="C961" t="s">
        <v>12606</v>
      </c>
      <c r="D961" t="s">
        <v>1296</v>
      </c>
      <c r="E961" s="28">
        <v>45992</v>
      </c>
      <c r="F961" s="30">
        <v>100</v>
      </c>
      <c r="G961" s="30">
        <v>1</v>
      </c>
      <c r="H961" s="30">
        <v>1</v>
      </c>
      <c r="I961" s="30">
        <v>100</v>
      </c>
      <c r="J961" s="30">
        <v>36</v>
      </c>
      <c r="K961" s="30">
        <v>0</v>
      </c>
      <c r="L961" s="30">
        <v>36</v>
      </c>
      <c r="M961" t="s">
        <v>16474</v>
      </c>
    </row>
    <row r="962" spans="1:13">
      <c r="A962" t="str">
        <f t="shared" si="14"/>
        <v>Matador 25 EC 100 X 80 ml46023</v>
      </c>
      <c r="B962">
        <v>961</v>
      </c>
      <c r="C962" t="s">
        <v>12606</v>
      </c>
      <c r="D962" t="s">
        <v>1296</v>
      </c>
      <c r="E962" s="28">
        <v>46023</v>
      </c>
      <c r="F962" s="30">
        <v>100</v>
      </c>
      <c r="G962" s="30">
        <v>1</v>
      </c>
      <c r="H962" s="30">
        <v>1</v>
      </c>
      <c r="I962" s="30">
        <v>100</v>
      </c>
      <c r="J962" s="30">
        <v>20300</v>
      </c>
      <c r="K962" s="30">
        <v>203</v>
      </c>
      <c r="L962" s="30">
        <v>0</v>
      </c>
      <c r="M962" t="s">
        <v>16474</v>
      </c>
    </row>
    <row r="963" spans="1:13">
      <c r="A963" t="str">
        <f t="shared" ref="A963:A1026" si="15">D963&amp;E963</f>
        <v>Matador 25 EC 40 X 250 ml45992</v>
      </c>
      <c r="B963">
        <v>962</v>
      </c>
      <c r="C963" t="s">
        <v>12607</v>
      </c>
      <c r="D963" t="s">
        <v>1299</v>
      </c>
      <c r="E963" s="28">
        <v>45992</v>
      </c>
      <c r="F963" s="30">
        <v>40</v>
      </c>
      <c r="G963" s="30">
        <v>1</v>
      </c>
      <c r="H963" s="30">
        <v>1</v>
      </c>
      <c r="I963" s="30">
        <v>40</v>
      </c>
      <c r="J963" s="30">
        <v>4386</v>
      </c>
      <c r="K963" s="30">
        <v>109</v>
      </c>
      <c r="L963" s="30">
        <v>26</v>
      </c>
      <c r="M963" t="s">
        <v>16474</v>
      </c>
    </row>
    <row r="964" spans="1:13">
      <c r="A964" t="str">
        <f t="shared" si="15"/>
        <v>Matador 25 EC 40 X 250 ml46023</v>
      </c>
      <c r="B964">
        <v>963</v>
      </c>
      <c r="C964" t="s">
        <v>12607</v>
      </c>
      <c r="D964" t="s">
        <v>1299</v>
      </c>
      <c r="E964" s="28">
        <v>46023</v>
      </c>
      <c r="F964" s="30">
        <v>40</v>
      </c>
      <c r="G964" s="30">
        <v>1</v>
      </c>
      <c r="H964" s="30">
        <v>1</v>
      </c>
      <c r="I964" s="30">
        <v>40</v>
      </c>
      <c r="J964" s="30">
        <v>8000</v>
      </c>
      <c r="K964" s="30">
        <v>200</v>
      </c>
      <c r="L964" s="30">
        <v>0</v>
      </c>
      <c r="M964" t="s">
        <v>16474</v>
      </c>
    </row>
    <row r="965" spans="1:13">
      <c r="A965" t="str">
        <f t="shared" si="15"/>
        <v>Match 50 EC 50 X 100 ml46204</v>
      </c>
      <c r="B965">
        <v>964</v>
      </c>
      <c r="C965" t="s">
        <v>12608</v>
      </c>
      <c r="D965" t="s">
        <v>1304</v>
      </c>
      <c r="E965" s="28">
        <v>46204</v>
      </c>
      <c r="F965" s="30">
        <v>50</v>
      </c>
      <c r="G965" s="30">
        <v>1</v>
      </c>
      <c r="H965" s="30">
        <v>1</v>
      </c>
      <c r="I965" s="30">
        <v>50</v>
      </c>
      <c r="J965" s="30">
        <v>100</v>
      </c>
      <c r="K965" s="30">
        <v>2</v>
      </c>
      <c r="L965" s="30">
        <v>0</v>
      </c>
      <c r="M965" t="s">
        <v>16474</v>
      </c>
    </row>
    <row r="966" spans="1:13">
      <c r="A966" t="str">
        <f t="shared" si="15"/>
        <v>Match 50 EC 50 X 100 ml45901</v>
      </c>
      <c r="B966">
        <v>965</v>
      </c>
      <c r="C966" t="s">
        <v>12608</v>
      </c>
      <c r="D966" t="s">
        <v>1304</v>
      </c>
      <c r="E966" s="28">
        <v>45901</v>
      </c>
      <c r="F966" s="30">
        <v>50</v>
      </c>
      <c r="G966" s="30">
        <v>1</v>
      </c>
      <c r="H966" s="30">
        <v>1</v>
      </c>
      <c r="I966" s="30">
        <v>50</v>
      </c>
      <c r="J966" s="30">
        <v>2440</v>
      </c>
      <c r="K966" s="30">
        <v>48</v>
      </c>
      <c r="L966" s="30">
        <v>40</v>
      </c>
      <c r="M966" t="s">
        <v>16474</v>
      </c>
    </row>
    <row r="967" spans="1:13">
      <c r="A967" t="str">
        <f t="shared" si="15"/>
        <v>Megaxone 135 SL 20 ltr47119</v>
      </c>
      <c r="B967">
        <v>966</v>
      </c>
      <c r="C967" t="s">
        <v>12609</v>
      </c>
      <c r="D967" t="s">
        <v>1307</v>
      </c>
      <c r="E967" s="28">
        <v>47119</v>
      </c>
      <c r="F967" s="30">
        <v>1</v>
      </c>
      <c r="G967" s="30">
        <v>1</v>
      </c>
      <c r="H967" s="30">
        <v>1</v>
      </c>
      <c r="I967" s="30">
        <v>1</v>
      </c>
      <c r="J967" s="30">
        <v>122</v>
      </c>
      <c r="K967" s="30">
        <v>122</v>
      </c>
      <c r="L967" s="30">
        <v>0</v>
      </c>
      <c r="M967" t="s">
        <v>16474</v>
      </c>
    </row>
    <row r="968" spans="1:13">
      <c r="A968" t="str">
        <f t="shared" si="15"/>
        <v>Megaxone 135 SL 20 X 1 ltr47270</v>
      </c>
      <c r="B968">
        <v>967</v>
      </c>
      <c r="C968" t="s">
        <v>12610</v>
      </c>
      <c r="D968" t="s">
        <v>1308</v>
      </c>
      <c r="E968" s="28">
        <v>47270</v>
      </c>
      <c r="F968" s="30">
        <v>20</v>
      </c>
      <c r="G968" s="30">
        <v>1</v>
      </c>
      <c r="H968" s="30">
        <v>1</v>
      </c>
      <c r="I968" s="30">
        <v>20</v>
      </c>
      <c r="J968" s="30">
        <v>9559</v>
      </c>
      <c r="K968" s="30">
        <v>477</v>
      </c>
      <c r="L968" s="30">
        <v>19</v>
      </c>
      <c r="M968" t="s">
        <v>16474</v>
      </c>
    </row>
    <row r="969" spans="1:13">
      <c r="A969" t="str">
        <f t="shared" si="15"/>
        <v>Megaxone 135 SL 4 X 5 ltr47119</v>
      </c>
      <c r="B969">
        <v>968</v>
      </c>
      <c r="C969" t="s">
        <v>12611</v>
      </c>
      <c r="D969" t="s">
        <v>1309</v>
      </c>
      <c r="E969" s="28">
        <v>47119</v>
      </c>
      <c r="F969" s="30">
        <v>4</v>
      </c>
      <c r="G969" s="30">
        <v>1</v>
      </c>
      <c r="H969" s="30">
        <v>1</v>
      </c>
      <c r="I969" s="30">
        <v>4</v>
      </c>
      <c r="J969" s="30">
        <v>9</v>
      </c>
      <c r="K969" s="30">
        <v>2</v>
      </c>
      <c r="L969" s="30">
        <v>1</v>
      </c>
      <c r="M969" t="s">
        <v>16474</v>
      </c>
    </row>
    <row r="970" spans="1:13">
      <c r="A970" t="str">
        <f t="shared" si="15"/>
        <v>Megaxone 135 SL 4 X 5 ltr47239</v>
      </c>
      <c r="B970">
        <v>969</v>
      </c>
      <c r="C970" t="s">
        <v>12611</v>
      </c>
      <c r="D970" t="s">
        <v>1309</v>
      </c>
      <c r="E970" s="28">
        <v>47239</v>
      </c>
      <c r="F970" s="30">
        <v>4</v>
      </c>
      <c r="G970" s="30">
        <v>1</v>
      </c>
      <c r="H970" s="30">
        <v>1</v>
      </c>
      <c r="I970" s="30">
        <v>4</v>
      </c>
      <c r="J970" s="30">
        <v>400</v>
      </c>
      <c r="K970" s="30">
        <v>100</v>
      </c>
      <c r="L970" s="30">
        <v>0</v>
      </c>
      <c r="M970" t="s">
        <v>16474</v>
      </c>
    </row>
    <row r="971" spans="1:13">
      <c r="A971" t="str">
        <f t="shared" si="15"/>
        <v>Megazeb 80 WP 20 X 1 kg47178</v>
      </c>
      <c r="B971">
        <v>970</v>
      </c>
      <c r="C971" t="s">
        <v>12612</v>
      </c>
      <c r="D971" t="s">
        <v>1310</v>
      </c>
      <c r="E971" s="28">
        <v>47178</v>
      </c>
      <c r="F971" s="30">
        <v>20</v>
      </c>
      <c r="G971" s="30">
        <v>1</v>
      </c>
      <c r="H971" s="30">
        <v>1</v>
      </c>
      <c r="I971" s="30">
        <v>20</v>
      </c>
      <c r="J971" s="30">
        <v>200</v>
      </c>
      <c r="K971" s="30">
        <v>10</v>
      </c>
      <c r="L971" s="30">
        <v>0</v>
      </c>
      <c r="M971" t="s">
        <v>16474</v>
      </c>
    </row>
    <row r="972" spans="1:13">
      <c r="A972" t="str">
        <f t="shared" si="15"/>
        <v>Megazeb 80 WP 20 X 1 kg46997</v>
      </c>
      <c r="B972">
        <v>971</v>
      </c>
      <c r="C972" t="s">
        <v>12612</v>
      </c>
      <c r="D972" t="s">
        <v>1310</v>
      </c>
      <c r="E972" s="28">
        <v>46997</v>
      </c>
      <c r="F972" s="30">
        <v>20</v>
      </c>
      <c r="G972" s="30">
        <v>1</v>
      </c>
      <c r="H972" s="30">
        <v>1</v>
      </c>
      <c r="I972" s="30">
        <v>20</v>
      </c>
      <c r="J972" s="30">
        <v>370</v>
      </c>
      <c r="K972" s="30">
        <v>18</v>
      </c>
      <c r="L972" s="30">
        <v>10</v>
      </c>
      <c r="M972" t="s">
        <v>16474</v>
      </c>
    </row>
    <row r="973" spans="1:13">
      <c r="A973" t="str">
        <f t="shared" si="15"/>
        <v>Megazeb 80 WP 20 X 1 kg46966</v>
      </c>
      <c r="B973">
        <v>972</v>
      </c>
      <c r="C973" t="s">
        <v>12612</v>
      </c>
      <c r="D973" t="s">
        <v>1310</v>
      </c>
      <c r="E973" s="28">
        <v>46966</v>
      </c>
      <c r="F973" s="30">
        <v>20</v>
      </c>
      <c r="G973" s="30">
        <v>1</v>
      </c>
      <c r="H973" s="30">
        <v>1</v>
      </c>
      <c r="I973" s="30">
        <v>20</v>
      </c>
      <c r="J973" s="30">
        <v>1840</v>
      </c>
      <c r="K973" s="30">
        <v>92</v>
      </c>
      <c r="L973" s="30">
        <v>0</v>
      </c>
      <c r="M973" t="s">
        <v>16474</v>
      </c>
    </row>
    <row r="974" spans="1:13">
      <c r="A974" t="str">
        <f t="shared" si="15"/>
        <v>Melyra 200/200 SC 24 X 250 ml45992</v>
      </c>
      <c r="B974">
        <v>973</v>
      </c>
      <c r="C974" t="s">
        <v>12613</v>
      </c>
      <c r="D974" t="s">
        <v>1313</v>
      </c>
      <c r="E974" s="28">
        <v>45992</v>
      </c>
      <c r="F974" s="30">
        <v>24</v>
      </c>
      <c r="G974" s="30">
        <v>1</v>
      </c>
      <c r="H974" s="30">
        <v>1</v>
      </c>
      <c r="I974" s="30">
        <v>24</v>
      </c>
      <c r="J974" s="30">
        <v>672</v>
      </c>
      <c r="K974" s="30">
        <v>28</v>
      </c>
      <c r="L974" s="30">
        <v>0</v>
      </c>
      <c r="M974" t="s">
        <v>16474</v>
      </c>
    </row>
    <row r="975" spans="1:13">
      <c r="A975" t="str">
        <f t="shared" si="15"/>
        <v>Metachlor 650 EC 100 X 100 ml47150</v>
      </c>
      <c r="B975">
        <v>974</v>
      </c>
      <c r="C975" t="s">
        <v>12614</v>
      </c>
      <c r="D975" t="s">
        <v>1315</v>
      </c>
      <c r="E975" s="28">
        <v>47150</v>
      </c>
      <c r="F975" s="30">
        <v>100</v>
      </c>
      <c r="G975" s="30">
        <v>1</v>
      </c>
      <c r="H975" s="30">
        <v>1</v>
      </c>
      <c r="I975" s="30">
        <v>100</v>
      </c>
      <c r="J975" s="30">
        <v>1597</v>
      </c>
      <c r="K975" s="30">
        <v>15</v>
      </c>
      <c r="L975" s="30">
        <v>97</v>
      </c>
      <c r="M975" t="s">
        <v>16474</v>
      </c>
    </row>
    <row r="976" spans="1:13">
      <c r="A976" t="str">
        <f t="shared" si="15"/>
        <v>Metachlor 650 EC 20 X 800 ml46966</v>
      </c>
      <c r="B976">
        <v>975</v>
      </c>
      <c r="C976" t="s">
        <v>12615</v>
      </c>
      <c r="D976" t="s">
        <v>1316</v>
      </c>
      <c r="E976" s="28">
        <v>46966</v>
      </c>
      <c r="F976" s="30">
        <v>20</v>
      </c>
      <c r="G976" s="30">
        <v>1</v>
      </c>
      <c r="H976" s="30">
        <v>1</v>
      </c>
      <c r="I976" s="30">
        <v>20</v>
      </c>
      <c r="J976" s="30">
        <v>942</v>
      </c>
      <c r="K976" s="30">
        <v>47</v>
      </c>
      <c r="L976" s="30">
        <v>2</v>
      </c>
      <c r="M976" t="s">
        <v>16474</v>
      </c>
    </row>
    <row r="977" spans="1:13">
      <c r="A977" t="str">
        <f t="shared" si="15"/>
        <v>Metachlor 650 EC 25 X 400 ml47209</v>
      </c>
      <c r="B977">
        <v>976</v>
      </c>
      <c r="C977" t="s">
        <v>12616</v>
      </c>
      <c r="D977" t="s">
        <v>1317</v>
      </c>
      <c r="E977" s="28">
        <v>47209</v>
      </c>
      <c r="F977" s="30">
        <v>25</v>
      </c>
      <c r="G977" s="30">
        <v>1</v>
      </c>
      <c r="H977" s="30">
        <v>1</v>
      </c>
      <c r="I977" s="30">
        <v>25</v>
      </c>
      <c r="J977" s="30">
        <v>2165</v>
      </c>
      <c r="K977" s="30">
        <v>86</v>
      </c>
      <c r="L977" s="30">
        <v>15</v>
      </c>
      <c r="M977" t="s">
        <v>16474</v>
      </c>
    </row>
    <row r="978" spans="1:13">
      <c r="A978" t="str">
        <f t="shared" si="15"/>
        <v>Metachlor 650 EC 50 ml (S)1/1/1000</v>
      </c>
      <c r="B978">
        <v>977</v>
      </c>
      <c r="C978" t="s">
        <v>12617</v>
      </c>
      <c r="D978" t="s">
        <v>1318</v>
      </c>
      <c r="E978" s="28" t="s">
        <v>2222</v>
      </c>
      <c r="F978" s="30">
        <v>1</v>
      </c>
      <c r="G978" s="30">
        <v>1</v>
      </c>
      <c r="H978" s="30">
        <v>1</v>
      </c>
      <c r="I978" s="30">
        <v>1</v>
      </c>
      <c r="J978" s="30">
        <v>49</v>
      </c>
      <c r="K978" s="30">
        <v>49</v>
      </c>
      <c r="L978" s="30">
        <v>0</v>
      </c>
      <c r="M978" t="s">
        <v>16474</v>
      </c>
    </row>
    <row r="979" spans="1:13">
      <c r="A979" t="str">
        <f t="shared" si="15"/>
        <v>Metalik 15 X 500 ml47119</v>
      </c>
      <c r="B979">
        <v>978</v>
      </c>
      <c r="C979" t="s">
        <v>12618</v>
      </c>
      <c r="D979" t="s">
        <v>1319</v>
      </c>
      <c r="E979" s="28">
        <v>47119</v>
      </c>
      <c r="F979" s="30">
        <v>15</v>
      </c>
      <c r="G979" s="30">
        <v>1</v>
      </c>
      <c r="H979" s="30">
        <v>1</v>
      </c>
      <c r="I979" s="30">
        <v>15</v>
      </c>
      <c r="J979" s="30">
        <v>2</v>
      </c>
      <c r="K979" s="30">
        <v>0</v>
      </c>
      <c r="L979" s="30">
        <v>2</v>
      </c>
      <c r="M979" t="s">
        <v>16474</v>
      </c>
    </row>
    <row r="980" spans="1:13">
      <c r="A980" t="str">
        <f t="shared" si="15"/>
        <v>Metalik 15 X 500 ml47178</v>
      </c>
      <c r="B980">
        <v>979</v>
      </c>
      <c r="C980" t="s">
        <v>12618</v>
      </c>
      <c r="D980" t="s">
        <v>1319</v>
      </c>
      <c r="E980" s="28">
        <v>47178</v>
      </c>
      <c r="F980" s="30">
        <v>15</v>
      </c>
      <c r="G980" s="30">
        <v>1</v>
      </c>
      <c r="H980" s="30">
        <v>1</v>
      </c>
      <c r="I980" s="30">
        <v>15</v>
      </c>
      <c r="J980" s="30">
        <v>1500</v>
      </c>
      <c r="K980" s="30">
        <v>100</v>
      </c>
      <c r="L980" s="30">
        <v>0</v>
      </c>
      <c r="M980" t="s">
        <v>16474</v>
      </c>
    </row>
    <row r="981" spans="1:13">
      <c r="A981" t="str">
        <f t="shared" si="15"/>
        <v>Metalik 25 X 100 ml46235</v>
      </c>
      <c r="B981">
        <v>980</v>
      </c>
      <c r="C981" t="s">
        <v>12619</v>
      </c>
      <c r="D981" t="s">
        <v>1320</v>
      </c>
      <c r="E981" s="28">
        <v>46235</v>
      </c>
      <c r="F981" s="30">
        <v>25</v>
      </c>
      <c r="G981" s="30">
        <v>1</v>
      </c>
      <c r="H981" s="30">
        <v>1</v>
      </c>
      <c r="I981" s="30">
        <v>25</v>
      </c>
      <c r="J981" s="30">
        <v>1</v>
      </c>
      <c r="K981" s="30">
        <v>0</v>
      </c>
      <c r="L981" s="30">
        <v>1</v>
      </c>
      <c r="M981" t="s">
        <v>16474</v>
      </c>
    </row>
    <row r="982" spans="1:13">
      <c r="A982" t="str">
        <f t="shared" si="15"/>
        <v>Metindo 25 WP 10 X 10 X 100 gr47027</v>
      </c>
      <c r="B982">
        <v>981</v>
      </c>
      <c r="C982" t="s">
        <v>12620</v>
      </c>
      <c r="D982" t="s">
        <v>1321</v>
      </c>
      <c r="E982" s="28">
        <v>47027</v>
      </c>
      <c r="F982" s="30">
        <v>10</v>
      </c>
      <c r="G982" s="30">
        <v>10</v>
      </c>
      <c r="H982" s="30">
        <v>1</v>
      </c>
      <c r="I982" s="30">
        <v>100</v>
      </c>
      <c r="J982" s="30">
        <v>19</v>
      </c>
      <c r="K982" s="30">
        <v>0</v>
      </c>
      <c r="L982" s="30">
        <v>19</v>
      </c>
      <c r="M982" t="s">
        <v>16474</v>
      </c>
    </row>
    <row r="983" spans="1:13">
      <c r="A983" t="str">
        <f t="shared" si="15"/>
        <v>Metindo 25 WP 10 X 10 X 100 gr47088</v>
      </c>
      <c r="B983">
        <v>982</v>
      </c>
      <c r="C983" t="s">
        <v>12620</v>
      </c>
      <c r="D983" t="s">
        <v>1321</v>
      </c>
      <c r="E983" s="28">
        <v>47088</v>
      </c>
      <c r="F983" s="30">
        <v>10</v>
      </c>
      <c r="G983" s="30">
        <v>10</v>
      </c>
      <c r="H983" s="30">
        <v>1</v>
      </c>
      <c r="I983" s="30">
        <v>100</v>
      </c>
      <c r="J983" s="30">
        <v>800</v>
      </c>
      <c r="K983" s="30">
        <v>8</v>
      </c>
      <c r="L983" s="30">
        <v>0</v>
      </c>
      <c r="M983" t="s">
        <v>16474</v>
      </c>
    </row>
    <row r="984" spans="1:13">
      <c r="A984" t="str">
        <f t="shared" si="15"/>
        <v>Metindo 25 WP 10 X 10 X 100 gr47058</v>
      </c>
      <c r="B984">
        <v>983</v>
      </c>
      <c r="C984" t="s">
        <v>12620</v>
      </c>
      <c r="D984" t="s">
        <v>1321</v>
      </c>
      <c r="E984" s="28">
        <v>47058</v>
      </c>
      <c r="F984" s="30">
        <v>10</v>
      </c>
      <c r="G984" s="30">
        <v>10</v>
      </c>
      <c r="H984" s="30">
        <v>1</v>
      </c>
      <c r="I984" s="30">
        <v>100</v>
      </c>
      <c r="J984" s="30">
        <v>7750</v>
      </c>
      <c r="K984" s="30">
        <v>77</v>
      </c>
      <c r="L984" s="30">
        <v>50</v>
      </c>
      <c r="M984" t="s">
        <v>16474</v>
      </c>
    </row>
    <row r="985" spans="1:13">
      <c r="A985" t="str">
        <f t="shared" si="15"/>
        <v>Metindo 25 WP 10 X 10 X 100 gr47150</v>
      </c>
      <c r="B985">
        <v>984</v>
      </c>
      <c r="C985" t="s">
        <v>12620</v>
      </c>
      <c r="D985" t="s">
        <v>1321</v>
      </c>
      <c r="E985" s="28">
        <v>47150</v>
      </c>
      <c r="F985" s="30">
        <v>10</v>
      </c>
      <c r="G985" s="30">
        <v>10</v>
      </c>
      <c r="H985" s="30">
        <v>1</v>
      </c>
      <c r="I985" s="30">
        <v>100</v>
      </c>
      <c r="J985" s="30">
        <v>9100</v>
      </c>
      <c r="K985" s="30">
        <v>91</v>
      </c>
      <c r="L985" s="30">
        <v>0</v>
      </c>
      <c r="M985" t="s">
        <v>16474</v>
      </c>
    </row>
    <row r="986" spans="1:13">
      <c r="A986" t="str">
        <f t="shared" si="15"/>
        <v>Metindo 25 WP 40 X 500 gr47088</v>
      </c>
      <c r="B986">
        <v>985</v>
      </c>
      <c r="C986" t="s">
        <v>12621</v>
      </c>
      <c r="D986" t="s">
        <v>1322</v>
      </c>
      <c r="E986" s="28">
        <v>47088</v>
      </c>
      <c r="F986" s="30">
        <v>40</v>
      </c>
      <c r="G986" s="30">
        <v>1</v>
      </c>
      <c r="H986" s="30">
        <v>1</v>
      </c>
      <c r="I986" s="30">
        <v>40</v>
      </c>
      <c r="J986" s="30">
        <v>2128</v>
      </c>
      <c r="K986" s="30">
        <v>53</v>
      </c>
      <c r="L986" s="30">
        <v>8</v>
      </c>
      <c r="M986" t="s">
        <v>16474</v>
      </c>
    </row>
    <row r="987" spans="1:13">
      <c r="A987" t="str">
        <f t="shared" si="15"/>
        <v>Metindo 25 WP 40 X 500 gr47178</v>
      </c>
      <c r="B987">
        <v>986</v>
      </c>
      <c r="C987" t="s">
        <v>12621</v>
      </c>
      <c r="D987" t="s">
        <v>1322</v>
      </c>
      <c r="E987" s="28">
        <v>47178</v>
      </c>
      <c r="F987" s="30">
        <v>40</v>
      </c>
      <c r="G987" s="30">
        <v>1</v>
      </c>
      <c r="H987" s="30">
        <v>1</v>
      </c>
      <c r="I987" s="30">
        <v>40</v>
      </c>
      <c r="J987" s="30">
        <v>3680</v>
      </c>
      <c r="K987" s="30">
        <v>92</v>
      </c>
      <c r="L987" s="30">
        <v>0</v>
      </c>
      <c r="M987" t="s">
        <v>16474</v>
      </c>
    </row>
    <row r="988" spans="1:13">
      <c r="A988" t="str">
        <f t="shared" si="15"/>
        <v>Metindo 40 SP 10 X 10 X 100 gr47239</v>
      </c>
      <c r="B988">
        <v>987</v>
      </c>
      <c r="C988" t="s">
        <v>12622</v>
      </c>
      <c r="D988" t="s">
        <v>1323</v>
      </c>
      <c r="E988" s="28">
        <v>47239</v>
      </c>
      <c r="F988" s="30">
        <v>10</v>
      </c>
      <c r="G988" s="30">
        <v>10</v>
      </c>
      <c r="H988" s="30">
        <v>1</v>
      </c>
      <c r="I988" s="30">
        <v>100</v>
      </c>
      <c r="J988" s="30">
        <v>15200</v>
      </c>
      <c r="K988" s="30">
        <v>152</v>
      </c>
      <c r="L988" s="30">
        <v>0</v>
      </c>
      <c r="M988" t="s">
        <v>16474</v>
      </c>
    </row>
    <row r="989" spans="1:13">
      <c r="A989" t="str">
        <f t="shared" si="15"/>
        <v>Metindo 40 SP 40 X 400 gr47209</v>
      </c>
      <c r="B989">
        <v>988</v>
      </c>
      <c r="C989" t="s">
        <v>12623</v>
      </c>
      <c r="D989" t="s">
        <v>1324</v>
      </c>
      <c r="E989" s="28">
        <v>47209</v>
      </c>
      <c r="F989" s="30">
        <v>40</v>
      </c>
      <c r="G989" s="30">
        <v>1</v>
      </c>
      <c r="H989" s="30">
        <v>1</v>
      </c>
      <c r="I989" s="30">
        <v>40</v>
      </c>
      <c r="J989" s="30">
        <v>25</v>
      </c>
      <c r="K989" s="30">
        <v>0</v>
      </c>
      <c r="L989" s="30">
        <v>25</v>
      </c>
      <c r="M989" t="s">
        <v>16474</v>
      </c>
    </row>
    <row r="990" spans="1:13">
      <c r="A990" t="str">
        <f t="shared" si="15"/>
        <v>Metsulindo Plus 80 WP 8 X 25 X 40 gr45901</v>
      </c>
      <c r="B990">
        <v>989</v>
      </c>
      <c r="C990" t="s">
        <v>12624</v>
      </c>
      <c r="D990" t="s">
        <v>1325</v>
      </c>
      <c r="E990" s="28">
        <v>45901</v>
      </c>
      <c r="F990" s="30">
        <v>8</v>
      </c>
      <c r="G990" s="30">
        <v>25</v>
      </c>
      <c r="H990" s="30">
        <v>1</v>
      </c>
      <c r="I990" s="30">
        <v>200</v>
      </c>
      <c r="J990" s="30">
        <v>7</v>
      </c>
      <c r="K990" s="30">
        <v>0</v>
      </c>
      <c r="L990" s="30">
        <v>7</v>
      </c>
      <c r="M990" t="s">
        <v>16474</v>
      </c>
    </row>
    <row r="991" spans="1:13">
      <c r="A991" t="str">
        <f t="shared" si="15"/>
        <v>Metsulindo Plus 80 WP 8 X 25 X 40 gr45931</v>
      </c>
      <c r="B991">
        <v>990</v>
      </c>
      <c r="C991" t="s">
        <v>12624</v>
      </c>
      <c r="D991" t="s">
        <v>1325</v>
      </c>
      <c r="E991" s="28">
        <v>45931</v>
      </c>
      <c r="F991" s="30">
        <v>8</v>
      </c>
      <c r="G991" s="30">
        <v>25</v>
      </c>
      <c r="H991" s="30">
        <v>1</v>
      </c>
      <c r="I991" s="30">
        <v>200</v>
      </c>
      <c r="J991" s="30">
        <v>52575</v>
      </c>
      <c r="K991" s="30">
        <v>262</v>
      </c>
      <c r="L991" s="30">
        <v>175</v>
      </c>
      <c r="M991" t="s">
        <v>16474</v>
      </c>
    </row>
    <row r="992" spans="1:13">
      <c r="A992" t="str">
        <f t="shared" si="15"/>
        <v>Metsulindo Plus 80 WP 8 X 25 X 40 gr46082</v>
      </c>
      <c r="B992">
        <v>991</v>
      </c>
      <c r="C992" t="s">
        <v>12624</v>
      </c>
      <c r="D992" t="s">
        <v>1325</v>
      </c>
      <c r="E992" s="28">
        <v>46082</v>
      </c>
      <c r="F992" s="30">
        <v>8</v>
      </c>
      <c r="G992" s="30">
        <v>25</v>
      </c>
      <c r="H992" s="30">
        <v>1</v>
      </c>
      <c r="I992" s="30">
        <v>200</v>
      </c>
      <c r="J992" s="30">
        <v>249400</v>
      </c>
      <c r="K992" s="30">
        <v>1247</v>
      </c>
      <c r="L992" s="30">
        <v>0</v>
      </c>
      <c r="M992" t="s">
        <v>16474</v>
      </c>
    </row>
    <row r="993" spans="1:13">
      <c r="A993" t="str">
        <f t="shared" si="15"/>
        <v>Metsulindo Plus 80 WP 8 X 25 X 40 gr46054</v>
      </c>
      <c r="B993">
        <v>992</v>
      </c>
      <c r="C993" t="s">
        <v>12624</v>
      </c>
      <c r="D993" t="s">
        <v>1325</v>
      </c>
      <c r="E993" s="28">
        <v>46054</v>
      </c>
      <c r="F993" s="30">
        <v>8</v>
      </c>
      <c r="G993" s="30">
        <v>25</v>
      </c>
      <c r="H993" s="30">
        <v>1</v>
      </c>
      <c r="I993" s="30">
        <v>200</v>
      </c>
      <c r="J993" s="30">
        <v>18000</v>
      </c>
      <c r="K993" s="30">
        <v>90</v>
      </c>
      <c r="L993" s="30">
        <v>0</v>
      </c>
      <c r="M993" t="s">
        <v>16474</v>
      </c>
    </row>
    <row r="994" spans="1:13">
      <c r="A994" t="str">
        <f t="shared" si="15"/>
        <v>Metsulindo Plus 80 WP 8 X 25 X 40 gr46023</v>
      </c>
      <c r="B994">
        <v>993</v>
      </c>
      <c r="C994" t="s">
        <v>12624</v>
      </c>
      <c r="D994" t="s">
        <v>1325</v>
      </c>
      <c r="E994" s="28">
        <v>46023</v>
      </c>
      <c r="F994" s="30">
        <v>8</v>
      </c>
      <c r="G994" s="30">
        <v>25</v>
      </c>
      <c r="H994" s="30">
        <v>1</v>
      </c>
      <c r="I994" s="30">
        <v>200</v>
      </c>
      <c r="J994" s="30">
        <v>23200</v>
      </c>
      <c r="K994" s="30">
        <v>116</v>
      </c>
      <c r="L994" s="30">
        <v>0</v>
      </c>
      <c r="M994" t="s">
        <v>16474</v>
      </c>
    </row>
    <row r="995" spans="1:13">
      <c r="A995" t="str">
        <f t="shared" si="15"/>
        <v>Metsulindo Plus 80 WP 8 X 25 X 40 gr45992</v>
      </c>
      <c r="B995">
        <v>994</v>
      </c>
      <c r="C995" t="s">
        <v>12624</v>
      </c>
      <c r="D995" t="s">
        <v>1325</v>
      </c>
      <c r="E995" s="28">
        <v>45992</v>
      </c>
      <c r="F995" s="30">
        <v>8</v>
      </c>
      <c r="G995" s="30">
        <v>25</v>
      </c>
      <c r="H995" s="30">
        <v>1</v>
      </c>
      <c r="I995" s="30">
        <v>200</v>
      </c>
      <c r="J995" s="30">
        <v>149800</v>
      </c>
      <c r="K995" s="30">
        <v>749</v>
      </c>
      <c r="L995" s="30">
        <v>0</v>
      </c>
      <c r="M995" t="s">
        <v>16474</v>
      </c>
    </row>
    <row r="996" spans="1:13">
      <c r="A996" t="str">
        <f t="shared" si="15"/>
        <v>Metsulindo Plus 80 WP 8 X 25 X 40 gr46113</v>
      </c>
      <c r="B996">
        <v>995</v>
      </c>
      <c r="C996" t="s">
        <v>12624</v>
      </c>
      <c r="D996" t="s">
        <v>1325</v>
      </c>
      <c r="E996" s="28">
        <v>46113</v>
      </c>
      <c r="F996" s="30">
        <v>8</v>
      </c>
      <c r="G996" s="30">
        <v>25</v>
      </c>
      <c r="H996" s="30">
        <v>1</v>
      </c>
      <c r="I996" s="30">
        <v>200</v>
      </c>
      <c r="J996" s="30">
        <v>193400</v>
      </c>
      <c r="K996" s="30">
        <v>967</v>
      </c>
      <c r="L996" s="30">
        <v>0</v>
      </c>
      <c r="M996" t="s">
        <v>16474</v>
      </c>
    </row>
    <row r="997" spans="1:13">
      <c r="A997" t="str">
        <f t="shared" si="15"/>
        <v>Mexdone 36 EC 20 X 1 ltr New45870</v>
      </c>
      <c r="B997">
        <v>996</v>
      </c>
      <c r="C997" t="s">
        <v>12625</v>
      </c>
      <c r="D997" t="s">
        <v>1326</v>
      </c>
      <c r="E997" s="28">
        <v>45870</v>
      </c>
      <c r="F997" s="30">
        <v>20</v>
      </c>
      <c r="G997" s="30">
        <v>1</v>
      </c>
      <c r="H997" s="30">
        <v>1</v>
      </c>
      <c r="I997" s="30">
        <v>20</v>
      </c>
      <c r="J997" s="30">
        <v>356</v>
      </c>
      <c r="K997" s="30">
        <v>17</v>
      </c>
      <c r="L997" s="30">
        <v>16</v>
      </c>
      <c r="M997" t="s">
        <v>16474</v>
      </c>
    </row>
    <row r="998" spans="1:13">
      <c r="A998" t="str">
        <f t="shared" si="15"/>
        <v>Mexdone 36 EC 20 X 500 ml New46054</v>
      </c>
      <c r="B998">
        <v>997</v>
      </c>
      <c r="C998" t="s">
        <v>12626</v>
      </c>
      <c r="D998" t="s">
        <v>1327</v>
      </c>
      <c r="E998" s="28">
        <v>46054</v>
      </c>
      <c r="F998" s="30">
        <v>20</v>
      </c>
      <c r="G998" s="30">
        <v>1</v>
      </c>
      <c r="H998" s="30">
        <v>1</v>
      </c>
      <c r="I998" s="30">
        <v>20</v>
      </c>
      <c r="J998" s="30">
        <v>89</v>
      </c>
      <c r="K998" s="30">
        <v>4</v>
      </c>
      <c r="L998" s="30">
        <v>9</v>
      </c>
      <c r="M998" t="s">
        <v>16474</v>
      </c>
    </row>
    <row r="999" spans="1:13">
      <c r="A999" t="str">
        <f t="shared" si="15"/>
        <v>Mexdone 36 EC 40 X 250 ml New46204</v>
      </c>
      <c r="B999">
        <v>998</v>
      </c>
      <c r="C999" t="s">
        <v>12627</v>
      </c>
      <c r="D999" t="s">
        <v>1328</v>
      </c>
      <c r="E999" s="28">
        <v>46204</v>
      </c>
      <c r="F999" s="30">
        <v>40</v>
      </c>
      <c r="G999" s="30">
        <v>1</v>
      </c>
      <c r="H999" s="30">
        <v>1</v>
      </c>
      <c r="I999" s="30">
        <v>40</v>
      </c>
      <c r="J999" s="30">
        <v>173</v>
      </c>
      <c r="K999" s="30">
        <v>4</v>
      </c>
      <c r="L999" s="30">
        <v>13</v>
      </c>
      <c r="M999" t="s">
        <v>16474</v>
      </c>
    </row>
    <row r="1000" spans="1:13">
      <c r="A1000" t="str">
        <f t="shared" si="15"/>
        <v>Mexdone 36 EC 50 X 100 ml46174</v>
      </c>
      <c r="B1000">
        <v>999</v>
      </c>
      <c r="C1000" t="s">
        <v>12628</v>
      </c>
      <c r="D1000" t="s">
        <v>1329</v>
      </c>
      <c r="E1000" s="28">
        <v>46174</v>
      </c>
      <c r="F1000" s="30">
        <v>50</v>
      </c>
      <c r="G1000" s="30">
        <v>1</v>
      </c>
      <c r="H1000" s="30">
        <v>1</v>
      </c>
      <c r="I1000" s="30">
        <v>50</v>
      </c>
      <c r="J1000" s="30">
        <v>199</v>
      </c>
      <c r="K1000" s="30">
        <v>3</v>
      </c>
      <c r="L1000" s="30">
        <v>49</v>
      </c>
      <c r="M1000" t="s">
        <v>16474</v>
      </c>
    </row>
    <row r="1001" spans="1:13">
      <c r="A1001" t="str">
        <f t="shared" si="15"/>
        <v>Minecto Xtra 200/200 SC 100 X 50 ml45931</v>
      </c>
      <c r="B1001">
        <v>1000</v>
      </c>
      <c r="C1001" t="s">
        <v>12629</v>
      </c>
      <c r="D1001" t="s">
        <v>1330</v>
      </c>
      <c r="E1001" s="28">
        <v>45931</v>
      </c>
      <c r="F1001" s="30">
        <v>100</v>
      </c>
      <c r="G1001" s="30">
        <v>1</v>
      </c>
      <c r="H1001" s="30">
        <v>1</v>
      </c>
      <c r="I1001" s="30">
        <v>100</v>
      </c>
      <c r="J1001" s="30">
        <v>1305</v>
      </c>
      <c r="K1001" s="30">
        <v>13</v>
      </c>
      <c r="L1001" s="30">
        <v>5</v>
      </c>
      <c r="M1001" t="s">
        <v>16474</v>
      </c>
    </row>
    <row r="1002" spans="1:13">
      <c r="A1002" t="str">
        <f t="shared" si="15"/>
        <v>Minecto Xtra 200/200 SC 50 X 100 ml45717</v>
      </c>
      <c r="B1002">
        <v>1001</v>
      </c>
      <c r="C1002" t="s">
        <v>12630</v>
      </c>
      <c r="D1002" t="s">
        <v>1332</v>
      </c>
      <c r="E1002" s="28">
        <v>45717</v>
      </c>
      <c r="F1002" s="30">
        <v>50</v>
      </c>
      <c r="G1002" s="30">
        <v>1</v>
      </c>
      <c r="H1002" s="30">
        <v>1</v>
      </c>
      <c r="I1002" s="30">
        <v>50</v>
      </c>
      <c r="J1002" s="30">
        <v>1</v>
      </c>
      <c r="K1002" s="30">
        <v>0</v>
      </c>
      <c r="L1002" s="30">
        <v>1</v>
      </c>
      <c r="M1002" t="s">
        <v>16474</v>
      </c>
    </row>
    <row r="1003" spans="1:13">
      <c r="A1003" t="str">
        <f t="shared" si="15"/>
        <v>Minecto Xtra 200/200 SC 50 X 100 ml45931</v>
      </c>
      <c r="B1003">
        <v>1002</v>
      </c>
      <c r="C1003" t="s">
        <v>12630</v>
      </c>
      <c r="D1003" t="s">
        <v>1332</v>
      </c>
      <c r="E1003" s="28">
        <v>45931</v>
      </c>
      <c r="F1003" s="30">
        <v>50</v>
      </c>
      <c r="G1003" s="30">
        <v>1</v>
      </c>
      <c r="H1003" s="30">
        <v>1</v>
      </c>
      <c r="I1003" s="30">
        <v>50</v>
      </c>
      <c r="J1003" s="30">
        <v>6459</v>
      </c>
      <c r="K1003" s="30">
        <v>129</v>
      </c>
      <c r="L1003" s="30">
        <v>9</v>
      </c>
      <c r="M1003" t="s">
        <v>16474</v>
      </c>
    </row>
    <row r="1004" spans="1:13">
      <c r="A1004" t="str">
        <f t="shared" si="15"/>
        <v>Mini Baliho Bisi 9591/1/1000</v>
      </c>
      <c r="B1004">
        <v>1003</v>
      </c>
      <c r="C1004" t="s">
        <v>12631</v>
      </c>
      <c r="D1004" t="s">
        <v>1336</v>
      </c>
      <c r="E1004" s="28" t="s">
        <v>2222</v>
      </c>
      <c r="F1004" s="30">
        <v>1</v>
      </c>
      <c r="G1004" s="30">
        <v>1</v>
      </c>
      <c r="H1004" s="30">
        <v>1</v>
      </c>
      <c r="I1004" s="30">
        <v>1</v>
      </c>
      <c r="J1004" s="30">
        <v>200</v>
      </c>
      <c r="K1004" s="30">
        <v>200</v>
      </c>
      <c r="L1004" s="30">
        <v>0</v>
      </c>
      <c r="M1004" t="s">
        <v>16474</v>
      </c>
    </row>
    <row r="1005" spans="1:13">
      <c r="A1005" t="str">
        <f t="shared" si="15"/>
        <v>Minyak Goreng Fitri 400 ml46116</v>
      </c>
      <c r="B1005">
        <v>1004</v>
      </c>
      <c r="C1005" t="s">
        <v>12632</v>
      </c>
      <c r="D1005" t="s">
        <v>1337</v>
      </c>
      <c r="E1005" s="28">
        <v>46116</v>
      </c>
      <c r="F1005" s="30">
        <v>1</v>
      </c>
      <c r="G1005" s="30">
        <v>1</v>
      </c>
      <c r="H1005" s="30">
        <v>1</v>
      </c>
      <c r="I1005" s="30">
        <v>1</v>
      </c>
      <c r="J1005" s="30">
        <v>1885</v>
      </c>
      <c r="K1005" s="30">
        <v>1885</v>
      </c>
      <c r="L1005" s="30">
        <v>0</v>
      </c>
      <c r="M1005" t="s">
        <v>16474</v>
      </c>
    </row>
    <row r="1006" spans="1:13">
      <c r="A1006" t="str">
        <f t="shared" si="15"/>
        <v>Minyak Goreng Forzan 1 ltr1/1/1000</v>
      </c>
      <c r="B1006">
        <v>1005</v>
      </c>
      <c r="C1006" t="s">
        <v>12633</v>
      </c>
      <c r="D1006" t="s">
        <v>1338</v>
      </c>
      <c r="E1006" s="28" t="s">
        <v>2222</v>
      </c>
      <c r="F1006" s="30">
        <v>1</v>
      </c>
      <c r="G1006" s="30">
        <v>1</v>
      </c>
      <c r="H1006" s="30">
        <v>1</v>
      </c>
      <c r="I1006" s="30">
        <v>1</v>
      </c>
      <c r="J1006" s="30">
        <v>10</v>
      </c>
      <c r="K1006" s="30">
        <v>10</v>
      </c>
      <c r="L1006" s="30">
        <v>0</v>
      </c>
      <c r="M1006" t="s">
        <v>16474</v>
      </c>
    </row>
    <row r="1007" spans="1:13">
      <c r="A1007" t="str">
        <f t="shared" si="15"/>
        <v>Mipcinta 50 WP 20 X 5 X 100 gr47209</v>
      </c>
      <c r="B1007">
        <v>1006</v>
      </c>
      <c r="C1007" t="s">
        <v>12634</v>
      </c>
      <c r="D1007" t="s">
        <v>1339</v>
      </c>
      <c r="E1007" s="28">
        <v>47209</v>
      </c>
      <c r="F1007" s="30">
        <v>20</v>
      </c>
      <c r="G1007" s="30">
        <v>5</v>
      </c>
      <c r="H1007" s="30">
        <v>1</v>
      </c>
      <c r="I1007" s="30">
        <v>100</v>
      </c>
      <c r="J1007" s="30">
        <v>6</v>
      </c>
      <c r="K1007" s="30">
        <v>0</v>
      </c>
      <c r="L1007" s="30">
        <v>6</v>
      </c>
      <c r="M1007" t="s">
        <v>16474</v>
      </c>
    </row>
    <row r="1008" spans="1:13">
      <c r="A1008" t="str">
        <f t="shared" si="15"/>
        <v>Mipcinta 50 WP 20 X 5 X 100 gr47270</v>
      </c>
      <c r="B1008">
        <v>1007</v>
      </c>
      <c r="C1008" t="s">
        <v>12634</v>
      </c>
      <c r="D1008" t="s">
        <v>1339</v>
      </c>
      <c r="E1008" s="28">
        <v>47270</v>
      </c>
      <c r="F1008" s="30">
        <v>20</v>
      </c>
      <c r="G1008" s="30">
        <v>5</v>
      </c>
      <c r="H1008" s="30">
        <v>1</v>
      </c>
      <c r="I1008" s="30">
        <v>100</v>
      </c>
      <c r="J1008" s="30">
        <v>3100</v>
      </c>
      <c r="K1008" s="30">
        <v>31</v>
      </c>
      <c r="L1008" s="30">
        <v>0</v>
      </c>
      <c r="M1008" t="s">
        <v>16474</v>
      </c>
    </row>
    <row r="1009" spans="1:13">
      <c r="A1009" t="str">
        <f t="shared" si="15"/>
        <v>Mipcinta 50 WP 20 X 500 gr47209</v>
      </c>
      <c r="B1009">
        <v>1008</v>
      </c>
      <c r="C1009" t="s">
        <v>12635</v>
      </c>
      <c r="D1009" t="s">
        <v>1340</v>
      </c>
      <c r="E1009" s="28">
        <v>47209</v>
      </c>
      <c r="F1009" s="30">
        <v>20</v>
      </c>
      <c r="G1009" s="30">
        <v>1</v>
      </c>
      <c r="H1009" s="30">
        <v>1</v>
      </c>
      <c r="I1009" s="30">
        <v>20</v>
      </c>
      <c r="J1009" s="30">
        <v>116</v>
      </c>
      <c r="K1009" s="30">
        <v>5</v>
      </c>
      <c r="L1009" s="30">
        <v>16</v>
      </c>
      <c r="M1009" t="s">
        <v>16474</v>
      </c>
    </row>
    <row r="1010" spans="1:13">
      <c r="A1010" t="str">
        <f t="shared" si="15"/>
        <v>Mipcinta 50 WP 20 X 500 gr47239</v>
      </c>
      <c r="B1010">
        <v>1009</v>
      </c>
      <c r="C1010" t="s">
        <v>12635</v>
      </c>
      <c r="D1010" t="s">
        <v>1340</v>
      </c>
      <c r="E1010" s="28">
        <v>47239</v>
      </c>
      <c r="F1010" s="30">
        <v>20</v>
      </c>
      <c r="G1010" s="30">
        <v>1</v>
      </c>
      <c r="H1010" s="30">
        <v>1</v>
      </c>
      <c r="I1010" s="30">
        <v>20</v>
      </c>
      <c r="J1010" s="30">
        <v>5000</v>
      </c>
      <c r="K1010" s="30">
        <v>250</v>
      </c>
      <c r="L1010" s="30">
        <v>0</v>
      </c>
      <c r="M1010" t="s">
        <v>16474</v>
      </c>
    </row>
    <row r="1011" spans="1:13">
      <c r="A1011" t="str">
        <f t="shared" si="15"/>
        <v>MKP 20 X 1 kg46478</v>
      </c>
      <c r="B1011">
        <v>1010</v>
      </c>
      <c r="C1011" t="s">
        <v>12636</v>
      </c>
      <c r="D1011" t="s">
        <v>1341</v>
      </c>
      <c r="E1011" s="28">
        <v>46478</v>
      </c>
      <c r="F1011" s="30">
        <v>20</v>
      </c>
      <c r="G1011" s="30">
        <v>1</v>
      </c>
      <c r="H1011" s="30">
        <v>1</v>
      </c>
      <c r="I1011" s="30">
        <v>20</v>
      </c>
      <c r="J1011" s="30">
        <v>2</v>
      </c>
      <c r="K1011" s="30">
        <v>0</v>
      </c>
      <c r="L1011" s="30">
        <v>2</v>
      </c>
      <c r="M1011" t="s">
        <v>16474</v>
      </c>
    </row>
    <row r="1012" spans="1:13">
      <c r="A1012" t="str">
        <f t="shared" si="15"/>
        <v>MKP 20 X 1 kg46508</v>
      </c>
      <c r="B1012">
        <v>1011</v>
      </c>
      <c r="C1012" t="s">
        <v>12636</v>
      </c>
      <c r="D1012" t="s">
        <v>1341</v>
      </c>
      <c r="E1012" s="28">
        <v>46508</v>
      </c>
      <c r="F1012" s="30">
        <v>20</v>
      </c>
      <c r="G1012" s="30">
        <v>1</v>
      </c>
      <c r="H1012" s="30">
        <v>1</v>
      </c>
      <c r="I1012" s="30">
        <v>20</v>
      </c>
      <c r="J1012" s="30">
        <v>7855</v>
      </c>
      <c r="K1012" s="30">
        <v>392</v>
      </c>
      <c r="L1012" s="30">
        <v>15</v>
      </c>
      <c r="M1012" t="s">
        <v>16474</v>
      </c>
    </row>
    <row r="1013" spans="1:13">
      <c r="A1013" t="str">
        <f t="shared" si="15"/>
        <v>Money 865 SL 20 ltr46661</v>
      </c>
      <c r="B1013">
        <v>1012</v>
      </c>
      <c r="C1013" t="s">
        <v>12637</v>
      </c>
      <c r="D1013" t="s">
        <v>1342</v>
      </c>
      <c r="E1013" s="28">
        <v>46661</v>
      </c>
      <c r="F1013" s="30">
        <v>1</v>
      </c>
      <c r="G1013" s="30">
        <v>1</v>
      </c>
      <c r="H1013" s="30">
        <v>1</v>
      </c>
      <c r="I1013" s="30">
        <v>1</v>
      </c>
      <c r="J1013" s="30">
        <v>26</v>
      </c>
      <c r="K1013" s="30">
        <v>26</v>
      </c>
      <c r="L1013" s="30">
        <v>0</v>
      </c>
      <c r="M1013" t="s">
        <v>16474</v>
      </c>
    </row>
    <row r="1014" spans="1:13">
      <c r="A1014" t="str">
        <f t="shared" si="15"/>
        <v>Money 865 SL 20 X 1 ltr46722</v>
      </c>
      <c r="B1014">
        <v>1013</v>
      </c>
      <c r="C1014" t="s">
        <v>12638</v>
      </c>
      <c r="D1014" t="s">
        <v>1343</v>
      </c>
      <c r="E1014" s="28">
        <v>46722</v>
      </c>
      <c r="F1014" s="30">
        <v>20</v>
      </c>
      <c r="G1014" s="30">
        <v>1</v>
      </c>
      <c r="H1014" s="30">
        <v>1</v>
      </c>
      <c r="I1014" s="30">
        <v>20</v>
      </c>
      <c r="J1014" s="30">
        <v>19</v>
      </c>
      <c r="K1014" s="30">
        <v>0</v>
      </c>
      <c r="L1014" s="30">
        <v>19</v>
      </c>
      <c r="M1014" t="s">
        <v>16474</v>
      </c>
    </row>
    <row r="1015" spans="1:13">
      <c r="A1015" t="str">
        <f t="shared" si="15"/>
        <v>Money 865 SL 20 X 1 ltr47178</v>
      </c>
      <c r="B1015">
        <v>1014</v>
      </c>
      <c r="C1015" t="s">
        <v>12638</v>
      </c>
      <c r="D1015" t="s">
        <v>1343</v>
      </c>
      <c r="E1015" s="28">
        <v>47178</v>
      </c>
      <c r="F1015" s="30">
        <v>20</v>
      </c>
      <c r="G1015" s="30">
        <v>1</v>
      </c>
      <c r="H1015" s="30">
        <v>1</v>
      </c>
      <c r="I1015" s="30">
        <v>20</v>
      </c>
      <c r="J1015" s="30">
        <v>480</v>
      </c>
      <c r="K1015" s="30">
        <v>24</v>
      </c>
      <c r="L1015" s="30">
        <v>0</v>
      </c>
      <c r="M1015" t="s">
        <v>16474</v>
      </c>
    </row>
    <row r="1016" spans="1:13">
      <c r="A1016" t="str">
        <f t="shared" si="15"/>
        <v>Money 865 SL 20 X 400 ml46784</v>
      </c>
      <c r="B1016">
        <v>1015</v>
      </c>
      <c r="C1016" t="s">
        <v>12639</v>
      </c>
      <c r="D1016" t="s">
        <v>1344</v>
      </c>
      <c r="E1016" s="28">
        <v>46784</v>
      </c>
      <c r="F1016" s="30">
        <v>20</v>
      </c>
      <c r="G1016" s="30">
        <v>1</v>
      </c>
      <c r="H1016" s="30">
        <v>1</v>
      </c>
      <c r="I1016" s="30">
        <v>20</v>
      </c>
      <c r="J1016" s="30">
        <v>202</v>
      </c>
      <c r="K1016" s="30">
        <v>10</v>
      </c>
      <c r="L1016" s="30">
        <v>2</v>
      </c>
      <c r="M1016" t="s">
        <v>16474</v>
      </c>
    </row>
    <row r="1017" spans="1:13">
      <c r="A1017" t="str">
        <f t="shared" si="15"/>
        <v>Money 865 SL 20 X 400 ml47088</v>
      </c>
      <c r="B1017">
        <v>1016</v>
      </c>
      <c r="C1017" t="s">
        <v>12639</v>
      </c>
      <c r="D1017" t="s">
        <v>1344</v>
      </c>
      <c r="E1017" s="28">
        <v>47088</v>
      </c>
      <c r="F1017" s="30">
        <v>20</v>
      </c>
      <c r="G1017" s="30">
        <v>1</v>
      </c>
      <c r="H1017" s="30">
        <v>1</v>
      </c>
      <c r="I1017" s="30">
        <v>20</v>
      </c>
      <c r="J1017" s="30">
        <v>500</v>
      </c>
      <c r="K1017" s="30">
        <v>25</v>
      </c>
      <c r="L1017" s="30">
        <v>0</v>
      </c>
      <c r="M1017" t="s">
        <v>16474</v>
      </c>
    </row>
    <row r="1018" spans="1:13">
      <c r="A1018" t="str">
        <f t="shared" si="15"/>
        <v>Money 865 SL 4 X 5 ltr46692</v>
      </c>
      <c r="B1018">
        <v>1017</v>
      </c>
      <c r="C1018" t="s">
        <v>12640</v>
      </c>
      <c r="D1018" t="s">
        <v>1345</v>
      </c>
      <c r="E1018" s="28">
        <v>46692</v>
      </c>
      <c r="F1018" s="30">
        <v>4</v>
      </c>
      <c r="G1018" s="30">
        <v>1</v>
      </c>
      <c r="H1018" s="30">
        <v>1</v>
      </c>
      <c r="I1018" s="30">
        <v>4</v>
      </c>
      <c r="J1018" s="30">
        <v>8</v>
      </c>
      <c r="K1018" s="30">
        <v>2</v>
      </c>
      <c r="L1018" s="30">
        <v>0</v>
      </c>
      <c r="M1018" t="s">
        <v>16474</v>
      </c>
    </row>
    <row r="1019" spans="1:13">
      <c r="A1019" t="str">
        <f t="shared" si="15"/>
        <v>Money 865 SL 40 X 200 ml46722</v>
      </c>
      <c r="B1019">
        <v>1018</v>
      </c>
      <c r="C1019" t="s">
        <v>12641</v>
      </c>
      <c r="D1019" t="s">
        <v>1346</v>
      </c>
      <c r="E1019" s="28">
        <v>46722</v>
      </c>
      <c r="F1019" s="30">
        <v>40</v>
      </c>
      <c r="G1019" s="30">
        <v>1</v>
      </c>
      <c r="H1019" s="30">
        <v>1</v>
      </c>
      <c r="I1019" s="30">
        <v>40</v>
      </c>
      <c r="J1019" s="30">
        <v>301</v>
      </c>
      <c r="K1019" s="30">
        <v>7</v>
      </c>
      <c r="L1019" s="30">
        <v>21</v>
      </c>
      <c r="M1019" t="s">
        <v>16474</v>
      </c>
    </row>
    <row r="1020" spans="1:13">
      <c r="A1020" t="str">
        <f t="shared" si="15"/>
        <v>Money 865 SL 40 X 200 ml47058</v>
      </c>
      <c r="B1020">
        <v>1019</v>
      </c>
      <c r="C1020" t="s">
        <v>12641</v>
      </c>
      <c r="D1020" t="s">
        <v>1346</v>
      </c>
      <c r="E1020" s="28">
        <v>47058</v>
      </c>
      <c r="F1020" s="30">
        <v>40</v>
      </c>
      <c r="G1020" s="30">
        <v>1</v>
      </c>
      <c r="H1020" s="30">
        <v>1</v>
      </c>
      <c r="I1020" s="30">
        <v>40</v>
      </c>
      <c r="J1020" s="30">
        <v>2000</v>
      </c>
      <c r="K1020" s="30">
        <v>50</v>
      </c>
      <c r="L1020" s="30">
        <v>0</v>
      </c>
      <c r="M1020" t="s">
        <v>16474</v>
      </c>
    </row>
    <row r="1021" spans="1:13">
      <c r="A1021" t="str">
        <f t="shared" si="15"/>
        <v>Monkey 40 SP 100 X 100 gr (Sample)45444</v>
      </c>
      <c r="B1021">
        <v>1020</v>
      </c>
      <c r="C1021" t="s">
        <v>12642</v>
      </c>
      <c r="D1021" t="s">
        <v>1347</v>
      </c>
      <c r="E1021" s="28">
        <v>45444</v>
      </c>
      <c r="F1021" s="30">
        <v>100</v>
      </c>
      <c r="G1021" s="30">
        <v>1</v>
      </c>
      <c r="H1021" s="30">
        <v>1</v>
      </c>
      <c r="I1021" s="30">
        <v>100</v>
      </c>
      <c r="J1021" s="30">
        <v>75</v>
      </c>
      <c r="K1021" s="30">
        <v>0</v>
      </c>
      <c r="L1021" s="30">
        <v>75</v>
      </c>
      <c r="M1021" t="s">
        <v>16474</v>
      </c>
    </row>
    <row r="1022" spans="1:13">
      <c r="A1022" t="str">
        <f t="shared" si="15"/>
        <v>Monkey 40 SP 40 X 400 gr46935</v>
      </c>
      <c r="B1022">
        <v>1021</v>
      </c>
      <c r="C1022" t="s">
        <v>12643</v>
      </c>
      <c r="D1022" t="s">
        <v>1348</v>
      </c>
      <c r="E1022" s="28">
        <v>46935</v>
      </c>
      <c r="F1022" s="30">
        <v>40</v>
      </c>
      <c r="G1022" s="30">
        <v>1</v>
      </c>
      <c r="H1022" s="30">
        <v>1</v>
      </c>
      <c r="I1022" s="30">
        <v>40</v>
      </c>
      <c r="J1022" s="30">
        <v>952</v>
      </c>
      <c r="K1022" s="30">
        <v>23</v>
      </c>
      <c r="L1022" s="30">
        <v>32</v>
      </c>
      <c r="M1022" t="s">
        <v>16474</v>
      </c>
    </row>
    <row r="1023" spans="1:13">
      <c r="A1023" t="str">
        <f t="shared" si="15"/>
        <v>Montana 230 EC 50 X 100 ml (sampel)1/1/1000</v>
      </c>
      <c r="B1023">
        <v>1022</v>
      </c>
      <c r="C1023" t="s">
        <v>12644</v>
      </c>
      <c r="D1023" t="s">
        <v>1349</v>
      </c>
      <c r="E1023" s="28" t="s">
        <v>2222</v>
      </c>
      <c r="F1023" s="30">
        <v>50</v>
      </c>
      <c r="G1023" s="30">
        <v>1</v>
      </c>
      <c r="H1023" s="30">
        <v>1</v>
      </c>
      <c r="I1023" s="30">
        <v>50</v>
      </c>
      <c r="J1023" s="30">
        <v>9</v>
      </c>
      <c r="K1023" s="30">
        <v>0</v>
      </c>
      <c r="L1023" s="30">
        <v>9</v>
      </c>
      <c r="M1023" t="s">
        <v>16474</v>
      </c>
    </row>
    <row r="1024" spans="1:13">
      <c r="A1024" t="str">
        <f t="shared" si="15"/>
        <v>Mospilan 30 EC 20 X 400 ml46874</v>
      </c>
      <c r="B1024">
        <v>1023</v>
      </c>
      <c r="C1024" t="s">
        <v>12645</v>
      </c>
      <c r="D1024" t="s">
        <v>1350</v>
      </c>
      <c r="E1024" s="28">
        <v>46874</v>
      </c>
      <c r="F1024" s="30">
        <v>20</v>
      </c>
      <c r="G1024" s="30">
        <v>1</v>
      </c>
      <c r="H1024" s="30">
        <v>1</v>
      </c>
      <c r="I1024" s="30">
        <v>20</v>
      </c>
      <c r="J1024" s="30">
        <v>1122</v>
      </c>
      <c r="K1024" s="30">
        <v>56</v>
      </c>
      <c r="L1024" s="30">
        <v>2</v>
      </c>
      <c r="M1024" t="s">
        <v>16474</v>
      </c>
    </row>
    <row r="1025" spans="1:13">
      <c r="A1025" t="str">
        <f t="shared" si="15"/>
        <v>Mospilan 30 EC 48 X 100 ml46722</v>
      </c>
      <c r="B1025">
        <v>1024</v>
      </c>
      <c r="C1025" t="s">
        <v>12646</v>
      </c>
      <c r="D1025" t="s">
        <v>1352</v>
      </c>
      <c r="E1025" s="28">
        <v>46722</v>
      </c>
      <c r="F1025" s="30">
        <v>48</v>
      </c>
      <c r="G1025" s="30">
        <v>1</v>
      </c>
      <c r="H1025" s="30">
        <v>1</v>
      </c>
      <c r="I1025" s="30">
        <v>48</v>
      </c>
      <c r="J1025" s="30">
        <v>111</v>
      </c>
      <c r="K1025" s="30">
        <v>2</v>
      </c>
      <c r="L1025" s="30">
        <v>15</v>
      </c>
      <c r="M1025" t="s">
        <v>16474</v>
      </c>
    </row>
    <row r="1026" spans="1:13">
      <c r="A1026" t="str">
        <f t="shared" si="15"/>
        <v>Movento Energy 240 SC 50 X 100 ml46419</v>
      </c>
      <c r="B1026">
        <v>1025</v>
      </c>
      <c r="C1026" t="s">
        <v>12647</v>
      </c>
      <c r="D1026" t="s">
        <v>1354</v>
      </c>
      <c r="E1026" s="28">
        <v>46419</v>
      </c>
      <c r="F1026" s="30">
        <v>50</v>
      </c>
      <c r="G1026" s="30">
        <v>1</v>
      </c>
      <c r="H1026" s="30">
        <v>1</v>
      </c>
      <c r="I1026" s="30">
        <v>50</v>
      </c>
      <c r="J1026" s="30">
        <v>549</v>
      </c>
      <c r="K1026" s="30">
        <v>10</v>
      </c>
      <c r="L1026" s="30">
        <v>49</v>
      </c>
      <c r="M1026" t="s">
        <v>16474</v>
      </c>
    </row>
    <row r="1027" spans="1:13">
      <c r="A1027" t="str">
        <f t="shared" ref="A1027:A1090" si="16">D1027&amp;E1027</f>
        <v>Mr. Qlett 30 X 200 ml46478</v>
      </c>
      <c r="B1027">
        <v>1026</v>
      </c>
      <c r="C1027" t="s">
        <v>12648</v>
      </c>
      <c r="D1027" t="s">
        <v>1356</v>
      </c>
      <c r="E1027" s="28">
        <v>46478</v>
      </c>
      <c r="F1027" s="30">
        <v>30</v>
      </c>
      <c r="G1027" s="30">
        <v>1</v>
      </c>
      <c r="H1027" s="30">
        <v>1</v>
      </c>
      <c r="I1027" s="30">
        <v>30</v>
      </c>
      <c r="J1027" s="30">
        <v>750</v>
      </c>
      <c r="K1027" s="30">
        <v>25</v>
      </c>
      <c r="L1027" s="30">
        <v>0</v>
      </c>
      <c r="M1027" t="s">
        <v>16474</v>
      </c>
    </row>
    <row r="1028" spans="1:13">
      <c r="A1028" t="str">
        <f t="shared" si="16"/>
        <v>Mulsa Coboy 60 cm X 1 kg1/1/1000</v>
      </c>
      <c r="B1028">
        <v>1027</v>
      </c>
      <c r="C1028" t="s">
        <v>12649</v>
      </c>
      <c r="D1028" t="s">
        <v>1357</v>
      </c>
      <c r="E1028" s="28" t="s">
        <v>2222</v>
      </c>
      <c r="F1028" s="30">
        <v>1</v>
      </c>
      <c r="G1028" s="30">
        <v>1</v>
      </c>
      <c r="H1028" s="30">
        <v>1</v>
      </c>
      <c r="I1028" s="30">
        <v>1</v>
      </c>
      <c r="J1028" s="30">
        <v>635</v>
      </c>
      <c r="K1028" s="30">
        <v>635</v>
      </c>
      <c r="L1028" s="30">
        <v>0</v>
      </c>
      <c r="M1028" t="s">
        <v>16474</v>
      </c>
    </row>
    <row r="1029" spans="1:13">
      <c r="A1029" t="str">
        <f t="shared" si="16"/>
        <v>Mulsa Dewata Biru 60 cm X 9 kg (roll)1/1/1000</v>
      </c>
      <c r="B1029">
        <v>1028</v>
      </c>
      <c r="C1029" t="s">
        <v>12650</v>
      </c>
      <c r="D1029" t="s">
        <v>1358</v>
      </c>
      <c r="E1029" s="28" t="s">
        <v>2222</v>
      </c>
      <c r="F1029" s="30">
        <v>1</v>
      </c>
      <c r="G1029" s="30">
        <v>1</v>
      </c>
      <c r="H1029" s="30">
        <v>1</v>
      </c>
      <c r="I1029" s="30">
        <v>1</v>
      </c>
      <c r="J1029" s="30">
        <v>32</v>
      </c>
      <c r="K1029" s="30">
        <v>32</v>
      </c>
      <c r="L1029" s="30">
        <v>0</v>
      </c>
      <c r="M1029" t="s">
        <v>16474</v>
      </c>
    </row>
    <row r="1030" spans="1:13">
      <c r="A1030" t="str">
        <f t="shared" si="16"/>
        <v>Mulsa Dua Srigala 50 cm X 18 kg (Roll)1/1/1000</v>
      </c>
      <c r="B1030">
        <v>1029</v>
      </c>
      <c r="C1030" t="s">
        <v>12651</v>
      </c>
      <c r="D1030" t="s">
        <v>1360</v>
      </c>
      <c r="E1030" s="28" t="s">
        <v>2222</v>
      </c>
      <c r="F1030" s="30">
        <v>1</v>
      </c>
      <c r="G1030" s="30">
        <v>1</v>
      </c>
      <c r="H1030" s="30">
        <v>1</v>
      </c>
      <c r="I1030" s="30">
        <v>1</v>
      </c>
      <c r="J1030" s="30">
        <v>49</v>
      </c>
      <c r="K1030" s="30">
        <v>49</v>
      </c>
      <c r="L1030" s="30">
        <v>0</v>
      </c>
      <c r="M1030" t="s">
        <v>16474</v>
      </c>
    </row>
    <row r="1031" spans="1:13">
      <c r="A1031" t="str">
        <f t="shared" si="16"/>
        <v>Mulsa Dua Srigala 50 cm X 5 kg (Roll)1/1/1000</v>
      </c>
      <c r="B1031">
        <v>1030</v>
      </c>
      <c r="C1031" t="s">
        <v>12652</v>
      </c>
      <c r="D1031" t="s">
        <v>1361</v>
      </c>
      <c r="E1031" s="28" t="s">
        <v>2222</v>
      </c>
      <c r="F1031" s="30">
        <v>1</v>
      </c>
      <c r="G1031" s="30">
        <v>1</v>
      </c>
      <c r="H1031" s="30">
        <v>1</v>
      </c>
      <c r="I1031" s="30">
        <v>1</v>
      </c>
      <c r="J1031" s="30">
        <v>26</v>
      </c>
      <c r="K1031" s="30">
        <v>26</v>
      </c>
      <c r="L1031" s="30">
        <v>0</v>
      </c>
      <c r="M1031" t="s">
        <v>16474</v>
      </c>
    </row>
    <row r="1032" spans="1:13">
      <c r="A1032" t="str">
        <f t="shared" si="16"/>
        <v>Mulsa Dua Srigala 50 cm X 9 kg (Roll)1/1/1000</v>
      </c>
      <c r="B1032">
        <v>1031</v>
      </c>
      <c r="C1032" t="s">
        <v>12653</v>
      </c>
      <c r="D1032" t="s">
        <v>1362</v>
      </c>
      <c r="E1032" s="28" t="s">
        <v>2222</v>
      </c>
      <c r="F1032" s="30">
        <v>1</v>
      </c>
      <c r="G1032" s="30">
        <v>1</v>
      </c>
      <c r="H1032" s="30">
        <v>1</v>
      </c>
      <c r="I1032" s="30">
        <v>1</v>
      </c>
      <c r="J1032" s="30">
        <v>88</v>
      </c>
      <c r="K1032" s="30">
        <v>88</v>
      </c>
      <c r="L1032" s="30">
        <v>0</v>
      </c>
      <c r="M1032" t="s">
        <v>16474</v>
      </c>
    </row>
    <row r="1033" spans="1:13">
      <c r="A1033" t="str">
        <f t="shared" si="16"/>
        <v>Mulsa Dua Srigala 60 cm X 18 kg (Roll)1/1/1000</v>
      </c>
      <c r="B1033">
        <v>1032</v>
      </c>
      <c r="C1033" t="s">
        <v>12654</v>
      </c>
      <c r="D1033" t="s">
        <v>1363</v>
      </c>
      <c r="E1033" s="28" t="s">
        <v>2222</v>
      </c>
      <c r="F1033" s="30">
        <v>1</v>
      </c>
      <c r="G1033" s="30">
        <v>1</v>
      </c>
      <c r="H1033" s="30">
        <v>1</v>
      </c>
      <c r="I1033" s="30">
        <v>1</v>
      </c>
      <c r="J1033" s="30">
        <v>186</v>
      </c>
      <c r="K1033" s="30">
        <v>186</v>
      </c>
      <c r="L1033" s="30">
        <v>0</v>
      </c>
      <c r="M1033" t="s">
        <v>16474</v>
      </c>
    </row>
    <row r="1034" spans="1:13">
      <c r="A1034" t="str">
        <f t="shared" si="16"/>
        <v>Mulsa Dua Srigala 60 cm X 9 kg (Roll)1/1/1000</v>
      </c>
      <c r="B1034">
        <v>1033</v>
      </c>
      <c r="C1034" t="s">
        <v>12655</v>
      </c>
      <c r="D1034" t="s">
        <v>1364</v>
      </c>
      <c r="E1034" s="28" t="s">
        <v>2222</v>
      </c>
      <c r="F1034" s="30">
        <v>1</v>
      </c>
      <c r="G1034" s="30">
        <v>1</v>
      </c>
      <c r="H1034" s="30">
        <v>1</v>
      </c>
      <c r="I1034" s="30">
        <v>1</v>
      </c>
      <c r="J1034" s="30">
        <v>98</v>
      </c>
      <c r="K1034" s="30">
        <v>98</v>
      </c>
      <c r="L1034" s="30">
        <v>0</v>
      </c>
      <c r="M1034" t="s">
        <v>16474</v>
      </c>
    </row>
    <row r="1035" spans="1:13">
      <c r="A1035" t="str">
        <f t="shared" si="16"/>
        <v>Mulsa Hanoman 50 cm X 17 kg (Roll)1/1/1000</v>
      </c>
      <c r="B1035">
        <v>1034</v>
      </c>
      <c r="C1035" t="s">
        <v>12656</v>
      </c>
      <c r="D1035" t="s">
        <v>1365</v>
      </c>
      <c r="E1035" s="28" t="s">
        <v>2222</v>
      </c>
      <c r="F1035" s="30">
        <v>1</v>
      </c>
      <c r="G1035" s="30">
        <v>1</v>
      </c>
      <c r="H1035" s="30">
        <v>1</v>
      </c>
      <c r="I1035" s="30">
        <v>1</v>
      </c>
      <c r="J1035" s="30">
        <v>94</v>
      </c>
      <c r="K1035" s="30">
        <v>94</v>
      </c>
      <c r="L1035" s="30">
        <v>0</v>
      </c>
      <c r="M1035" t="s">
        <v>16474</v>
      </c>
    </row>
    <row r="1036" spans="1:13">
      <c r="A1036" t="str">
        <f t="shared" si="16"/>
        <v>Mulsa Hanoman 50 cm X 8 kg (Roll)1/1/1000</v>
      </c>
      <c r="B1036">
        <v>1035</v>
      </c>
      <c r="C1036" t="s">
        <v>12657</v>
      </c>
      <c r="D1036" t="s">
        <v>1366</v>
      </c>
      <c r="E1036" s="28" t="s">
        <v>2222</v>
      </c>
      <c r="F1036" s="30">
        <v>1</v>
      </c>
      <c r="G1036" s="30">
        <v>1</v>
      </c>
      <c r="H1036" s="30">
        <v>1</v>
      </c>
      <c r="I1036" s="30">
        <v>1</v>
      </c>
      <c r="J1036" s="30">
        <v>73</v>
      </c>
      <c r="K1036" s="30">
        <v>73</v>
      </c>
      <c r="L1036" s="30">
        <v>0</v>
      </c>
      <c r="M1036" t="s">
        <v>16474</v>
      </c>
    </row>
    <row r="1037" spans="1:13">
      <c r="A1037" t="str">
        <f t="shared" si="16"/>
        <v>Mulsa Hanoman 60 cm X 17 kg (Roll)1/1/1000</v>
      </c>
      <c r="B1037">
        <v>1036</v>
      </c>
      <c r="C1037" t="s">
        <v>12658</v>
      </c>
      <c r="D1037" t="s">
        <v>1367</v>
      </c>
      <c r="E1037" s="28" t="s">
        <v>2222</v>
      </c>
      <c r="F1037" s="30">
        <v>1</v>
      </c>
      <c r="G1037" s="30">
        <v>1</v>
      </c>
      <c r="H1037" s="30">
        <v>1</v>
      </c>
      <c r="I1037" s="30">
        <v>1</v>
      </c>
      <c r="J1037" s="30">
        <v>85</v>
      </c>
      <c r="K1037" s="30">
        <v>85</v>
      </c>
      <c r="L1037" s="30">
        <v>0</v>
      </c>
      <c r="M1037" t="s">
        <v>16474</v>
      </c>
    </row>
    <row r="1038" spans="1:13">
      <c r="A1038" t="str">
        <f t="shared" si="16"/>
        <v>Mulsa Hanoman 60 cm X 18 kg (Roll)1/1/1000</v>
      </c>
      <c r="B1038">
        <v>1037</v>
      </c>
      <c r="C1038" t="s">
        <v>12659</v>
      </c>
      <c r="D1038" t="s">
        <v>1368</v>
      </c>
      <c r="E1038" s="28" t="s">
        <v>2222</v>
      </c>
      <c r="F1038" s="30">
        <v>1</v>
      </c>
      <c r="G1038" s="30">
        <v>1</v>
      </c>
      <c r="H1038" s="30">
        <v>1</v>
      </c>
      <c r="I1038" s="30">
        <v>1</v>
      </c>
      <c r="J1038" s="30">
        <v>13</v>
      </c>
      <c r="K1038" s="30">
        <v>13</v>
      </c>
      <c r="L1038" s="30">
        <v>0</v>
      </c>
      <c r="M1038" t="s">
        <v>16474</v>
      </c>
    </row>
    <row r="1039" spans="1:13">
      <c r="A1039" t="str">
        <f t="shared" si="16"/>
        <v>Mulsa Hanoman 60 cm X 8 kg (Roll)1/1/1000</v>
      </c>
      <c r="B1039">
        <v>1038</v>
      </c>
      <c r="C1039" t="s">
        <v>12660</v>
      </c>
      <c r="D1039" t="s">
        <v>1369</v>
      </c>
      <c r="E1039" s="28" t="s">
        <v>2222</v>
      </c>
      <c r="F1039" s="30">
        <v>1</v>
      </c>
      <c r="G1039" s="30">
        <v>1</v>
      </c>
      <c r="H1039" s="30">
        <v>1</v>
      </c>
      <c r="I1039" s="30">
        <v>1</v>
      </c>
      <c r="J1039" s="30">
        <v>50</v>
      </c>
      <c r="K1039" s="30">
        <v>50</v>
      </c>
      <c r="L1039" s="30">
        <v>0</v>
      </c>
      <c r="M1039" t="s">
        <v>16474</v>
      </c>
    </row>
    <row r="1040" spans="1:13">
      <c r="A1040" t="str">
        <f t="shared" si="16"/>
        <v>Mulsa Hanoman 60 cm X 9 kg (Roll)1/1/1000</v>
      </c>
      <c r="B1040">
        <v>1039</v>
      </c>
      <c r="C1040" t="s">
        <v>12661</v>
      </c>
      <c r="D1040" t="s">
        <v>1370</v>
      </c>
      <c r="E1040" s="28" t="s">
        <v>2222</v>
      </c>
      <c r="F1040" s="30">
        <v>1</v>
      </c>
      <c r="G1040" s="30">
        <v>1</v>
      </c>
      <c r="H1040" s="30">
        <v>1</v>
      </c>
      <c r="I1040" s="30">
        <v>1</v>
      </c>
      <c r="J1040" s="30">
        <v>14</v>
      </c>
      <c r="K1040" s="30">
        <v>14</v>
      </c>
      <c r="L1040" s="30">
        <v>0</v>
      </c>
      <c r="M1040" t="s">
        <v>16474</v>
      </c>
    </row>
    <row r="1041" spans="1:13">
      <c r="A1041" t="str">
        <f t="shared" si="16"/>
        <v>Mulsa Hanoman 80 cm X 18 kg (Roll)1/1/1000</v>
      </c>
      <c r="B1041">
        <v>1040</v>
      </c>
      <c r="C1041" t="s">
        <v>12662</v>
      </c>
      <c r="D1041" t="s">
        <v>1371</v>
      </c>
      <c r="E1041" s="28" t="s">
        <v>2222</v>
      </c>
      <c r="F1041" s="30">
        <v>1</v>
      </c>
      <c r="G1041" s="30">
        <v>1</v>
      </c>
      <c r="H1041" s="30">
        <v>1</v>
      </c>
      <c r="I1041" s="30">
        <v>1</v>
      </c>
      <c r="J1041" s="30">
        <v>40</v>
      </c>
      <c r="K1041" s="30">
        <v>40</v>
      </c>
      <c r="L1041" s="30">
        <v>0</v>
      </c>
      <c r="M1041" t="s">
        <v>16474</v>
      </c>
    </row>
    <row r="1042" spans="1:13">
      <c r="A1042" t="str">
        <f t="shared" si="16"/>
        <v>Mulsa Hanoman 80 cm X 9 kg (Roll)1/1/1000</v>
      </c>
      <c r="B1042">
        <v>1041</v>
      </c>
      <c r="C1042" t="s">
        <v>12663</v>
      </c>
      <c r="D1042" t="s">
        <v>1372</v>
      </c>
      <c r="E1042" s="28" t="s">
        <v>2222</v>
      </c>
      <c r="F1042" s="30">
        <v>1</v>
      </c>
      <c r="G1042" s="30">
        <v>1</v>
      </c>
      <c r="H1042" s="30">
        <v>1</v>
      </c>
      <c r="I1042" s="30">
        <v>1</v>
      </c>
      <c r="J1042" s="30">
        <v>26</v>
      </c>
      <c r="K1042" s="30">
        <v>26</v>
      </c>
      <c r="L1042" s="30">
        <v>0</v>
      </c>
      <c r="M1042" t="s">
        <v>16474</v>
      </c>
    </row>
    <row r="1043" spans="1:13">
      <c r="A1043" t="str">
        <f t="shared" si="16"/>
        <v>Mulsa Karisma 50 cm / 10 kg (Roll)1/1/1000</v>
      </c>
      <c r="B1043">
        <v>1042</v>
      </c>
      <c r="C1043" t="s">
        <v>12664</v>
      </c>
      <c r="D1043" t="s">
        <v>1373</v>
      </c>
      <c r="E1043" s="28" t="s">
        <v>2222</v>
      </c>
      <c r="F1043" s="30">
        <v>1</v>
      </c>
      <c r="G1043" s="30">
        <v>1</v>
      </c>
      <c r="H1043" s="30">
        <v>1</v>
      </c>
      <c r="I1043" s="30">
        <v>1</v>
      </c>
      <c r="J1043" s="30">
        <v>127</v>
      </c>
      <c r="K1043" s="30">
        <v>127</v>
      </c>
      <c r="L1043" s="30">
        <v>0</v>
      </c>
      <c r="M1043" t="s">
        <v>16474</v>
      </c>
    </row>
    <row r="1044" spans="1:13">
      <c r="A1044" t="str">
        <f t="shared" si="16"/>
        <v>Mulsa Karisma 50 cm / 20 kg (Roll)1/1/1000</v>
      </c>
      <c r="B1044">
        <v>1043</v>
      </c>
      <c r="C1044" t="s">
        <v>12665</v>
      </c>
      <c r="D1044" t="s">
        <v>1374</v>
      </c>
      <c r="E1044" s="28" t="s">
        <v>2222</v>
      </c>
      <c r="F1044" s="30">
        <v>1</v>
      </c>
      <c r="G1044" s="30">
        <v>1</v>
      </c>
      <c r="H1044" s="30">
        <v>1</v>
      </c>
      <c r="I1044" s="30">
        <v>1</v>
      </c>
      <c r="J1044" s="30">
        <v>94</v>
      </c>
      <c r="K1044" s="30">
        <v>94</v>
      </c>
      <c r="L1044" s="30">
        <v>0</v>
      </c>
      <c r="M1044" t="s">
        <v>16474</v>
      </c>
    </row>
    <row r="1045" spans="1:13">
      <c r="A1045" t="str">
        <f t="shared" si="16"/>
        <v>Mulsa Karisma 60 cm / 10 kg (Roll)1/1/1000</v>
      </c>
      <c r="B1045">
        <v>1044</v>
      </c>
      <c r="C1045" t="s">
        <v>12666</v>
      </c>
      <c r="D1045" t="s">
        <v>1375</v>
      </c>
      <c r="E1045" s="28" t="s">
        <v>2222</v>
      </c>
      <c r="F1045" s="30">
        <v>1</v>
      </c>
      <c r="G1045" s="30">
        <v>1</v>
      </c>
      <c r="H1045" s="30">
        <v>1</v>
      </c>
      <c r="I1045" s="30">
        <v>1</v>
      </c>
      <c r="J1045" s="30">
        <v>162</v>
      </c>
      <c r="K1045" s="30">
        <v>162</v>
      </c>
      <c r="L1045" s="30">
        <v>0</v>
      </c>
      <c r="M1045" t="s">
        <v>16474</v>
      </c>
    </row>
    <row r="1046" spans="1:13">
      <c r="A1046" t="str">
        <f t="shared" si="16"/>
        <v>Mulsa Karisma 60 cm / 20 kg (Roll)1/1/1000</v>
      </c>
      <c r="B1046">
        <v>1045</v>
      </c>
      <c r="C1046" t="s">
        <v>12667</v>
      </c>
      <c r="D1046" t="s">
        <v>1376</v>
      </c>
      <c r="E1046" s="28" t="s">
        <v>2222</v>
      </c>
      <c r="F1046" s="30">
        <v>1</v>
      </c>
      <c r="G1046" s="30">
        <v>1</v>
      </c>
      <c r="H1046" s="30">
        <v>1</v>
      </c>
      <c r="I1046" s="30">
        <v>1</v>
      </c>
      <c r="J1046" s="30">
        <v>275</v>
      </c>
      <c r="K1046" s="30">
        <v>275</v>
      </c>
      <c r="L1046" s="30">
        <v>0</v>
      </c>
      <c r="M1046" t="s">
        <v>16474</v>
      </c>
    </row>
    <row r="1047" spans="1:13">
      <c r="A1047" t="str">
        <f t="shared" si="16"/>
        <v>Mulsa Karisma 70 cm / 10 kg (Roll)1/1/1000</v>
      </c>
      <c r="B1047">
        <v>1046</v>
      </c>
      <c r="C1047" t="s">
        <v>12668</v>
      </c>
      <c r="D1047" t="s">
        <v>1377</v>
      </c>
      <c r="E1047" s="28" t="s">
        <v>2222</v>
      </c>
      <c r="F1047" s="30">
        <v>1</v>
      </c>
      <c r="G1047" s="30">
        <v>1</v>
      </c>
      <c r="H1047" s="30">
        <v>1</v>
      </c>
      <c r="I1047" s="30">
        <v>1</v>
      </c>
      <c r="J1047" s="30">
        <v>23</v>
      </c>
      <c r="K1047" s="30">
        <v>23</v>
      </c>
      <c r="L1047" s="30">
        <v>0</v>
      </c>
      <c r="M1047" t="s">
        <v>16474</v>
      </c>
    </row>
    <row r="1048" spans="1:13">
      <c r="A1048" t="str">
        <f t="shared" si="16"/>
        <v>Mulsa Karisma 70 cm / 20 kg (Roll)1/1/1000</v>
      </c>
      <c r="B1048">
        <v>1047</v>
      </c>
      <c r="C1048" t="s">
        <v>12669</v>
      </c>
      <c r="D1048" t="s">
        <v>1378</v>
      </c>
      <c r="E1048" s="28" t="s">
        <v>2222</v>
      </c>
      <c r="F1048" s="30">
        <v>1</v>
      </c>
      <c r="G1048" s="30">
        <v>1</v>
      </c>
      <c r="H1048" s="30">
        <v>1</v>
      </c>
      <c r="I1048" s="30">
        <v>1</v>
      </c>
      <c r="J1048" s="30">
        <v>4</v>
      </c>
      <c r="K1048" s="30">
        <v>4</v>
      </c>
      <c r="L1048" s="30">
        <v>0</v>
      </c>
      <c r="M1048" t="s">
        <v>16474</v>
      </c>
    </row>
    <row r="1049" spans="1:13">
      <c r="A1049" t="str">
        <f t="shared" si="16"/>
        <v>Mulsa Karisma Q989 50 cm X 17 kg (Roll)1/1/1000</v>
      </c>
      <c r="B1049">
        <v>1048</v>
      </c>
      <c r="C1049" t="s">
        <v>12670</v>
      </c>
      <c r="D1049" t="s">
        <v>1379</v>
      </c>
      <c r="E1049" s="28" t="s">
        <v>2222</v>
      </c>
      <c r="F1049" s="30">
        <v>1</v>
      </c>
      <c r="G1049" s="30">
        <v>1</v>
      </c>
      <c r="H1049" s="30">
        <v>1</v>
      </c>
      <c r="I1049" s="30">
        <v>1</v>
      </c>
      <c r="J1049" s="30">
        <v>25</v>
      </c>
      <c r="K1049" s="30">
        <v>25</v>
      </c>
      <c r="L1049" s="30">
        <v>0</v>
      </c>
      <c r="M1049" t="s">
        <v>16474</v>
      </c>
    </row>
    <row r="1050" spans="1:13">
      <c r="A1050" t="str">
        <f t="shared" si="16"/>
        <v>Mulsa Karisma Q989 50 cm X 8 kg (Roll)1/1/1000</v>
      </c>
      <c r="B1050">
        <v>1049</v>
      </c>
      <c r="C1050" t="s">
        <v>12671</v>
      </c>
      <c r="D1050" t="s">
        <v>1380</v>
      </c>
      <c r="E1050" s="28" t="s">
        <v>2222</v>
      </c>
      <c r="F1050" s="30">
        <v>1</v>
      </c>
      <c r="G1050" s="30">
        <v>1</v>
      </c>
      <c r="H1050" s="30">
        <v>1</v>
      </c>
      <c r="I1050" s="30">
        <v>1</v>
      </c>
      <c r="J1050" s="30">
        <v>95</v>
      </c>
      <c r="K1050" s="30">
        <v>95</v>
      </c>
      <c r="L1050" s="30">
        <v>0</v>
      </c>
      <c r="M1050" t="s">
        <v>16474</v>
      </c>
    </row>
    <row r="1051" spans="1:13">
      <c r="A1051" t="str">
        <f t="shared" si="16"/>
        <v>Mulsa Karisma Q989 50 cm X 8 kg (Roll) Merah1/1/1000</v>
      </c>
      <c r="B1051">
        <v>1050</v>
      </c>
      <c r="C1051" t="s">
        <v>12672</v>
      </c>
      <c r="D1051" t="s">
        <v>1382</v>
      </c>
      <c r="E1051" s="28" t="s">
        <v>2222</v>
      </c>
      <c r="F1051" s="30">
        <v>1</v>
      </c>
      <c r="G1051" s="30">
        <v>1</v>
      </c>
      <c r="H1051" s="30">
        <v>1</v>
      </c>
      <c r="I1051" s="30">
        <v>1</v>
      </c>
      <c r="J1051" s="30">
        <v>41</v>
      </c>
      <c r="K1051" s="30">
        <v>41</v>
      </c>
      <c r="L1051" s="30">
        <v>0</v>
      </c>
      <c r="M1051" t="s">
        <v>16474</v>
      </c>
    </row>
    <row r="1052" spans="1:13">
      <c r="A1052" t="str">
        <f t="shared" si="16"/>
        <v>Mulsa Karisma Q989 50 cm X 8 kg (Roll) Merah MT1/1/1000</v>
      </c>
      <c r="B1052">
        <v>1051</v>
      </c>
      <c r="C1052" t="s">
        <v>12673</v>
      </c>
      <c r="D1052" t="s">
        <v>1381</v>
      </c>
      <c r="E1052" s="28" t="s">
        <v>2222</v>
      </c>
      <c r="F1052" s="30">
        <v>1</v>
      </c>
      <c r="G1052" s="30">
        <v>1</v>
      </c>
      <c r="H1052" s="30">
        <v>1</v>
      </c>
      <c r="I1052" s="30">
        <v>1</v>
      </c>
      <c r="J1052" s="30">
        <v>70</v>
      </c>
      <c r="K1052" s="30">
        <v>70</v>
      </c>
      <c r="L1052" s="30">
        <v>0</v>
      </c>
      <c r="M1052" t="s">
        <v>16474</v>
      </c>
    </row>
    <row r="1053" spans="1:13">
      <c r="A1053" t="str">
        <f t="shared" si="16"/>
        <v>Mulsa Karisma Q989 50 cm X 9 kg (Roll)1/1/1000</v>
      </c>
      <c r="B1053">
        <v>1052</v>
      </c>
      <c r="C1053" t="s">
        <v>12674</v>
      </c>
      <c r="D1053" t="s">
        <v>1383</v>
      </c>
      <c r="E1053" s="28" t="s">
        <v>2222</v>
      </c>
      <c r="F1053" s="30">
        <v>1</v>
      </c>
      <c r="G1053" s="30">
        <v>1</v>
      </c>
      <c r="H1053" s="30">
        <v>1</v>
      </c>
      <c r="I1053" s="30">
        <v>1</v>
      </c>
      <c r="J1053" s="30">
        <v>52</v>
      </c>
      <c r="K1053" s="30">
        <v>52</v>
      </c>
      <c r="L1053" s="30">
        <v>0</v>
      </c>
      <c r="M1053" t="s">
        <v>16474</v>
      </c>
    </row>
    <row r="1054" spans="1:13">
      <c r="A1054" t="str">
        <f t="shared" si="16"/>
        <v>Mulsa Karisma Q989 60 cm X 17 kg (Roll)1/1/1000</v>
      </c>
      <c r="B1054">
        <v>1053</v>
      </c>
      <c r="C1054" t="s">
        <v>12675</v>
      </c>
      <c r="D1054" t="s">
        <v>1384</v>
      </c>
      <c r="E1054" s="28" t="s">
        <v>2222</v>
      </c>
      <c r="F1054" s="30">
        <v>1</v>
      </c>
      <c r="G1054" s="30">
        <v>1</v>
      </c>
      <c r="H1054" s="30">
        <v>1</v>
      </c>
      <c r="I1054" s="30">
        <v>1</v>
      </c>
      <c r="J1054" s="30">
        <v>214</v>
      </c>
      <c r="K1054" s="30">
        <v>214</v>
      </c>
      <c r="L1054" s="30">
        <v>0</v>
      </c>
      <c r="M1054" t="s">
        <v>16474</v>
      </c>
    </row>
    <row r="1055" spans="1:13">
      <c r="A1055" t="str">
        <f t="shared" si="16"/>
        <v>Mulsa Karisma Q989 60 cm X 8 kg (Roll)1/1/1000</v>
      </c>
      <c r="B1055">
        <v>1054</v>
      </c>
      <c r="C1055" t="s">
        <v>12676</v>
      </c>
      <c r="D1055" t="s">
        <v>1385</v>
      </c>
      <c r="E1055" s="28" t="s">
        <v>2222</v>
      </c>
      <c r="F1055" s="30">
        <v>1</v>
      </c>
      <c r="G1055" s="30">
        <v>1</v>
      </c>
      <c r="H1055" s="30">
        <v>1</v>
      </c>
      <c r="I1055" s="30">
        <v>1</v>
      </c>
      <c r="J1055" s="30">
        <v>102</v>
      </c>
      <c r="K1055" s="30">
        <v>102</v>
      </c>
      <c r="L1055" s="30">
        <v>0</v>
      </c>
      <c r="M1055" t="s">
        <v>16474</v>
      </c>
    </row>
    <row r="1056" spans="1:13">
      <c r="A1056" t="str">
        <f t="shared" si="16"/>
        <v>Mulsa Karisma Q989 70 cm X 16 kg (Roll) Merah1/1/1000</v>
      </c>
      <c r="B1056">
        <v>1055</v>
      </c>
      <c r="C1056" t="s">
        <v>12677</v>
      </c>
      <c r="D1056" t="s">
        <v>1386</v>
      </c>
      <c r="E1056" s="28" t="s">
        <v>2222</v>
      </c>
      <c r="F1056" s="30">
        <v>1</v>
      </c>
      <c r="G1056" s="30">
        <v>1</v>
      </c>
      <c r="H1056" s="30">
        <v>1</v>
      </c>
      <c r="I1056" s="30">
        <v>1</v>
      </c>
      <c r="J1056" s="30">
        <v>39</v>
      </c>
      <c r="K1056" s="30">
        <v>39</v>
      </c>
      <c r="L1056" s="30">
        <v>0</v>
      </c>
      <c r="M1056" t="s">
        <v>16474</v>
      </c>
    </row>
    <row r="1057" spans="1:13">
      <c r="A1057" t="str">
        <f t="shared" si="16"/>
        <v>Mulsa Karisma Q989 70 cm X 8 kg (Roll) Merah1/1/1000</v>
      </c>
      <c r="B1057">
        <v>1056</v>
      </c>
      <c r="C1057" t="s">
        <v>12678</v>
      </c>
      <c r="D1057" t="s">
        <v>1387</v>
      </c>
      <c r="E1057" s="28" t="s">
        <v>2222</v>
      </c>
      <c r="F1057" s="30">
        <v>1</v>
      </c>
      <c r="G1057" s="30">
        <v>1</v>
      </c>
      <c r="H1057" s="30">
        <v>1</v>
      </c>
      <c r="I1057" s="30">
        <v>1</v>
      </c>
      <c r="J1057" s="30">
        <v>30</v>
      </c>
      <c r="K1057" s="30">
        <v>30</v>
      </c>
      <c r="L1057" s="30">
        <v>0</v>
      </c>
      <c r="M1057" t="s">
        <v>16474</v>
      </c>
    </row>
    <row r="1058" spans="1:13">
      <c r="A1058" t="str">
        <f t="shared" si="16"/>
        <v>Mulsa lembaran 025 X 50 cm (Sample)1/1/1000</v>
      </c>
      <c r="B1058">
        <v>1057</v>
      </c>
      <c r="C1058" t="s">
        <v>12679</v>
      </c>
      <c r="D1058" t="s">
        <v>1388</v>
      </c>
      <c r="E1058" s="28" t="s">
        <v>2222</v>
      </c>
      <c r="F1058" s="30">
        <v>1</v>
      </c>
      <c r="G1058" s="30">
        <v>1</v>
      </c>
      <c r="H1058" s="30">
        <v>1</v>
      </c>
      <c r="I1058" s="30">
        <v>1</v>
      </c>
      <c r="J1058" s="30">
        <v>2</v>
      </c>
      <c r="K1058" s="30">
        <v>2</v>
      </c>
      <c r="L1058" s="30">
        <v>0</v>
      </c>
      <c r="M1058" t="s">
        <v>16474</v>
      </c>
    </row>
    <row r="1059" spans="1:13">
      <c r="A1059" t="str">
        <f t="shared" si="16"/>
        <v>Mulsa Lembaran 03 X 60 cm (Sample)1/1/1000</v>
      </c>
      <c r="B1059">
        <v>1058</v>
      </c>
      <c r="C1059" t="s">
        <v>12680</v>
      </c>
      <c r="D1059" t="s">
        <v>1389</v>
      </c>
      <c r="E1059" s="28" t="s">
        <v>2222</v>
      </c>
      <c r="F1059" s="30">
        <v>1</v>
      </c>
      <c r="G1059" s="30">
        <v>1</v>
      </c>
      <c r="H1059" s="30">
        <v>1</v>
      </c>
      <c r="I1059" s="30">
        <v>1</v>
      </c>
      <c r="J1059" s="30">
        <v>2</v>
      </c>
      <c r="K1059" s="30">
        <v>2</v>
      </c>
      <c r="L1059" s="30">
        <v>0</v>
      </c>
      <c r="M1059" t="s">
        <v>16474</v>
      </c>
    </row>
    <row r="1060" spans="1:13">
      <c r="A1060" t="str">
        <f t="shared" si="16"/>
        <v>Mulsa Monesa 50 cm X 17 kg (Roll)1/1/1000</v>
      </c>
      <c r="B1060">
        <v>1059</v>
      </c>
      <c r="C1060" t="s">
        <v>12681</v>
      </c>
      <c r="D1060" t="s">
        <v>1390</v>
      </c>
      <c r="E1060" s="28" t="s">
        <v>2222</v>
      </c>
      <c r="F1060" s="30">
        <v>1</v>
      </c>
      <c r="G1060" s="30">
        <v>1</v>
      </c>
      <c r="H1060" s="30">
        <v>1</v>
      </c>
      <c r="I1060" s="30">
        <v>1</v>
      </c>
      <c r="J1060" s="30">
        <v>65</v>
      </c>
      <c r="K1060" s="30">
        <v>65</v>
      </c>
      <c r="L1060" s="30">
        <v>0</v>
      </c>
      <c r="M1060" t="s">
        <v>16474</v>
      </c>
    </row>
    <row r="1061" spans="1:13">
      <c r="A1061" t="str">
        <f t="shared" si="16"/>
        <v>Mulsa Monesa 60 cm X 17 kg (Roll)1/1/1000</v>
      </c>
      <c r="B1061">
        <v>1060</v>
      </c>
      <c r="C1061" t="s">
        <v>12682</v>
      </c>
      <c r="D1061" t="s">
        <v>1391</v>
      </c>
      <c r="E1061" s="28" t="s">
        <v>2222</v>
      </c>
      <c r="F1061" s="30">
        <v>1</v>
      </c>
      <c r="G1061" s="30">
        <v>1</v>
      </c>
      <c r="H1061" s="30">
        <v>1</v>
      </c>
      <c r="I1061" s="30">
        <v>1</v>
      </c>
      <c r="J1061" s="30">
        <v>78</v>
      </c>
      <c r="K1061" s="30">
        <v>78</v>
      </c>
      <c r="L1061" s="30">
        <v>0</v>
      </c>
      <c r="M1061" t="s">
        <v>16474</v>
      </c>
    </row>
    <row r="1062" spans="1:13">
      <c r="A1062" t="str">
        <f t="shared" si="16"/>
        <v>Mulsa Monesa 60 cm X 18 kg (Roll)1/1/1000</v>
      </c>
      <c r="B1062">
        <v>1061</v>
      </c>
      <c r="C1062" t="s">
        <v>12683</v>
      </c>
      <c r="D1062" t="s">
        <v>1392</v>
      </c>
      <c r="E1062" s="28" t="s">
        <v>2222</v>
      </c>
      <c r="F1062" s="30">
        <v>1</v>
      </c>
      <c r="G1062" s="30">
        <v>1</v>
      </c>
      <c r="H1062" s="30">
        <v>1</v>
      </c>
      <c r="I1062" s="30">
        <v>1</v>
      </c>
      <c r="J1062" s="30">
        <v>37</v>
      </c>
      <c r="K1062" s="30">
        <v>37</v>
      </c>
      <c r="L1062" s="30">
        <v>0</v>
      </c>
      <c r="M1062" t="s">
        <v>16474</v>
      </c>
    </row>
    <row r="1063" spans="1:13">
      <c r="A1063" t="str">
        <f t="shared" si="16"/>
        <v>Mulsa Monesa 60 cm X 9 kg (Roll)1/1/1000</v>
      </c>
      <c r="B1063">
        <v>1062</v>
      </c>
      <c r="C1063" t="s">
        <v>12684</v>
      </c>
      <c r="D1063" t="s">
        <v>1393</v>
      </c>
      <c r="E1063" s="28" t="s">
        <v>2222</v>
      </c>
      <c r="F1063" s="30">
        <v>1</v>
      </c>
      <c r="G1063" s="30">
        <v>1</v>
      </c>
      <c r="H1063" s="30">
        <v>1</v>
      </c>
      <c r="I1063" s="30">
        <v>1</v>
      </c>
      <c r="J1063" s="30">
        <v>50</v>
      </c>
      <c r="K1063" s="30">
        <v>50</v>
      </c>
      <c r="L1063" s="30">
        <v>0</v>
      </c>
      <c r="M1063" t="s">
        <v>16474</v>
      </c>
    </row>
    <row r="1064" spans="1:13">
      <c r="A1064" t="str">
        <f t="shared" si="16"/>
        <v>Mulsa Ori 03 X 40 cm @1 kg (sample)1/1/1000</v>
      </c>
      <c r="B1064">
        <v>1063</v>
      </c>
      <c r="C1064" t="s">
        <v>12685</v>
      </c>
      <c r="D1064" t="s">
        <v>1394</v>
      </c>
      <c r="E1064" s="28" t="s">
        <v>2222</v>
      </c>
      <c r="F1064" s="30">
        <v>1</v>
      </c>
      <c r="G1064" s="30">
        <v>1</v>
      </c>
      <c r="H1064" s="30">
        <v>1</v>
      </c>
      <c r="I1064" s="30">
        <v>1</v>
      </c>
      <c r="J1064" s="30">
        <v>1</v>
      </c>
      <c r="K1064" s="30">
        <v>1</v>
      </c>
      <c r="L1064" s="30">
        <v>0</v>
      </c>
      <c r="M1064" t="s">
        <v>16474</v>
      </c>
    </row>
    <row r="1065" spans="1:13">
      <c r="A1065" t="str">
        <f t="shared" si="16"/>
        <v>Mulsa Ori 03 X 40 cm @2 kg (sample)1/1/1000</v>
      </c>
      <c r="B1065">
        <v>1064</v>
      </c>
      <c r="C1065" t="s">
        <v>12686</v>
      </c>
      <c r="D1065" t="s">
        <v>1395</v>
      </c>
      <c r="E1065" s="28" t="s">
        <v>2222</v>
      </c>
      <c r="F1065" s="30">
        <v>1</v>
      </c>
      <c r="G1065" s="30">
        <v>1</v>
      </c>
      <c r="H1065" s="30">
        <v>1</v>
      </c>
      <c r="I1065" s="30">
        <v>1</v>
      </c>
      <c r="J1065" s="30">
        <v>1</v>
      </c>
      <c r="K1065" s="30">
        <v>1</v>
      </c>
      <c r="L1065" s="30">
        <v>0</v>
      </c>
      <c r="M1065" t="s">
        <v>16474</v>
      </c>
    </row>
    <row r="1066" spans="1:13">
      <c r="A1066" t="str">
        <f t="shared" si="16"/>
        <v>Mulsa Ori 03 X 40 cm @3 kg (sample)1/1/1000</v>
      </c>
      <c r="B1066">
        <v>1065</v>
      </c>
      <c r="C1066" t="s">
        <v>12687</v>
      </c>
      <c r="D1066" t="s">
        <v>1396</v>
      </c>
      <c r="E1066" s="28" t="s">
        <v>2222</v>
      </c>
      <c r="F1066" s="30">
        <v>1</v>
      </c>
      <c r="G1066" s="30">
        <v>1</v>
      </c>
      <c r="H1066" s="30">
        <v>1</v>
      </c>
      <c r="I1066" s="30">
        <v>1</v>
      </c>
      <c r="J1066" s="30">
        <v>1</v>
      </c>
      <c r="K1066" s="30">
        <v>1</v>
      </c>
      <c r="L1066" s="30">
        <v>0</v>
      </c>
      <c r="M1066" t="s">
        <v>16474</v>
      </c>
    </row>
    <row r="1067" spans="1:13">
      <c r="A1067" t="str">
        <f t="shared" si="16"/>
        <v>Mulsa Ori 03 X 50 cm @1 kg (sample)1/1/1000</v>
      </c>
      <c r="B1067">
        <v>1066</v>
      </c>
      <c r="C1067" t="s">
        <v>12688</v>
      </c>
      <c r="D1067" t="s">
        <v>1397</v>
      </c>
      <c r="E1067" s="28" t="s">
        <v>2222</v>
      </c>
      <c r="F1067" s="30">
        <v>1</v>
      </c>
      <c r="G1067" s="30">
        <v>1</v>
      </c>
      <c r="H1067" s="30">
        <v>1</v>
      </c>
      <c r="I1067" s="30">
        <v>1</v>
      </c>
      <c r="J1067" s="30">
        <v>1</v>
      </c>
      <c r="K1067" s="30">
        <v>1</v>
      </c>
      <c r="L1067" s="30">
        <v>0</v>
      </c>
      <c r="M1067" t="s">
        <v>16474</v>
      </c>
    </row>
    <row r="1068" spans="1:13">
      <c r="A1068" t="str">
        <f t="shared" si="16"/>
        <v>Mulsa Ori 03 X 50 cm @2 kg (sample)1/1/1000</v>
      </c>
      <c r="B1068">
        <v>1067</v>
      </c>
      <c r="C1068" t="s">
        <v>12689</v>
      </c>
      <c r="D1068" t="s">
        <v>1398</v>
      </c>
      <c r="E1068" s="28" t="s">
        <v>2222</v>
      </c>
      <c r="F1068" s="30">
        <v>1</v>
      </c>
      <c r="G1068" s="30">
        <v>1</v>
      </c>
      <c r="H1068" s="30">
        <v>1</v>
      </c>
      <c r="I1068" s="30">
        <v>1</v>
      </c>
      <c r="J1068" s="30">
        <v>1</v>
      </c>
      <c r="K1068" s="30">
        <v>1</v>
      </c>
      <c r="L1068" s="30">
        <v>0</v>
      </c>
      <c r="M1068" t="s">
        <v>16474</v>
      </c>
    </row>
    <row r="1069" spans="1:13">
      <c r="A1069" t="str">
        <f t="shared" si="16"/>
        <v>Mulsa Ori 03 X 50 cm @3 kg (sample)1/1/1000</v>
      </c>
      <c r="B1069">
        <v>1068</v>
      </c>
      <c r="C1069" t="s">
        <v>12690</v>
      </c>
      <c r="D1069" t="s">
        <v>1399</v>
      </c>
      <c r="E1069" s="28" t="s">
        <v>2222</v>
      </c>
      <c r="F1069" s="30">
        <v>1</v>
      </c>
      <c r="G1069" s="30">
        <v>1</v>
      </c>
      <c r="H1069" s="30">
        <v>1</v>
      </c>
      <c r="I1069" s="30">
        <v>1</v>
      </c>
      <c r="J1069" s="30">
        <v>1</v>
      </c>
      <c r="K1069" s="30">
        <v>1</v>
      </c>
      <c r="L1069" s="30">
        <v>0</v>
      </c>
      <c r="M1069" t="s">
        <v>16474</v>
      </c>
    </row>
    <row r="1070" spans="1:13">
      <c r="A1070" t="str">
        <f t="shared" si="16"/>
        <v>Mulsa Ori 03 X 60 cm @1 kg (sample)1/1/1000</v>
      </c>
      <c r="B1070">
        <v>1069</v>
      </c>
      <c r="C1070" t="s">
        <v>12691</v>
      </c>
      <c r="D1070" t="s">
        <v>1400</v>
      </c>
      <c r="E1070" s="28" t="s">
        <v>2222</v>
      </c>
      <c r="F1070" s="30">
        <v>1</v>
      </c>
      <c r="G1070" s="30">
        <v>1</v>
      </c>
      <c r="H1070" s="30">
        <v>1</v>
      </c>
      <c r="I1070" s="30">
        <v>1</v>
      </c>
      <c r="J1070" s="30">
        <v>1</v>
      </c>
      <c r="K1070" s="30">
        <v>1</v>
      </c>
      <c r="L1070" s="30">
        <v>0</v>
      </c>
      <c r="M1070" t="s">
        <v>16474</v>
      </c>
    </row>
    <row r="1071" spans="1:13">
      <c r="A1071" t="str">
        <f t="shared" si="16"/>
        <v>Mulsa Ori 03 X 60 cm @2 kg (sample)1/1/1000</v>
      </c>
      <c r="B1071">
        <v>1070</v>
      </c>
      <c r="C1071" t="s">
        <v>12692</v>
      </c>
      <c r="D1071" t="s">
        <v>1401</v>
      </c>
      <c r="E1071" s="28" t="s">
        <v>2222</v>
      </c>
      <c r="F1071" s="30">
        <v>1</v>
      </c>
      <c r="G1071" s="30">
        <v>1</v>
      </c>
      <c r="H1071" s="30">
        <v>1</v>
      </c>
      <c r="I1071" s="30">
        <v>1</v>
      </c>
      <c r="J1071" s="30">
        <v>1</v>
      </c>
      <c r="K1071" s="30">
        <v>1</v>
      </c>
      <c r="L1071" s="30">
        <v>0</v>
      </c>
      <c r="M1071" t="s">
        <v>16474</v>
      </c>
    </row>
    <row r="1072" spans="1:13">
      <c r="A1072" t="str">
        <f t="shared" si="16"/>
        <v>Mulsa Ori 03 X 60 cm @3 kg (sample)1/1/1000</v>
      </c>
      <c r="B1072">
        <v>1071</v>
      </c>
      <c r="C1072" t="s">
        <v>12693</v>
      </c>
      <c r="D1072" t="s">
        <v>1402</v>
      </c>
      <c r="E1072" s="28" t="s">
        <v>2222</v>
      </c>
      <c r="F1072" s="30">
        <v>1</v>
      </c>
      <c r="G1072" s="30">
        <v>1</v>
      </c>
      <c r="H1072" s="30">
        <v>1</v>
      </c>
      <c r="I1072" s="30">
        <v>1</v>
      </c>
      <c r="J1072" s="30">
        <v>1</v>
      </c>
      <c r="K1072" s="30">
        <v>1</v>
      </c>
      <c r="L1072" s="30">
        <v>0</v>
      </c>
      <c r="M1072" t="s">
        <v>16474</v>
      </c>
    </row>
    <row r="1073" spans="1:13">
      <c r="A1073" t="str">
        <f t="shared" si="16"/>
        <v>Mulsa Ori Gajah 0.3 50 cm X 18 kg (Roll)1/1/1000</v>
      </c>
      <c r="B1073">
        <v>1072</v>
      </c>
      <c r="C1073" t="s">
        <v>12694</v>
      </c>
      <c r="D1073" t="s">
        <v>1403</v>
      </c>
      <c r="E1073" s="28" t="s">
        <v>2222</v>
      </c>
      <c r="F1073" s="30">
        <v>1</v>
      </c>
      <c r="G1073" s="30">
        <v>1</v>
      </c>
      <c r="H1073" s="30">
        <v>1</v>
      </c>
      <c r="I1073" s="30">
        <v>1</v>
      </c>
      <c r="J1073" s="30">
        <v>148</v>
      </c>
      <c r="K1073" s="30">
        <v>148</v>
      </c>
      <c r="L1073" s="30">
        <v>0</v>
      </c>
      <c r="M1073" t="s">
        <v>16474</v>
      </c>
    </row>
    <row r="1074" spans="1:13">
      <c r="A1074" t="str">
        <f t="shared" si="16"/>
        <v>Mulsa Ori Gajah 0.3 50 cm X 9 kg (Roll)1/1/1000</v>
      </c>
      <c r="B1074">
        <v>1073</v>
      </c>
      <c r="C1074" t="s">
        <v>12695</v>
      </c>
      <c r="D1074" t="s">
        <v>1404</v>
      </c>
      <c r="E1074" s="28" t="s">
        <v>2222</v>
      </c>
      <c r="F1074" s="30">
        <v>1</v>
      </c>
      <c r="G1074" s="30">
        <v>1</v>
      </c>
      <c r="H1074" s="30">
        <v>1</v>
      </c>
      <c r="I1074" s="30">
        <v>1</v>
      </c>
      <c r="J1074" s="30">
        <v>85</v>
      </c>
      <c r="K1074" s="30">
        <v>85</v>
      </c>
      <c r="L1074" s="30">
        <v>0</v>
      </c>
      <c r="M1074" t="s">
        <v>16474</v>
      </c>
    </row>
    <row r="1075" spans="1:13">
      <c r="A1075" t="str">
        <f t="shared" si="16"/>
        <v>Mulsa Ori Gajah 0.3 60 cm X 18 kg (Roll)1/1/1000</v>
      </c>
      <c r="B1075">
        <v>1074</v>
      </c>
      <c r="C1075" t="s">
        <v>12696</v>
      </c>
      <c r="D1075" t="s">
        <v>1406</v>
      </c>
      <c r="E1075" s="28" t="s">
        <v>2222</v>
      </c>
      <c r="F1075" s="30">
        <v>1</v>
      </c>
      <c r="G1075" s="30">
        <v>1</v>
      </c>
      <c r="H1075" s="30">
        <v>1</v>
      </c>
      <c r="I1075" s="30">
        <v>1</v>
      </c>
      <c r="J1075" s="30">
        <v>136</v>
      </c>
      <c r="K1075" s="30">
        <v>136</v>
      </c>
      <c r="L1075" s="30">
        <v>0</v>
      </c>
      <c r="M1075" t="s">
        <v>16474</v>
      </c>
    </row>
    <row r="1076" spans="1:13">
      <c r="A1076" t="str">
        <f t="shared" si="16"/>
        <v>Mulsa Ori Gajah 0.3 60 cm X 18 kg (Roll) Sample1/1/1000</v>
      </c>
      <c r="B1076">
        <v>1075</v>
      </c>
      <c r="C1076" t="s">
        <v>12697</v>
      </c>
      <c r="D1076" t="s">
        <v>1405</v>
      </c>
      <c r="E1076" s="28" t="s">
        <v>2222</v>
      </c>
      <c r="F1076" s="30">
        <v>1</v>
      </c>
      <c r="G1076" s="30">
        <v>1</v>
      </c>
      <c r="H1076" s="30">
        <v>1</v>
      </c>
      <c r="I1076" s="30">
        <v>1</v>
      </c>
      <c r="J1076" s="30">
        <v>1</v>
      </c>
      <c r="K1076" s="30">
        <v>1</v>
      </c>
      <c r="L1076" s="30">
        <v>0</v>
      </c>
      <c r="M1076" t="s">
        <v>16474</v>
      </c>
    </row>
    <row r="1077" spans="1:13">
      <c r="A1077" t="str">
        <f t="shared" si="16"/>
        <v>Mulsa Ori Gajah 0.3 60 cm X 9 kg (Roll)1/1/1000</v>
      </c>
      <c r="B1077">
        <v>1076</v>
      </c>
      <c r="C1077" t="s">
        <v>12698</v>
      </c>
      <c r="D1077" t="s">
        <v>1408</v>
      </c>
      <c r="E1077" s="28" t="s">
        <v>2222</v>
      </c>
      <c r="F1077" s="30">
        <v>1</v>
      </c>
      <c r="G1077" s="30">
        <v>1</v>
      </c>
      <c r="H1077" s="30">
        <v>1</v>
      </c>
      <c r="I1077" s="30">
        <v>1</v>
      </c>
      <c r="J1077" s="30">
        <v>146</v>
      </c>
      <c r="K1077" s="30">
        <v>146</v>
      </c>
      <c r="L1077" s="30">
        <v>0</v>
      </c>
      <c r="M1077" t="s">
        <v>16474</v>
      </c>
    </row>
    <row r="1078" spans="1:13">
      <c r="A1078" t="str">
        <f t="shared" si="16"/>
        <v>Mulsa Ori Gajah 0.3 60 cm X 9 kg (Roll) Sample1/1/1000</v>
      </c>
      <c r="B1078">
        <v>1077</v>
      </c>
      <c r="C1078" t="s">
        <v>12699</v>
      </c>
      <c r="D1078" t="s">
        <v>1407</v>
      </c>
      <c r="E1078" s="28" t="s">
        <v>2222</v>
      </c>
      <c r="F1078" s="30">
        <v>1</v>
      </c>
      <c r="G1078" s="30">
        <v>1</v>
      </c>
      <c r="H1078" s="30">
        <v>1</v>
      </c>
      <c r="I1078" s="30">
        <v>1</v>
      </c>
      <c r="J1078" s="30">
        <v>1</v>
      </c>
      <c r="K1078" s="30">
        <v>1</v>
      </c>
      <c r="L1078" s="30">
        <v>0</v>
      </c>
      <c r="M1078" t="s">
        <v>16474</v>
      </c>
    </row>
    <row r="1079" spans="1:13">
      <c r="A1079" t="str">
        <f t="shared" si="16"/>
        <v>Mulsa Ori Gajah 0.3 70 cm X 18 kg (Roll)1/1/1000</v>
      </c>
      <c r="B1079">
        <v>1078</v>
      </c>
      <c r="C1079" t="s">
        <v>12700</v>
      </c>
      <c r="D1079" t="s">
        <v>1409</v>
      </c>
      <c r="E1079" s="28" t="s">
        <v>2222</v>
      </c>
      <c r="F1079" s="30">
        <v>1</v>
      </c>
      <c r="G1079" s="30">
        <v>1</v>
      </c>
      <c r="H1079" s="30">
        <v>1</v>
      </c>
      <c r="I1079" s="30">
        <v>1</v>
      </c>
      <c r="J1079" s="30">
        <v>44</v>
      </c>
      <c r="K1079" s="30">
        <v>44</v>
      </c>
      <c r="L1079" s="30">
        <v>0</v>
      </c>
      <c r="M1079" t="s">
        <v>16474</v>
      </c>
    </row>
    <row r="1080" spans="1:13">
      <c r="A1080" t="str">
        <f t="shared" si="16"/>
        <v>Mulsa Ori Gajah 0.3 70 cm X 9 kg (Roll)1/1/1000</v>
      </c>
      <c r="B1080">
        <v>1079</v>
      </c>
      <c r="C1080" t="s">
        <v>12701</v>
      </c>
      <c r="D1080" t="s">
        <v>1410</v>
      </c>
      <c r="E1080" s="28" t="s">
        <v>2222</v>
      </c>
      <c r="F1080" s="30">
        <v>1</v>
      </c>
      <c r="G1080" s="30">
        <v>1</v>
      </c>
      <c r="H1080" s="30">
        <v>1</v>
      </c>
      <c r="I1080" s="30">
        <v>1</v>
      </c>
      <c r="J1080" s="30">
        <v>17</v>
      </c>
      <c r="K1080" s="30">
        <v>17</v>
      </c>
      <c r="L1080" s="30">
        <v>0</v>
      </c>
      <c r="M1080" t="s">
        <v>16474</v>
      </c>
    </row>
    <row r="1081" spans="1:13">
      <c r="A1081" t="str">
        <f t="shared" si="16"/>
        <v>Mulsa Ori Universal 0.25 50 cm X 18 kg (Roll)1/1/1000</v>
      </c>
      <c r="B1081">
        <v>1080</v>
      </c>
      <c r="C1081" t="s">
        <v>12702</v>
      </c>
      <c r="D1081" t="s">
        <v>1411</v>
      </c>
      <c r="E1081" s="28" t="s">
        <v>2222</v>
      </c>
      <c r="F1081" s="30">
        <v>1</v>
      </c>
      <c r="G1081" s="30">
        <v>1</v>
      </c>
      <c r="H1081" s="30">
        <v>1</v>
      </c>
      <c r="I1081" s="30">
        <v>1</v>
      </c>
      <c r="J1081" s="30">
        <v>159</v>
      </c>
      <c r="K1081" s="30">
        <v>159</v>
      </c>
      <c r="L1081" s="30">
        <v>0</v>
      </c>
      <c r="M1081" t="s">
        <v>16474</v>
      </c>
    </row>
    <row r="1082" spans="1:13">
      <c r="A1082" t="str">
        <f t="shared" si="16"/>
        <v>Mulsa Ori Universal 0.25 50 cm X 9 kg (Roll)1/1/1000</v>
      </c>
      <c r="B1082">
        <v>1081</v>
      </c>
      <c r="C1082" t="s">
        <v>12703</v>
      </c>
      <c r="D1082" t="s">
        <v>1412</v>
      </c>
      <c r="E1082" s="28" t="s">
        <v>2222</v>
      </c>
      <c r="F1082" s="30">
        <v>1</v>
      </c>
      <c r="G1082" s="30">
        <v>1</v>
      </c>
      <c r="H1082" s="30">
        <v>1</v>
      </c>
      <c r="I1082" s="30">
        <v>1</v>
      </c>
      <c r="J1082" s="30">
        <v>148</v>
      </c>
      <c r="K1082" s="30">
        <v>148</v>
      </c>
      <c r="L1082" s="30">
        <v>0</v>
      </c>
      <c r="M1082" t="s">
        <v>16474</v>
      </c>
    </row>
    <row r="1083" spans="1:13">
      <c r="A1083" t="str">
        <f t="shared" si="16"/>
        <v>Mulsa Ori Universal 0.25 60 cm X 18 kg (Roll)1/1/1000</v>
      </c>
      <c r="B1083">
        <v>1082</v>
      </c>
      <c r="C1083" t="s">
        <v>12704</v>
      </c>
      <c r="D1083" t="s">
        <v>1414</v>
      </c>
      <c r="E1083" s="28" t="s">
        <v>2222</v>
      </c>
      <c r="F1083" s="30">
        <v>1</v>
      </c>
      <c r="G1083" s="30">
        <v>1</v>
      </c>
      <c r="H1083" s="30">
        <v>1</v>
      </c>
      <c r="I1083" s="30">
        <v>1</v>
      </c>
      <c r="J1083" s="30">
        <v>135</v>
      </c>
      <c r="K1083" s="30">
        <v>135</v>
      </c>
      <c r="L1083" s="30">
        <v>0</v>
      </c>
      <c r="M1083" t="s">
        <v>16474</v>
      </c>
    </row>
    <row r="1084" spans="1:13">
      <c r="A1084" t="str">
        <f t="shared" si="16"/>
        <v>Mulsa Ori Universal 0.25 60 cm X 18 kg (Roll) Sample1/1/1000</v>
      </c>
      <c r="B1084">
        <v>1083</v>
      </c>
      <c r="C1084" t="s">
        <v>12705</v>
      </c>
      <c r="D1084" t="s">
        <v>1413</v>
      </c>
      <c r="E1084" s="28" t="s">
        <v>2222</v>
      </c>
      <c r="F1084" s="30">
        <v>1</v>
      </c>
      <c r="G1084" s="30">
        <v>1</v>
      </c>
      <c r="H1084" s="30">
        <v>1</v>
      </c>
      <c r="I1084" s="30">
        <v>1</v>
      </c>
      <c r="J1084" s="30">
        <v>1</v>
      </c>
      <c r="K1084" s="30">
        <v>1</v>
      </c>
      <c r="L1084" s="30">
        <v>0</v>
      </c>
      <c r="M1084" t="s">
        <v>16474</v>
      </c>
    </row>
    <row r="1085" spans="1:13">
      <c r="A1085" t="str">
        <f t="shared" si="16"/>
        <v>Mulsa Ori Universal 0.25 60 cm X 9 kg (Roll)1/1/1000</v>
      </c>
      <c r="B1085">
        <v>1084</v>
      </c>
      <c r="C1085" t="s">
        <v>12706</v>
      </c>
      <c r="D1085" t="s">
        <v>1416</v>
      </c>
      <c r="E1085" s="28" t="s">
        <v>2222</v>
      </c>
      <c r="F1085" s="30">
        <v>1</v>
      </c>
      <c r="G1085" s="30">
        <v>1</v>
      </c>
      <c r="H1085" s="30">
        <v>1</v>
      </c>
      <c r="I1085" s="30">
        <v>1</v>
      </c>
      <c r="J1085" s="30">
        <v>182</v>
      </c>
      <c r="K1085" s="30">
        <v>182</v>
      </c>
      <c r="L1085" s="30">
        <v>0</v>
      </c>
      <c r="M1085" t="s">
        <v>16474</v>
      </c>
    </row>
    <row r="1086" spans="1:13">
      <c r="A1086" t="str">
        <f t="shared" si="16"/>
        <v>Mulsa Ori Universal 0.25 60 cm X 9 kg (Roll) Sample1/1/1000</v>
      </c>
      <c r="B1086">
        <v>1085</v>
      </c>
      <c r="C1086" t="s">
        <v>12707</v>
      </c>
      <c r="D1086" t="s">
        <v>1415</v>
      </c>
      <c r="E1086" s="28" t="s">
        <v>2222</v>
      </c>
      <c r="F1086" s="30">
        <v>1</v>
      </c>
      <c r="G1086" s="30">
        <v>1</v>
      </c>
      <c r="H1086" s="30">
        <v>1</v>
      </c>
      <c r="I1086" s="30">
        <v>1</v>
      </c>
      <c r="J1086" s="30">
        <v>1</v>
      </c>
      <c r="K1086" s="30">
        <v>1</v>
      </c>
      <c r="L1086" s="30">
        <v>0</v>
      </c>
      <c r="M1086" t="s">
        <v>16474</v>
      </c>
    </row>
    <row r="1087" spans="1:13">
      <c r="A1087" t="str">
        <f t="shared" si="16"/>
        <v>Mulsa Ori Universal 0.25 70 cm X 18 kg (Roll)1/1/1000</v>
      </c>
      <c r="B1087">
        <v>1086</v>
      </c>
      <c r="C1087" t="s">
        <v>12708</v>
      </c>
      <c r="D1087" t="s">
        <v>1417</v>
      </c>
      <c r="E1087" s="28" t="s">
        <v>2222</v>
      </c>
      <c r="F1087" s="30">
        <v>1</v>
      </c>
      <c r="G1087" s="30">
        <v>1</v>
      </c>
      <c r="H1087" s="30">
        <v>1</v>
      </c>
      <c r="I1087" s="30">
        <v>1</v>
      </c>
      <c r="J1087" s="30">
        <v>41</v>
      </c>
      <c r="K1087" s="30">
        <v>41</v>
      </c>
      <c r="L1087" s="30">
        <v>0</v>
      </c>
      <c r="M1087" t="s">
        <v>16474</v>
      </c>
    </row>
    <row r="1088" spans="1:13">
      <c r="A1088" t="str">
        <f t="shared" si="16"/>
        <v>Mulsa Ori Universal 0.25 70 cm X 9 kg (Roll)1/1/1000</v>
      </c>
      <c r="B1088">
        <v>1087</v>
      </c>
      <c r="C1088" t="s">
        <v>12709</v>
      </c>
      <c r="D1088" t="s">
        <v>1418</v>
      </c>
      <c r="E1088" s="28" t="s">
        <v>2222</v>
      </c>
      <c r="F1088" s="30">
        <v>1</v>
      </c>
      <c r="G1088" s="30">
        <v>1</v>
      </c>
      <c r="H1088" s="30">
        <v>1</v>
      </c>
      <c r="I1088" s="30">
        <v>1</v>
      </c>
      <c r="J1088" s="30">
        <v>22</v>
      </c>
      <c r="K1088" s="30">
        <v>22</v>
      </c>
      <c r="L1088" s="30">
        <v>0</v>
      </c>
      <c r="M1088" t="s">
        <v>16474</v>
      </c>
    </row>
    <row r="1089" spans="1:13">
      <c r="A1089" t="str">
        <f t="shared" si="16"/>
        <v>Mulsa Petani Sejati 60 cm X 9 kg (Roll)1/1/1000</v>
      </c>
      <c r="B1089">
        <v>1088</v>
      </c>
      <c r="C1089" t="s">
        <v>12710</v>
      </c>
      <c r="D1089" t="s">
        <v>1419</v>
      </c>
      <c r="E1089" s="28" t="s">
        <v>2222</v>
      </c>
      <c r="F1089" s="30">
        <v>1</v>
      </c>
      <c r="G1089" s="30">
        <v>1</v>
      </c>
      <c r="H1089" s="30">
        <v>1</v>
      </c>
      <c r="I1089" s="30">
        <v>1</v>
      </c>
      <c r="J1089" s="30">
        <v>25</v>
      </c>
      <c r="K1089" s="30">
        <v>25</v>
      </c>
      <c r="L1089" s="30">
        <v>0</v>
      </c>
      <c r="M1089" t="s">
        <v>16474</v>
      </c>
    </row>
    <row r="1090" spans="1:13">
      <c r="A1090" t="str">
        <f t="shared" si="16"/>
        <v>Mulsa Petani Sejati 70 cm X 18 kg (Roll)1/1/1000</v>
      </c>
      <c r="B1090">
        <v>1089</v>
      </c>
      <c r="C1090" t="s">
        <v>12711</v>
      </c>
      <c r="D1090" t="s">
        <v>1420</v>
      </c>
      <c r="E1090" s="28" t="s">
        <v>2222</v>
      </c>
      <c r="F1090" s="30">
        <v>1</v>
      </c>
      <c r="G1090" s="30">
        <v>1</v>
      </c>
      <c r="H1090" s="30">
        <v>1</v>
      </c>
      <c r="I1090" s="30">
        <v>1</v>
      </c>
      <c r="J1090" s="30">
        <v>10</v>
      </c>
      <c r="K1090" s="30">
        <v>10</v>
      </c>
      <c r="L1090" s="30">
        <v>0</v>
      </c>
      <c r="M1090" t="s">
        <v>16474</v>
      </c>
    </row>
    <row r="1091" spans="1:13">
      <c r="A1091" t="str">
        <f t="shared" ref="A1091:A1154" si="17">D1091&amp;E1091</f>
        <v>Mulsa Sadewa Kuning 50 cm X 18 kg (Roll)1/1/1000</v>
      </c>
      <c r="B1091">
        <v>1090</v>
      </c>
      <c r="C1091" t="s">
        <v>12712</v>
      </c>
      <c r="D1091" t="s">
        <v>1421</v>
      </c>
      <c r="E1091" s="28" t="s">
        <v>2222</v>
      </c>
      <c r="F1091" s="30">
        <v>1</v>
      </c>
      <c r="G1091" s="30">
        <v>1</v>
      </c>
      <c r="H1091" s="30">
        <v>1</v>
      </c>
      <c r="I1091" s="30">
        <v>1</v>
      </c>
      <c r="J1091" s="30">
        <v>6</v>
      </c>
      <c r="K1091" s="30">
        <v>6</v>
      </c>
      <c r="L1091" s="30">
        <v>0</v>
      </c>
      <c r="M1091" t="s">
        <v>16474</v>
      </c>
    </row>
    <row r="1092" spans="1:13">
      <c r="A1092" t="str">
        <f t="shared" si="17"/>
        <v>Mulsa Sadewa Kuning 50 cm X 9 kg (Roll)1/1/1000</v>
      </c>
      <c r="B1092">
        <v>1091</v>
      </c>
      <c r="C1092" t="s">
        <v>12713</v>
      </c>
      <c r="D1092" t="s">
        <v>1422</v>
      </c>
      <c r="E1092" s="28" t="s">
        <v>2222</v>
      </c>
      <c r="F1092" s="30">
        <v>1</v>
      </c>
      <c r="G1092" s="30">
        <v>1</v>
      </c>
      <c r="H1092" s="30">
        <v>1</v>
      </c>
      <c r="I1092" s="30">
        <v>1</v>
      </c>
      <c r="J1092" s="30">
        <v>1</v>
      </c>
      <c r="K1092" s="30">
        <v>1</v>
      </c>
      <c r="L1092" s="30">
        <v>0</v>
      </c>
      <c r="M1092" t="s">
        <v>16474</v>
      </c>
    </row>
    <row r="1093" spans="1:13">
      <c r="A1093" t="str">
        <f t="shared" si="17"/>
        <v>Mulsa Sadewa Kuning 60 cm X 18 kg (Roll)1/1/1000</v>
      </c>
      <c r="B1093">
        <v>1092</v>
      </c>
      <c r="C1093" t="s">
        <v>12714</v>
      </c>
      <c r="D1093" t="s">
        <v>1423</v>
      </c>
      <c r="E1093" s="28" t="s">
        <v>2222</v>
      </c>
      <c r="F1093" s="30">
        <v>1</v>
      </c>
      <c r="G1093" s="30">
        <v>1</v>
      </c>
      <c r="H1093" s="30">
        <v>1</v>
      </c>
      <c r="I1093" s="30">
        <v>1</v>
      </c>
      <c r="J1093" s="30">
        <v>30</v>
      </c>
      <c r="K1093" s="30">
        <v>30</v>
      </c>
      <c r="L1093" s="30">
        <v>0</v>
      </c>
      <c r="M1093" t="s">
        <v>16474</v>
      </c>
    </row>
    <row r="1094" spans="1:13">
      <c r="A1094" t="str">
        <f t="shared" si="17"/>
        <v>Mulsa Sadewa Kuning 60 cm X 9 kg (Roll)1/1/1000</v>
      </c>
      <c r="B1094">
        <v>1093</v>
      </c>
      <c r="C1094" t="s">
        <v>12715</v>
      </c>
      <c r="D1094" t="s">
        <v>1424</v>
      </c>
      <c r="E1094" s="28" t="s">
        <v>2222</v>
      </c>
      <c r="F1094" s="30">
        <v>1</v>
      </c>
      <c r="G1094" s="30">
        <v>1</v>
      </c>
      <c r="H1094" s="30">
        <v>1</v>
      </c>
      <c r="I1094" s="30">
        <v>1</v>
      </c>
      <c r="J1094" s="30">
        <v>5</v>
      </c>
      <c r="K1094" s="30">
        <v>5</v>
      </c>
      <c r="L1094" s="30">
        <v>0</v>
      </c>
      <c r="M1094" t="s">
        <v>16474</v>
      </c>
    </row>
    <row r="1095" spans="1:13">
      <c r="A1095" t="str">
        <f t="shared" si="17"/>
        <v>Mur YT 5L1/1/1000</v>
      </c>
      <c r="B1095">
        <v>1094</v>
      </c>
      <c r="C1095" t="s">
        <v>12716</v>
      </c>
      <c r="D1095" t="s">
        <v>1425</v>
      </c>
      <c r="E1095" s="28" t="s">
        <v>2222</v>
      </c>
      <c r="F1095" s="30">
        <v>1</v>
      </c>
      <c r="G1095" s="30">
        <v>1</v>
      </c>
      <c r="H1095" s="30">
        <v>1</v>
      </c>
      <c r="I1095" s="30">
        <v>1</v>
      </c>
      <c r="J1095" s="30">
        <v>40</v>
      </c>
      <c r="K1095" s="30">
        <v>40</v>
      </c>
      <c r="L1095" s="30">
        <v>0</v>
      </c>
      <c r="M1095" t="s">
        <v>16474</v>
      </c>
    </row>
    <row r="1096" spans="1:13">
      <c r="A1096" t="str">
        <f t="shared" si="17"/>
        <v>Mutual 25/25 WP 100 X 100 gr46813</v>
      </c>
      <c r="B1096">
        <v>1095</v>
      </c>
      <c r="C1096" t="s">
        <v>12717</v>
      </c>
      <c r="D1096" t="s">
        <v>1426</v>
      </c>
      <c r="E1096" s="28">
        <v>46813</v>
      </c>
      <c r="F1096" s="30">
        <v>100</v>
      </c>
      <c r="G1096" s="30">
        <v>1</v>
      </c>
      <c r="H1096" s="30">
        <v>1</v>
      </c>
      <c r="I1096" s="30">
        <v>100</v>
      </c>
      <c r="J1096" s="30">
        <v>1536</v>
      </c>
      <c r="K1096" s="30">
        <v>15</v>
      </c>
      <c r="L1096" s="30">
        <v>36</v>
      </c>
      <c r="M1096" t="s">
        <v>16474</v>
      </c>
    </row>
    <row r="1097" spans="1:13">
      <c r="A1097" t="str">
        <f t="shared" si="17"/>
        <v>Nativo 75 WG 16 X 20 X 12.5 gr45901</v>
      </c>
      <c r="B1097">
        <v>1096</v>
      </c>
      <c r="C1097" t="s">
        <v>12718</v>
      </c>
      <c r="D1097" t="s">
        <v>1428</v>
      </c>
      <c r="E1097" s="28">
        <v>45901</v>
      </c>
      <c r="F1097" s="30">
        <v>16</v>
      </c>
      <c r="G1097" s="30">
        <v>20</v>
      </c>
      <c r="H1097" s="30">
        <v>1</v>
      </c>
      <c r="I1097" s="30">
        <v>320</v>
      </c>
      <c r="J1097" s="30">
        <v>160</v>
      </c>
      <c r="K1097" s="30">
        <v>0</v>
      </c>
      <c r="L1097" s="30">
        <v>160</v>
      </c>
      <c r="M1097" t="s">
        <v>16474</v>
      </c>
    </row>
    <row r="1098" spans="1:13">
      <c r="A1098" t="str">
        <f t="shared" si="17"/>
        <v>Nativo 75 WG 16 X 20 X 12.5 gr45962</v>
      </c>
      <c r="B1098">
        <v>1097</v>
      </c>
      <c r="C1098" t="s">
        <v>12718</v>
      </c>
      <c r="D1098" t="s">
        <v>1428</v>
      </c>
      <c r="E1098" s="28">
        <v>45962</v>
      </c>
      <c r="F1098" s="30">
        <v>16</v>
      </c>
      <c r="G1098" s="30">
        <v>20</v>
      </c>
      <c r="H1098" s="30">
        <v>1</v>
      </c>
      <c r="I1098" s="30">
        <v>320</v>
      </c>
      <c r="J1098" s="30">
        <v>23040</v>
      </c>
      <c r="K1098" s="30">
        <v>72</v>
      </c>
      <c r="L1098" s="30">
        <v>0</v>
      </c>
      <c r="M1098" t="s">
        <v>16474</v>
      </c>
    </row>
    <row r="1099" spans="1:13">
      <c r="A1099" t="str">
        <f t="shared" si="17"/>
        <v>Nativo 75 WG 50 X 2 X 50 gr46082</v>
      </c>
      <c r="B1099">
        <v>1098</v>
      </c>
      <c r="C1099" t="s">
        <v>12719</v>
      </c>
      <c r="D1099" t="s">
        <v>1431</v>
      </c>
      <c r="E1099" s="28">
        <v>46082</v>
      </c>
      <c r="F1099" s="30">
        <v>50</v>
      </c>
      <c r="G1099" s="30">
        <v>2</v>
      </c>
      <c r="H1099" s="30">
        <v>1</v>
      </c>
      <c r="I1099" s="30">
        <v>100</v>
      </c>
      <c r="J1099" s="30">
        <v>73</v>
      </c>
      <c r="K1099" s="30">
        <v>0</v>
      </c>
      <c r="L1099" s="30">
        <v>73</v>
      </c>
      <c r="M1099" t="s">
        <v>16474</v>
      </c>
    </row>
    <row r="1100" spans="1:13">
      <c r="A1100" t="str">
        <f t="shared" si="17"/>
        <v>Nemaguard 10 GR 10 X 1 kg46844</v>
      </c>
      <c r="B1100">
        <v>1099</v>
      </c>
      <c r="C1100" t="s">
        <v>12720</v>
      </c>
      <c r="D1100" t="s">
        <v>1433</v>
      </c>
      <c r="E1100" s="28">
        <v>46844</v>
      </c>
      <c r="F1100" s="30">
        <v>10</v>
      </c>
      <c r="G1100" s="30">
        <v>1</v>
      </c>
      <c r="H1100" s="30">
        <v>1</v>
      </c>
      <c r="I1100" s="30">
        <v>10</v>
      </c>
      <c r="J1100" s="30">
        <v>7</v>
      </c>
      <c r="K1100" s="30">
        <v>0</v>
      </c>
      <c r="L1100" s="30">
        <v>7</v>
      </c>
      <c r="M1100" t="s">
        <v>16474</v>
      </c>
    </row>
    <row r="1101" spans="1:13">
      <c r="A1101" t="str">
        <f t="shared" si="17"/>
        <v>Nemaguard 10 GR 10 X 1 kg46905</v>
      </c>
      <c r="B1101">
        <v>1100</v>
      </c>
      <c r="C1101" t="s">
        <v>12720</v>
      </c>
      <c r="D1101" t="s">
        <v>1433</v>
      </c>
      <c r="E1101" s="28">
        <v>46905</v>
      </c>
      <c r="F1101" s="30">
        <v>10</v>
      </c>
      <c r="G1101" s="30">
        <v>1</v>
      </c>
      <c r="H1101" s="30">
        <v>1</v>
      </c>
      <c r="I1101" s="30">
        <v>10</v>
      </c>
      <c r="J1101" s="30">
        <v>390</v>
      </c>
      <c r="K1101" s="30">
        <v>39</v>
      </c>
      <c r="L1101" s="30">
        <v>0</v>
      </c>
      <c r="M1101" t="s">
        <v>16474</v>
      </c>
    </row>
    <row r="1102" spans="1:13">
      <c r="A1102" t="str">
        <f t="shared" si="17"/>
        <v>Nemaguard 10 GR 20 X 500 gr46753</v>
      </c>
      <c r="B1102">
        <v>1101</v>
      </c>
      <c r="C1102" t="s">
        <v>12721</v>
      </c>
      <c r="D1102" t="s">
        <v>1434</v>
      </c>
      <c r="E1102" s="28">
        <v>46753</v>
      </c>
      <c r="F1102" s="30">
        <v>20</v>
      </c>
      <c r="G1102" s="30">
        <v>1</v>
      </c>
      <c r="H1102" s="30">
        <v>1</v>
      </c>
      <c r="I1102" s="30">
        <v>20</v>
      </c>
      <c r="J1102" s="30">
        <v>15</v>
      </c>
      <c r="K1102" s="30">
        <v>0</v>
      </c>
      <c r="L1102" s="30">
        <v>15</v>
      </c>
      <c r="M1102" t="s">
        <v>16474</v>
      </c>
    </row>
    <row r="1103" spans="1:13">
      <c r="A1103" t="str">
        <f t="shared" si="17"/>
        <v>Nemaguard 10 GR 20 X 500 gr46844</v>
      </c>
      <c r="B1103">
        <v>1102</v>
      </c>
      <c r="C1103" t="s">
        <v>12721</v>
      </c>
      <c r="D1103" t="s">
        <v>1434</v>
      </c>
      <c r="E1103" s="28">
        <v>46844</v>
      </c>
      <c r="F1103" s="30">
        <v>20</v>
      </c>
      <c r="G1103" s="30">
        <v>1</v>
      </c>
      <c r="H1103" s="30">
        <v>1</v>
      </c>
      <c r="I1103" s="30">
        <v>20</v>
      </c>
      <c r="J1103" s="30">
        <v>760</v>
      </c>
      <c r="K1103" s="30">
        <v>38</v>
      </c>
      <c r="L1103" s="30">
        <v>0</v>
      </c>
      <c r="M1103" t="s">
        <v>16474</v>
      </c>
    </row>
    <row r="1104" spans="1:13">
      <c r="A1104" t="str">
        <f t="shared" si="17"/>
        <v>Neo Foxs 200 EC 12 X 800 ml46447</v>
      </c>
      <c r="B1104">
        <v>1103</v>
      </c>
      <c r="C1104" t="s">
        <v>12722</v>
      </c>
      <c r="D1104" t="s">
        <v>1435</v>
      </c>
      <c r="E1104" s="28">
        <v>46447</v>
      </c>
      <c r="F1104" s="30">
        <v>12</v>
      </c>
      <c r="G1104" s="30">
        <v>1</v>
      </c>
      <c r="H1104" s="30">
        <v>1</v>
      </c>
      <c r="I1104" s="30">
        <v>12</v>
      </c>
      <c r="J1104" s="30">
        <v>120</v>
      </c>
      <c r="K1104" s="30">
        <v>10</v>
      </c>
      <c r="L1104" s="30">
        <v>0</v>
      </c>
      <c r="M1104" t="s">
        <v>16474</v>
      </c>
    </row>
    <row r="1105" spans="1:13">
      <c r="A1105" t="str">
        <f t="shared" si="17"/>
        <v>Neocron 80 OL 15 X 1 ltr47027</v>
      </c>
      <c r="B1105">
        <v>1104</v>
      </c>
      <c r="C1105" t="s">
        <v>12723</v>
      </c>
      <c r="D1105" t="s">
        <v>1436</v>
      </c>
      <c r="E1105" s="28">
        <v>47027</v>
      </c>
      <c r="F1105" s="30">
        <v>15</v>
      </c>
      <c r="G1105" s="30">
        <v>1</v>
      </c>
      <c r="H1105" s="30">
        <v>1</v>
      </c>
      <c r="I1105" s="30">
        <v>15</v>
      </c>
      <c r="J1105" s="30">
        <v>693</v>
      </c>
      <c r="K1105" s="30">
        <v>46</v>
      </c>
      <c r="L1105" s="30">
        <v>3</v>
      </c>
      <c r="M1105" t="s">
        <v>16474</v>
      </c>
    </row>
    <row r="1106" spans="1:13">
      <c r="A1106" t="str">
        <f t="shared" si="17"/>
        <v>Neocron 80 OL 15 X 1 ltr47058</v>
      </c>
      <c r="B1106">
        <v>1105</v>
      </c>
      <c r="C1106" t="s">
        <v>12723</v>
      </c>
      <c r="D1106" t="s">
        <v>1436</v>
      </c>
      <c r="E1106" s="28">
        <v>47058</v>
      </c>
      <c r="F1106" s="30">
        <v>15</v>
      </c>
      <c r="G1106" s="30">
        <v>1</v>
      </c>
      <c r="H1106" s="30">
        <v>1</v>
      </c>
      <c r="I1106" s="30">
        <v>15</v>
      </c>
      <c r="J1106" s="30">
        <v>5250</v>
      </c>
      <c r="K1106" s="30">
        <v>350</v>
      </c>
      <c r="L1106" s="30">
        <v>0</v>
      </c>
      <c r="M1106" t="s">
        <v>16474</v>
      </c>
    </row>
    <row r="1107" spans="1:13">
      <c r="A1107" t="str">
        <f t="shared" si="17"/>
        <v>Neocron 80 OL 20 X 250 ml46966</v>
      </c>
      <c r="B1107">
        <v>1106</v>
      </c>
      <c r="C1107" t="s">
        <v>12724</v>
      </c>
      <c r="D1107" t="s">
        <v>1437</v>
      </c>
      <c r="E1107" s="28">
        <v>46966</v>
      </c>
      <c r="F1107" s="30">
        <v>20</v>
      </c>
      <c r="G1107" s="30">
        <v>1</v>
      </c>
      <c r="H1107" s="30">
        <v>1</v>
      </c>
      <c r="I1107" s="30">
        <v>20</v>
      </c>
      <c r="J1107" s="30">
        <v>2</v>
      </c>
      <c r="K1107" s="30">
        <v>0</v>
      </c>
      <c r="L1107" s="30">
        <v>2</v>
      </c>
      <c r="M1107" t="s">
        <v>16474</v>
      </c>
    </row>
    <row r="1108" spans="1:13">
      <c r="A1108" t="str">
        <f t="shared" si="17"/>
        <v>Neocron 80 OL 20 X 250 ml47239</v>
      </c>
      <c r="B1108">
        <v>1107</v>
      </c>
      <c r="C1108" t="s">
        <v>12724</v>
      </c>
      <c r="D1108" t="s">
        <v>1437</v>
      </c>
      <c r="E1108" s="28">
        <v>47239</v>
      </c>
      <c r="F1108" s="30">
        <v>20</v>
      </c>
      <c r="G1108" s="30">
        <v>1</v>
      </c>
      <c r="H1108" s="30">
        <v>1</v>
      </c>
      <c r="I1108" s="30">
        <v>20</v>
      </c>
      <c r="J1108" s="30">
        <v>1126</v>
      </c>
      <c r="K1108" s="30">
        <v>56</v>
      </c>
      <c r="L1108" s="30">
        <v>6</v>
      </c>
      <c r="M1108" t="s">
        <v>16474</v>
      </c>
    </row>
    <row r="1109" spans="1:13">
      <c r="A1109" t="str">
        <f t="shared" si="17"/>
        <v>Neocron 80 OL 20 X 500 ml46874</v>
      </c>
      <c r="B1109">
        <v>1108</v>
      </c>
      <c r="C1109" t="s">
        <v>12725</v>
      </c>
      <c r="D1109" t="s">
        <v>1438</v>
      </c>
      <c r="E1109" s="28">
        <v>46874</v>
      </c>
      <c r="F1109" s="30">
        <v>20</v>
      </c>
      <c r="G1109" s="30">
        <v>1</v>
      </c>
      <c r="H1109" s="30">
        <v>1</v>
      </c>
      <c r="I1109" s="30">
        <v>20</v>
      </c>
      <c r="J1109" s="30">
        <v>1</v>
      </c>
      <c r="K1109" s="30">
        <v>0</v>
      </c>
      <c r="L1109" s="30">
        <v>1</v>
      </c>
      <c r="M1109" t="s">
        <v>16474</v>
      </c>
    </row>
    <row r="1110" spans="1:13">
      <c r="A1110" t="str">
        <f t="shared" si="17"/>
        <v>Neocron 80 OL 20 X 500 ml46813</v>
      </c>
      <c r="B1110">
        <v>1109</v>
      </c>
      <c r="C1110" t="s">
        <v>12725</v>
      </c>
      <c r="D1110" t="s">
        <v>1438</v>
      </c>
      <c r="E1110" s="28">
        <v>46813</v>
      </c>
      <c r="F1110" s="30">
        <v>20</v>
      </c>
      <c r="G1110" s="30">
        <v>1</v>
      </c>
      <c r="H1110" s="30">
        <v>1</v>
      </c>
      <c r="I1110" s="30">
        <v>20</v>
      </c>
      <c r="J1110" s="30">
        <v>56</v>
      </c>
      <c r="K1110" s="30">
        <v>2</v>
      </c>
      <c r="L1110" s="30">
        <v>16</v>
      </c>
      <c r="M1110" t="s">
        <v>16474</v>
      </c>
    </row>
    <row r="1111" spans="1:13">
      <c r="A1111" t="str">
        <f t="shared" si="17"/>
        <v>Neocron 80 OL 20 X 500 ml47239</v>
      </c>
      <c r="B1111">
        <v>1110</v>
      </c>
      <c r="C1111" t="s">
        <v>12725</v>
      </c>
      <c r="D1111" t="s">
        <v>1438</v>
      </c>
      <c r="E1111" s="28">
        <v>47239</v>
      </c>
      <c r="F1111" s="30">
        <v>20</v>
      </c>
      <c r="G1111" s="30">
        <v>1</v>
      </c>
      <c r="H1111" s="30">
        <v>1</v>
      </c>
      <c r="I1111" s="30">
        <v>20</v>
      </c>
      <c r="J1111" s="30">
        <v>9800</v>
      </c>
      <c r="K1111" s="30">
        <v>490</v>
      </c>
      <c r="L1111" s="30">
        <v>0</v>
      </c>
      <c r="M1111" t="s">
        <v>16474</v>
      </c>
    </row>
    <row r="1112" spans="1:13">
      <c r="A1112" t="str">
        <f t="shared" si="17"/>
        <v>Neocron 80 OL 20 X 500 ml47209</v>
      </c>
      <c r="B1112">
        <v>1111</v>
      </c>
      <c r="C1112" t="s">
        <v>12725</v>
      </c>
      <c r="D1112" t="s">
        <v>1438</v>
      </c>
      <c r="E1112" s="28">
        <v>47209</v>
      </c>
      <c r="F1112" s="30">
        <v>20</v>
      </c>
      <c r="G1112" s="30">
        <v>1</v>
      </c>
      <c r="H1112" s="30">
        <v>1</v>
      </c>
      <c r="I1112" s="30">
        <v>20</v>
      </c>
      <c r="J1112" s="30">
        <v>2460</v>
      </c>
      <c r="K1112" s="30">
        <v>123</v>
      </c>
      <c r="L1112" s="30">
        <v>0</v>
      </c>
      <c r="M1112" t="s">
        <v>16474</v>
      </c>
    </row>
    <row r="1113" spans="1:13">
      <c r="A1113" t="str">
        <f t="shared" si="17"/>
        <v>Neoroot 16 X 250 gr45870</v>
      </c>
      <c r="B1113">
        <v>1112</v>
      </c>
      <c r="C1113" t="s">
        <v>12726</v>
      </c>
      <c r="D1113" t="s">
        <v>1439</v>
      </c>
      <c r="E1113" s="28">
        <v>45870</v>
      </c>
      <c r="F1113" s="30">
        <v>16</v>
      </c>
      <c r="G1113" s="30">
        <v>1</v>
      </c>
      <c r="H1113" s="30">
        <v>1</v>
      </c>
      <c r="I1113" s="30">
        <v>16</v>
      </c>
      <c r="J1113" s="30">
        <v>1004</v>
      </c>
      <c r="K1113" s="30">
        <v>62</v>
      </c>
      <c r="L1113" s="30">
        <v>12</v>
      </c>
      <c r="M1113" t="s">
        <v>16474</v>
      </c>
    </row>
    <row r="1114" spans="1:13">
      <c r="A1114" t="str">
        <f t="shared" si="17"/>
        <v>Neoroot 16 X 250 gr (Sample)45870</v>
      </c>
      <c r="B1114">
        <v>1113</v>
      </c>
      <c r="C1114" t="s">
        <v>12727</v>
      </c>
      <c r="D1114" t="s">
        <v>1441</v>
      </c>
      <c r="E1114" s="28">
        <v>45870</v>
      </c>
      <c r="F1114" s="30">
        <v>16</v>
      </c>
      <c r="G1114" s="30">
        <v>1</v>
      </c>
      <c r="H1114" s="30">
        <v>1</v>
      </c>
      <c r="I1114" s="30">
        <v>16</v>
      </c>
      <c r="J1114" s="30">
        <v>2</v>
      </c>
      <c r="K1114" s="30">
        <v>0</v>
      </c>
      <c r="L1114" s="30">
        <v>2</v>
      </c>
      <c r="M1114" t="s">
        <v>16474</v>
      </c>
    </row>
    <row r="1115" spans="1:13">
      <c r="A1115" t="str">
        <f t="shared" si="17"/>
        <v>Neshoga 4 X 75 X 25 ml45717</v>
      </c>
      <c r="B1115">
        <v>1114</v>
      </c>
      <c r="C1115" t="s">
        <v>12728</v>
      </c>
      <c r="D1115" t="s">
        <v>1443</v>
      </c>
      <c r="E1115" s="28">
        <v>45717</v>
      </c>
      <c r="F1115" s="30">
        <v>4</v>
      </c>
      <c r="G1115" s="30">
        <v>75</v>
      </c>
      <c r="H1115" s="30">
        <v>1</v>
      </c>
      <c r="I1115" s="30">
        <v>300</v>
      </c>
      <c r="J1115" s="30">
        <v>200</v>
      </c>
      <c r="K1115" s="30">
        <v>0</v>
      </c>
      <c r="L1115" s="30">
        <v>200</v>
      </c>
      <c r="M1115" t="s">
        <v>16474</v>
      </c>
    </row>
    <row r="1116" spans="1:13">
      <c r="A1116" t="str">
        <f t="shared" si="17"/>
        <v>Neshoga 4 X 75 X 25 ml47453</v>
      </c>
      <c r="B1116">
        <v>1115</v>
      </c>
      <c r="C1116" t="s">
        <v>12728</v>
      </c>
      <c r="D1116" t="s">
        <v>1443</v>
      </c>
      <c r="E1116" s="28">
        <v>47453</v>
      </c>
      <c r="F1116" s="30">
        <v>4</v>
      </c>
      <c r="G1116" s="30">
        <v>75</v>
      </c>
      <c r="H1116" s="30">
        <v>1</v>
      </c>
      <c r="I1116" s="30">
        <v>300</v>
      </c>
      <c r="J1116" s="30">
        <v>3271</v>
      </c>
      <c r="K1116" s="30">
        <v>10</v>
      </c>
      <c r="L1116" s="30">
        <v>271</v>
      </c>
      <c r="M1116" t="s">
        <v>16474</v>
      </c>
    </row>
    <row r="1117" spans="1:13">
      <c r="A1117" t="str">
        <f t="shared" si="17"/>
        <v>New Naptalin (Sample)1/1/1000</v>
      </c>
      <c r="B1117">
        <v>1116</v>
      </c>
      <c r="C1117" t="s">
        <v>12729</v>
      </c>
      <c r="D1117" t="s">
        <v>1444</v>
      </c>
      <c r="E1117" s="28" t="s">
        <v>2222</v>
      </c>
      <c r="F1117" s="30">
        <v>1</v>
      </c>
      <c r="G1117" s="30">
        <v>1</v>
      </c>
      <c r="H1117" s="30">
        <v>1</v>
      </c>
      <c r="I1117" s="30">
        <v>1</v>
      </c>
      <c r="J1117" s="30">
        <v>1</v>
      </c>
      <c r="K1117" s="30">
        <v>1</v>
      </c>
      <c r="L1117" s="30">
        <v>0</v>
      </c>
      <c r="M1117" t="s">
        <v>16474</v>
      </c>
    </row>
    <row r="1118" spans="1:13">
      <c r="A1118" t="str">
        <f t="shared" si="17"/>
        <v>Nokia 150 TA-1235DS New1/1/1000</v>
      </c>
      <c r="B1118">
        <v>1117</v>
      </c>
      <c r="C1118" t="s">
        <v>12730</v>
      </c>
      <c r="D1118" t="s">
        <v>1445</v>
      </c>
      <c r="E1118" s="28" t="s">
        <v>2222</v>
      </c>
      <c r="F1118" s="30">
        <v>1</v>
      </c>
      <c r="G1118" s="30">
        <v>1</v>
      </c>
      <c r="H1118" s="30">
        <v>1</v>
      </c>
      <c r="I1118" s="30">
        <v>1</v>
      </c>
      <c r="J1118" s="30">
        <v>15</v>
      </c>
      <c r="K1118" s="30">
        <v>15</v>
      </c>
      <c r="L1118" s="30">
        <v>0</v>
      </c>
      <c r="M1118" t="s">
        <v>16474</v>
      </c>
    </row>
    <row r="1119" spans="1:13">
      <c r="A1119" t="str">
        <f t="shared" si="17"/>
        <v>Nokia 2101/1/1000</v>
      </c>
      <c r="B1119">
        <v>1118</v>
      </c>
      <c r="C1119" t="s">
        <v>12731</v>
      </c>
      <c r="D1119" t="s">
        <v>1446</v>
      </c>
      <c r="E1119" s="28" t="s">
        <v>2222</v>
      </c>
      <c r="F1119" s="30">
        <v>1</v>
      </c>
      <c r="G1119" s="30">
        <v>1</v>
      </c>
      <c r="H1119" s="30">
        <v>1</v>
      </c>
      <c r="I1119" s="30">
        <v>1</v>
      </c>
      <c r="J1119" s="30">
        <v>15</v>
      </c>
      <c r="K1119" s="30">
        <v>15</v>
      </c>
      <c r="L1119" s="30">
        <v>0</v>
      </c>
      <c r="M1119" t="s">
        <v>16474</v>
      </c>
    </row>
    <row r="1120" spans="1:13">
      <c r="A1120" t="str">
        <f t="shared" si="17"/>
        <v>Nokia 53101/1/1000</v>
      </c>
      <c r="B1120">
        <v>1119</v>
      </c>
      <c r="C1120" t="s">
        <v>12732</v>
      </c>
      <c r="D1120" t="s">
        <v>1447</v>
      </c>
      <c r="E1120" s="28" t="s">
        <v>2222</v>
      </c>
      <c r="F1120" s="30">
        <v>1</v>
      </c>
      <c r="G1120" s="30">
        <v>1</v>
      </c>
      <c r="H1120" s="30">
        <v>1</v>
      </c>
      <c r="I1120" s="30">
        <v>1</v>
      </c>
      <c r="J1120" s="30">
        <v>15</v>
      </c>
      <c r="K1120" s="30">
        <v>15</v>
      </c>
      <c r="L1120" s="30">
        <v>0</v>
      </c>
      <c r="M1120" t="s">
        <v>16474</v>
      </c>
    </row>
    <row r="1121" spans="1:13">
      <c r="A1121" t="str">
        <f t="shared" si="17"/>
        <v>Nosel N-021/1/1000</v>
      </c>
      <c r="B1121">
        <v>1120</v>
      </c>
      <c r="C1121" t="s">
        <v>12733</v>
      </c>
      <c r="D1121" t="s">
        <v>1448</v>
      </c>
      <c r="E1121" s="28" t="s">
        <v>2222</v>
      </c>
      <c r="F1121" s="30">
        <v>1</v>
      </c>
      <c r="G1121" s="30">
        <v>1</v>
      </c>
      <c r="H1121" s="30">
        <v>1</v>
      </c>
      <c r="I1121" s="30">
        <v>1</v>
      </c>
      <c r="J1121" s="30">
        <v>10</v>
      </c>
      <c r="K1121" s="30">
        <v>10</v>
      </c>
      <c r="L1121" s="30">
        <v>0</v>
      </c>
      <c r="M1121" t="s">
        <v>16474</v>
      </c>
    </row>
    <row r="1122" spans="1:13">
      <c r="A1122" t="str">
        <f t="shared" si="17"/>
        <v>Nosel N-061/1/1000</v>
      </c>
      <c r="B1122">
        <v>1121</v>
      </c>
      <c r="C1122" t="s">
        <v>12734</v>
      </c>
      <c r="D1122" t="s">
        <v>1449</v>
      </c>
      <c r="E1122" s="28" t="s">
        <v>2222</v>
      </c>
      <c r="F1122" s="30">
        <v>1</v>
      </c>
      <c r="G1122" s="30">
        <v>1</v>
      </c>
      <c r="H1122" s="30">
        <v>1</v>
      </c>
      <c r="I1122" s="30">
        <v>1</v>
      </c>
      <c r="J1122" s="30">
        <v>10</v>
      </c>
      <c r="K1122" s="30">
        <v>10</v>
      </c>
      <c r="L1122" s="30">
        <v>0</v>
      </c>
      <c r="M1122" t="s">
        <v>16474</v>
      </c>
    </row>
    <row r="1123" spans="1:13">
      <c r="A1123" t="str">
        <f t="shared" si="17"/>
        <v>Nosel N-071/1/1000</v>
      </c>
      <c r="B1123">
        <v>1122</v>
      </c>
      <c r="C1123" t="s">
        <v>12735</v>
      </c>
      <c r="D1123" t="s">
        <v>1450</v>
      </c>
      <c r="E1123" s="28" t="s">
        <v>2222</v>
      </c>
      <c r="F1123" s="30">
        <v>1</v>
      </c>
      <c r="G1123" s="30">
        <v>1</v>
      </c>
      <c r="H1123" s="30">
        <v>1</v>
      </c>
      <c r="I1123" s="30">
        <v>1</v>
      </c>
      <c r="J1123" s="30">
        <v>10</v>
      </c>
      <c r="K1123" s="30">
        <v>10</v>
      </c>
      <c r="L1123" s="30">
        <v>0</v>
      </c>
      <c r="M1123" t="s">
        <v>16474</v>
      </c>
    </row>
    <row r="1124" spans="1:13">
      <c r="A1124" t="str">
        <f t="shared" si="17"/>
        <v>Nosel Tutup KSB 3651/1/1000</v>
      </c>
      <c r="B1124">
        <v>1123</v>
      </c>
      <c r="C1124" t="s">
        <v>12736</v>
      </c>
      <c r="D1124" t="s">
        <v>1451</v>
      </c>
      <c r="E1124" s="28" t="s">
        <v>2222</v>
      </c>
      <c r="F1124" s="30">
        <v>1</v>
      </c>
      <c r="G1124" s="30">
        <v>1</v>
      </c>
      <c r="H1124" s="30">
        <v>1</v>
      </c>
      <c r="I1124" s="30">
        <v>1</v>
      </c>
      <c r="J1124" s="30">
        <v>1405</v>
      </c>
      <c r="K1124" s="30">
        <v>1405</v>
      </c>
      <c r="L1124" s="30">
        <v>0</v>
      </c>
      <c r="M1124" t="s">
        <v>16474</v>
      </c>
    </row>
    <row r="1125" spans="1:13">
      <c r="A1125" t="str">
        <f t="shared" si="17"/>
        <v>Nosel Tutup KSK 2351/1/1000</v>
      </c>
      <c r="B1125">
        <v>1124</v>
      </c>
      <c r="C1125" t="s">
        <v>12737</v>
      </c>
      <c r="D1125" t="s">
        <v>1452</v>
      </c>
      <c r="E1125" s="28" t="s">
        <v>2222</v>
      </c>
      <c r="F1125" s="30">
        <v>1</v>
      </c>
      <c r="G1125" s="30">
        <v>1</v>
      </c>
      <c r="H1125" s="30">
        <v>1</v>
      </c>
      <c r="I1125" s="30">
        <v>1</v>
      </c>
      <c r="J1125" s="30">
        <v>1881</v>
      </c>
      <c r="K1125" s="30">
        <v>1881</v>
      </c>
      <c r="L1125" s="30">
        <v>0</v>
      </c>
      <c r="M1125" t="s">
        <v>16474</v>
      </c>
    </row>
    <row r="1126" spans="1:13">
      <c r="A1126" t="str">
        <f t="shared" si="17"/>
        <v>Nostro 440 EC 20 X 500 ml46935</v>
      </c>
      <c r="B1126">
        <v>1125</v>
      </c>
      <c r="C1126" t="s">
        <v>12738</v>
      </c>
      <c r="D1126" t="s">
        <v>1453</v>
      </c>
      <c r="E1126" s="28">
        <v>46935</v>
      </c>
      <c r="F1126" s="30">
        <v>20</v>
      </c>
      <c r="G1126" s="30">
        <v>1</v>
      </c>
      <c r="H1126" s="30">
        <v>1</v>
      </c>
      <c r="I1126" s="30">
        <v>20</v>
      </c>
      <c r="J1126" s="30">
        <v>162</v>
      </c>
      <c r="K1126" s="30">
        <v>8</v>
      </c>
      <c r="L1126" s="30">
        <v>2</v>
      </c>
      <c r="M1126" t="s">
        <v>16474</v>
      </c>
    </row>
    <row r="1127" spans="1:13">
      <c r="A1127" t="str">
        <f t="shared" si="17"/>
        <v>Nostro 440 EC 20 X 500 ml ( label hijau )47270</v>
      </c>
      <c r="B1127">
        <v>1126</v>
      </c>
      <c r="C1127" t="s">
        <v>12739</v>
      </c>
      <c r="D1127" t="s">
        <v>1455</v>
      </c>
      <c r="E1127" s="28">
        <v>47270</v>
      </c>
      <c r="F1127" s="30">
        <v>20</v>
      </c>
      <c r="G1127" s="30">
        <v>1</v>
      </c>
      <c r="H1127" s="30">
        <v>1</v>
      </c>
      <c r="I1127" s="30">
        <v>20</v>
      </c>
      <c r="J1127" s="30">
        <v>90</v>
      </c>
      <c r="K1127" s="30">
        <v>4</v>
      </c>
      <c r="L1127" s="30">
        <v>10</v>
      </c>
      <c r="M1127" t="s">
        <v>16474</v>
      </c>
    </row>
    <row r="1128" spans="1:13">
      <c r="A1128" t="str">
        <f t="shared" si="17"/>
        <v>Nostro 440 EC 40 X 250 ml46935</v>
      </c>
      <c r="B1128">
        <v>1127</v>
      </c>
      <c r="C1128" t="s">
        <v>12740</v>
      </c>
      <c r="D1128" t="s">
        <v>1457</v>
      </c>
      <c r="E1128" s="28">
        <v>46935</v>
      </c>
      <c r="F1128" s="30">
        <v>40</v>
      </c>
      <c r="G1128" s="30">
        <v>1</v>
      </c>
      <c r="H1128" s="30">
        <v>1</v>
      </c>
      <c r="I1128" s="30">
        <v>40</v>
      </c>
      <c r="J1128" s="30">
        <v>1185</v>
      </c>
      <c r="K1128" s="30">
        <v>29</v>
      </c>
      <c r="L1128" s="30">
        <v>25</v>
      </c>
      <c r="M1128" t="s">
        <v>16474</v>
      </c>
    </row>
    <row r="1129" spans="1:13">
      <c r="A1129" t="str">
        <f t="shared" si="17"/>
        <v>Nostro 440 EC 40 X 250 ml ( label hijau )47270</v>
      </c>
      <c r="B1129">
        <v>1128</v>
      </c>
      <c r="C1129" t="s">
        <v>12741</v>
      </c>
      <c r="D1129" t="s">
        <v>1458</v>
      </c>
      <c r="E1129" s="28">
        <v>47270</v>
      </c>
      <c r="F1129" s="30">
        <v>40</v>
      </c>
      <c r="G1129" s="30">
        <v>1</v>
      </c>
      <c r="H1129" s="30">
        <v>1</v>
      </c>
      <c r="I1129" s="30">
        <v>40</v>
      </c>
      <c r="J1129" s="30">
        <v>310</v>
      </c>
      <c r="K1129" s="30">
        <v>7</v>
      </c>
      <c r="L1129" s="30">
        <v>30</v>
      </c>
      <c r="M1129" t="s">
        <v>16474</v>
      </c>
    </row>
    <row r="1130" spans="1:13">
      <c r="A1130" t="str">
        <f t="shared" si="17"/>
        <v>Nozzle YT 4L, 5L, 7L &amp; 9L1/1/1000</v>
      </c>
      <c r="B1130">
        <v>1129</v>
      </c>
      <c r="C1130" t="s">
        <v>12742</v>
      </c>
      <c r="D1130" t="s">
        <v>1459</v>
      </c>
      <c r="E1130" s="28" t="s">
        <v>2222</v>
      </c>
      <c r="F1130" s="30">
        <v>1</v>
      </c>
      <c r="G1130" s="30">
        <v>1</v>
      </c>
      <c r="H1130" s="30">
        <v>1</v>
      </c>
      <c r="I1130" s="30">
        <v>1</v>
      </c>
      <c r="J1130" s="30">
        <v>1460</v>
      </c>
      <c r="K1130" s="30">
        <v>1460</v>
      </c>
      <c r="L1130" s="30">
        <v>0</v>
      </c>
      <c r="M1130" t="s">
        <v>16474</v>
      </c>
    </row>
    <row r="1131" spans="1:13">
      <c r="A1131" t="str">
        <f t="shared" si="17"/>
        <v>NPK 12-12-17 MPS 25 kg46023</v>
      </c>
      <c r="B1131">
        <v>1130</v>
      </c>
      <c r="C1131" t="s">
        <v>12743</v>
      </c>
      <c r="D1131" t="s">
        <v>1460</v>
      </c>
      <c r="E1131" s="28">
        <v>46023</v>
      </c>
      <c r="F1131" s="30">
        <v>1</v>
      </c>
      <c r="G1131" s="30">
        <v>1</v>
      </c>
      <c r="H1131" s="30">
        <v>1</v>
      </c>
      <c r="I1131" s="30">
        <v>1</v>
      </c>
      <c r="J1131" s="30">
        <v>220</v>
      </c>
      <c r="K1131" s="30">
        <v>220</v>
      </c>
      <c r="L1131" s="30">
        <v>0</v>
      </c>
      <c r="M1131" t="s">
        <v>16474</v>
      </c>
    </row>
    <row r="1132" spans="1:13">
      <c r="A1132" t="str">
        <f t="shared" si="17"/>
        <v>NPK 15-10-22 Magnum 50 kg46388</v>
      </c>
      <c r="B1132">
        <v>1131</v>
      </c>
      <c r="C1132" t="s">
        <v>12744</v>
      </c>
      <c r="D1132" t="s">
        <v>1461</v>
      </c>
      <c r="E1132" s="28">
        <v>46388</v>
      </c>
      <c r="F1132" s="30">
        <v>1</v>
      </c>
      <c r="G1132" s="30">
        <v>1</v>
      </c>
      <c r="H1132" s="30">
        <v>1</v>
      </c>
      <c r="I1132" s="30">
        <v>1</v>
      </c>
      <c r="J1132" s="30">
        <v>10</v>
      </c>
      <c r="K1132" s="30">
        <v>10</v>
      </c>
      <c r="L1132" s="30">
        <v>0</v>
      </c>
      <c r="M1132" t="s">
        <v>16474</v>
      </c>
    </row>
    <row r="1133" spans="1:13">
      <c r="A1133" t="str">
        <f t="shared" si="17"/>
        <v>NPK 15-10-22 Magnum 50 kg46447</v>
      </c>
      <c r="B1133">
        <v>1132</v>
      </c>
      <c r="C1133" t="s">
        <v>12744</v>
      </c>
      <c r="D1133" t="s">
        <v>1461</v>
      </c>
      <c r="E1133" s="28">
        <v>46447</v>
      </c>
      <c r="F1133" s="30">
        <v>1</v>
      </c>
      <c r="G1133" s="30">
        <v>1</v>
      </c>
      <c r="H1133" s="30">
        <v>1</v>
      </c>
      <c r="I1133" s="30">
        <v>1</v>
      </c>
      <c r="J1133" s="30">
        <v>30</v>
      </c>
      <c r="K1133" s="30">
        <v>30</v>
      </c>
      <c r="L1133" s="30">
        <v>0</v>
      </c>
      <c r="M1133" t="s">
        <v>16474</v>
      </c>
    </row>
    <row r="1134" spans="1:13">
      <c r="A1134" t="str">
        <f t="shared" si="17"/>
        <v>NPK 16.16.16+2 MPS 50 kg45658</v>
      </c>
      <c r="B1134">
        <v>1133</v>
      </c>
      <c r="C1134" t="s">
        <v>12745</v>
      </c>
      <c r="D1134" t="s">
        <v>1463</v>
      </c>
      <c r="E1134" s="28">
        <v>45658</v>
      </c>
      <c r="F1134" s="30">
        <v>1</v>
      </c>
      <c r="G1134" s="30">
        <v>1</v>
      </c>
      <c r="H1134" s="30">
        <v>1</v>
      </c>
      <c r="I1134" s="30">
        <v>1</v>
      </c>
      <c r="J1134" s="30">
        <v>84</v>
      </c>
      <c r="K1134" s="30">
        <v>84</v>
      </c>
      <c r="L1134" s="30">
        <v>0</v>
      </c>
      <c r="M1134" t="s">
        <v>16474</v>
      </c>
    </row>
    <row r="1135" spans="1:13">
      <c r="A1135" t="str">
        <f t="shared" si="17"/>
        <v>NPK 17-17-17 MPS 20 kg46054</v>
      </c>
      <c r="B1135">
        <v>1134</v>
      </c>
      <c r="C1135" t="s">
        <v>12746</v>
      </c>
      <c r="D1135" t="s">
        <v>1464</v>
      </c>
      <c r="E1135" s="28">
        <v>46054</v>
      </c>
      <c r="F1135" s="30">
        <v>1</v>
      </c>
      <c r="G1135" s="30">
        <v>1</v>
      </c>
      <c r="H1135" s="30">
        <v>1</v>
      </c>
      <c r="I1135" s="30">
        <v>1</v>
      </c>
      <c r="J1135" s="30">
        <v>91</v>
      </c>
      <c r="K1135" s="30">
        <v>91</v>
      </c>
      <c r="L1135" s="30">
        <v>0</v>
      </c>
      <c r="M1135" t="s">
        <v>16474</v>
      </c>
    </row>
    <row r="1136" spans="1:13">
      <c r="A1136" t="str">
        <f t="shared" si="17"/>
        <v>NPK Dinar 15-9-20 25 kg1/1/1000</v>
      </c>
      <c r="B1136">
        <v>1135</v>
      </c>
      <c r="C1136" t="s">
        <v>12747</v>
      </c>
      <c r="D1136" t="s">
        <v>1465</v>
      </c>
      <c r="E1136" s="28" t="s">
        <v>2222</v>
      </c>
      <c r="F1136" s="30">
        <v>1</v>
      </c>
      <c r="G1136" s="30">
        <v>1</v>
      </c>
      <c r="H1136" s="30">
        <v>1</v>
      </c>
      <c r="I1136" s="30">
        <v>1</v>
      </c>
      <c r="J1136" s="30">
        <v>1</v>
      </c>
      <c r="K1136" s="30">
        <v>1</v>
      </c>
      <c r="L1136" s="30">
        <v>0</v>
      </c>
      <c r="M1136" t="s">
        <v>16474</v>
      </c>
    </row>
    <row r="1137" spans="1:13">
      <c r="A1137" t="str">
        <f t="shared" si="17"/>
        <v>NPK Multidaya 10-10-10 20 kg45292</v>
      </c>
      <c r="B1137">
        <v>1136</v>
      </c>
      <c r="C1137" t="s">
        <v>12748</v>
      </c>
      <c r="D1137" t="s">
        <v>1466</v>
      </c>
      <c r="E1137" s="28">
        <v>45292</v>
      </c>
      <c r="F1137" s="30">
        <v>1</v>
      </c>
      <c r="G1137" s="30">
        <v>1</v>
      </c>
      <c r="H1137" s="30">
        <v>1</v>
      </c>
      <c r="I1137" s="30">
        <v>1</v>
      </c>
      <c r="J1137" s="30">
        <v>165</v>
      </c>
      <c r="K1137" s="30">
        <v>165</v>
      </c>
      <c r="L1137" s="30">
        <v>0</v>
      </c>
      <c r="M1137" t="s">
        <v>16474</v>
      </c>
    </row>
    <row r="1138" spans="1:13">
      <c r="A1138" t="str">
        <f t="shared" si="17"/>
        <v>NPK Novatec 12-12-17 25 kg47058</v>
      </c>
      <c r="B1138">
        <v>1137</v>
      </c>
      <c r="C1138" t="s">
        <v>12749</v>
      </c>
      <c r="D1138" t="s">
        <v>1467</v>
      </c>
      <c r="E1138" s="28">
        <v>47058</v>
      </c>
      <c r="F1138" s="30">
        <v>1</v>
      </c>
      <c r="G1138" s="30">
        <v>1</v>
      </c>
      <c r="H1138" s="30">
        <v>1</v>
      </c>
      <c r="I1138" s="30">
        <v>1</v>
      </c>
      <c r="J1138" s="30">
        <v>230</v>
      </c>
      <c r="K1138" s="30">
        <v>230</v>
      </c>
      <c r="L1138" s="30">
        <v>0</v>
      </c>
      <c r="M1138" t="s">
        <v>16474</v>
      </c>
    </row>
    <row r="1139" spans="1:13">
      <c r="A1139" t="str">
        <f t="shared" si="17"/>
        <v>NPK P Tani 16-16-16 Biru 50 kg46508</v>
      </c>
      <c r="B1139">
        <v>1138</v>
      </c>
      <c r="C1139" t="s">
        <v>12750</v>
      </c>
      <c r="D1139" t="s">
        <v>1468</v>
      </c>
      <c r="E1139" s="28">
        <v>46508</v>
      </c>
      <c r="F1139" s="30">
        <v>1</v>
      </c>
      <c r="G1139" s="30">
        <v>1</v>
      </c>
      <c r="H1139" s="30">
        <v>1</v>
      </c>
      <c r="I1139" s="30">
        <v>1</v>
      </c>
      <c r="J1139" s="30">
        <v>190</v>
      </c>
      <c r="K1139" s="30">
        <v>190</v>
      </c>
      <c r="L1139" s="30">
        <v>0</v>
      </c>
      <c r="M1139" t="s">
        <v>16474</v>
      </c>
    </row>
    <row r="1140" spans="1:13">
      <c r="A1140" t="str">
        <f t="shared" si="17"/>
        <v>NPK SiNutriHS 13-6-27-4+TE Booster (Hijau) NPG 25 kg1/1/1000</v>
      </c>
      <c r="B1140">
        <v>1139</v>
      </c>
      <c r="C1140" t="s">
        <v>12751</v>
      </c>
      <c r="D1140" t="s">
        <v>1471</v>
      </c>
      <c r="E1140" s="28" t="s">
        <v>2222</v>
      </c>
      <c r="F1140" s="30">
        <v>1</v>
      </c>
      <c r="G1140" s="30">
        <v>1</v>
      </c>
      <c r="H1140" s="30">
        <v>1</v>
      </c>
      <c r="I1140" s="30">
        <v>1</v>
      </c>
      <c r="J1140" s="30">
        <v>40</v>
      </c>
      <c r="K1140" s="30">
        <v>40</v>
      </c>
      <c r="L1140" s="30">
        <v>0</v>
      </c>
      <c r="M1140" t="s">
        <v>16474</v>
      </c>
    </row>
    <row r="1141" spans="1:13">
      <c r="A1141" t="str">
        <f t="shared" si="17"/>
        <v>NPK SiNutriHS 13-6-27-4+TE Booster (Hijau) NPG 50 kg46082</v>
      </c>
      <c r="B1141">
        <v>1140</v>
      </c>
      <c r="C1141" t="s">
        <v>12752</v>
      </c>
      <c r="D1141" t="s">
        <v>1472</v>
      </c>
      <c r="E1141" s="28">
        <v>46082</v>
      </c>
      <c r="F1141" s="30">
        <v>1</v>
      </c>
      <c r="G1141" s="30">
        <v>1</v>
      </c>
      <c r="H1141" s="30">
        <v>1</v>
      </c>
      <c r="I1141" s="30">
        <v>1</v>
      </c>
      <c r="J1141" s="30">
        <v>67</v>
      </c>
      <c r="K1141" s="30">
        <v>67</v>
      </c>
      <c r="L1141" s="30">
        <v>0</v>
      </c>
      <c r="M1141" t="s">
        <v>16474</v>
      </c>
    </row>
    <row r="1142" spans="1:13">
      <c r="A1142" t="str">
        <f t="shared" si="17"/>
        <v>NPK SiNutriHS 13-6-27-4+TE Booster (Hijau) NPG 500gr (Sample)1/1/1000</v>
      </c>
      <c r="B1142">
        <v>1141</v>
      </c>
      <c r="C1142" t="s">
        <v>12753</v>
      </c>
      <c r="D1142" t="s">
        <v>1473</v>
      </c>
      <c r="E1142" s="28" t="s">
        <v>2222</v>
      </c>
      <c r="F1142" s="30">
        <v>1</v>
      </c>
      <c r="G1142" s="30">
        <v>1</v>
      </c>
      <c r="H1142" s="30">
        <v>1</v>
      </c>
      <c r="I1142" s="30">
        <v>1</v>
      </c>
      <c r="J1142" s="30">
        <v>50</v>
      </c>
      <c r="K1142" s="30">
        <v>50</v>
      </c>
      <c r="L1142" s="30">
        <v>0</v>
      </c>
      <c r="M1142" t="s">
        <v>16474</v>
      </c>
    </row>
    <row r="1143" spans="1:13">
      <c r="A1143" t="str">
        <f t="shared" si="17"/>
        <v>NPK SiNutriHS 13-6-27-4+TE Booster (Hijau) NPG 8 X 5 kg45870</v>
      </c>
      <c r="B1143">
        <v>1142</v>
      </c>
      <c r="C1143" t="s">
        <v>12754</v>
      </c>
      <c r="D1143" t="s">
        <v>1474</v>
      </c>
      <c r="E1143" s="28">
        <v>45870</v>
      </c>
      <c r="F1143" s="30">
        <v>8</v>
      </c>
      <c r="G1143" s="30">
        <v>1</v>
      </c>
      <c r="H1143" s="30">
        <v>1</v>
      </c>
      <c r="I1143" s="30">
        <v>8</v>
      </c>
      <c r="J1143" s="30">
        <v>806</v>
      </c>
      <c r="K1143" s="30">
        <v>100</v>
      </c>
      <c r="L1143" s="30">
        <v>6</v>
      </c>
      <c r="M1143" t="s">
        <v>16474</v>
      </c>
    </row>
    <row r="1144" spans="1:13">
      <c r="A1144" t="str">
        <f t="shared" si="17"/>
        <v>NPK SiNutriHS 16-16-16+TE (Biru) NPG 25 kg1/1/1000</v>
      </c>
      <c r="B1144">
        <v>1143</v>
      </c>
      <c r="C1144" t="s">
        <v>12755</v>
      </c>
      <c r="D1144" t="s">
        <v>1475</v>
      </c>
      <c r="E1144" s="28" t="s">
        <v>2222</v>
      </c>
      <c r="F1144" s="30">
        <v>1</v>
      </c>
      <c r="G1144" s="30">
        <v>1</v>
      </c>
      <c r="H1144" s="30">
        <v>1</v>
      </c>
      <c r="I1144" s="30">
        <v>1</v>
      </c>
      <c r="J1144" s="30">
        <v>50</v>
      </c>
      <c r="K1144" s="30">
        <v>50</v>
      </c>
      <c r="L1144" s="30">
        <v>0</v>
      </c>
      <c r="M1144" t="s">
        <v>16474</v>
      </c>
    </row>
    <row r="1145" spans="1:13">
      <c r="A1145" t="str">
        <f t="shared" si="17"/>
        <v>NPK SiNutriHS 16-16-16+TE (Biru) NPG 25 kg46082</v>
      </c>
      <c r="B1145">
        <v>1144</v>
      </c>
      <c r="C1145" t="s">
        <v>12755</v>
      </c>
      <c r="D1145" t="s">
        <v>1475</v>
      </c>
      <c r="E1145" s="28">
        <v>46082</v>
      </c>
      <c r="F1145" s="30">
        <v>1</v>
      </c>
      <c r="G1145" s="30">
        <v>1</v>
      </c>
      <c r="H1145" s="30">
        <v>1</v>
      </c>
      <c r="I1145" s="30">
        <v>1</v>
      </c>
      <c r="J1145" s="30">
        <v>40</v>
      </c>
      <c r="K1145" s="30">
        <v>40</v>
      </c>
      <c r="L1145" s="30">
        <v>0</v>
      </c>
      <c r="M1145" t="s">
        <v>16474</v>
      </c>
    </row>
    <row r="1146" spans="1:13">
      <c r="A1146" t="str">
        <f t="shared" si="17"/>
        <v>NPK SiNutriHS 16-16-16+TE (Biru) NPG 50 kg46082</v>
      </c>
      <c r="B1146">
        <v>1145</v>
      </c>
      <c r="C1146" t="s">
        <v>12756</v>
      </c>
      <c r="D1146" t="s">
        <v>1476</v>
      </c>
      <c r="E1146" s="28">
        <v>46082</v>
      </c>
      <c r="F1146" s="30">
        <v>1</v>
      </c>
      <c r="G1146" s="30">
        <v>1</v>
      </c>
      <c r="H1146" s="30">
        <v>1</v>
      </c>
      <c r="I1146" s="30">
        <v>1</v>
      </c>
      <c r="J1146" s="30">
        <v>43</v>
      </c>
      <c r="K1146" s="30">
        <v>43</v>
      </c>
      <c r="L1146" s="30">
        <v>0</v>
      </c>
      <c r="M1146" t="s">
        <v>16474</v>
      </c>
    </row>
    <row r="1147" spans="1:13">
      <c r="A1147" t="str">
        <f t="shared" si="17"/>
        <v>NPK SiNutriHS 16-16-16+TE (Biru) NPG 500gr (Sample)1/1/1000</v>
      </c>
      <c r="B1147">
        <v>1146</v>
      </c>
      <c r="C1147" t="s">
        <v>12757</v>
      </c>
      <c r="D1147" t="s">
        <v>1477</v>
      </c>
      <c r="E1147" s="28" t="s">
        <v>2222</v>
      </c>
      <c r="F1147" s="30">
        <v>1</v>
      </c>
      <c r="G1147" s="30">
        <v>1</v>
      </c>
      <c r="H1147" s="30">
        <v>1</v>
      </c>
      <c r="I1147" s="30">
        <v>1</v>
      </c>
      <c r="J1147" s="30">
        <v>30</v>
      </c>
      <c r="K1147" s="30">
        <v>30</v>
      </c>
      <c r="L1147" s="30">
        <v>0</v>
      </c>
      <c r="M1147" t="s">
        <v>16474</v>
      </c>
    </row>
    <row r="1148" spans="1:13">
      <c r="A1148" t="str">
        <f t="shared" si="17"/>
        <v>NPK SiNutriHS 16-16-16+TE (Biru) NPG 8 X 5 kg46082</v>
      </c>
      <c r="B1148">
        <v>1147</v>
      </c>
      <c r="C1148" t="s">
        <v>12758</v>
      </c>
      <c r="D1148" t="s">
        <v>1478</v>
      </c>
      <c r="E1148" s="28">
        <v>46082</v>
      </c>
      <c r="F1148" s="30">
        <v>8</v>
      </c>
      <c r="G1148" s="30">
        <v>1</v>
      </c>
      <c r="H1148" s="30">
        <v>1</v>
      </c>
      <c r="I1148" s="30">
        <v>8</v>
      </c>
      <c r="J1148" s="30">
        <v>1200</v>
      </c>
      <c r="K1148" s="30">
        <v>150</v>
      </c>
      <c r="L1148" s="30">
        <v>0</v>
      </c>
      <c r="M1148" t="s">
        <v>16474</v>
      </c>
    </row>
    <row r="1149" spans="1:13">
      <c r="A1149" t="str">
        <f t="shared" si="17"/>
        <v>Odeon 75 WP 16 X 500 gr47027</v>
      </c>
      <c r="B1149">
        <v>1148</v>
      </c>
      <c r="C1149" t="s">
        <v>12759</v>
      </c>
      <c r="D1149" t="s">
        <v>1479</v>
      </c>
      <c r="E1149" s="28">
        <v>47027</v>
      </c>
      <c r="F1149" s="30">
        <v>16</v>
      </c>
      <c r="G1149" s="30">
        <v>1</v>
      </c>
      <c r="H1149" s="30">
        <v>1</v>
      </c>
      <c r="I1149" s="30">
        <v>16</v>
      </c>
      <c r="J1149" s="30">
        <v>96</v>
      </c>
      <c r="K1149" s="30">
        <v>6</v>
      </c>
      <c r="L1149" s="30">
        <v>0</v>
      </c>
      <c r="M1149" t="s">
        <v>16474</v>
      </c>
    </row>
    <row r="1150" spans="1:13">
      <c r="A1150" t="str">
        <f t="shared" si="17"/>
        <v>Oplosan 550/60 EC 10 X 800 ml46204</v>
      </c>
      <c r="B1150">
        <v>1149</v>
      </c>
      <c r="C1150" t="s">
        <v>12760</v>
      </c>
      <c r="D1150" t="s">
        <v>1481</v>
      </c>
      <c r="E1150" s="28">
        <v>46204</v>
      </c>
      <c r="F1150" s="30">
        <v>10</v>
      </c>
      <c r="G1150" s="30">
        <v>1</v>
      </c>
      <c r="H1150" s="30">
        <v>1</v>
      </c>
      <c r="I1150" s="30">
        <v>10</v>
      </c>
      <c r="J1150" s="30">
        <v>76</v>
      </c>
      <c r="K1150" s="30">
        <v>7</v>
      </c>
      <c r="L1150" s="30">
        <v>6</v>
      </c>
      <c r="M1150" t="s">
        <v>16474</v>
      </c>
    </row>
    <row r="1151" spans="1:13">
      <c r="A1151" t="str">
        <f t="shared" si="17"/>
        <v>Oplosan 550/60 EC 20 X 400 ml46143</v>
      </c>
      <c r="B1151">
        <v>1150</v>
      </c>
      <c r="C1151" t="s">
        <v>12761</v>
      </c>
      <c r="D1151" t="s">
        <v>1482</v>
      </c>
      <c r="E1151" s="28">
        <v>46143</v>
      </c>
      <c r="F1151" s="30">
        <v>20</v>
      </c>
      <c r="G1151" s="30">
        <v>1</v>
      </c>
      <c r="H1151" s="30">
        <v>1</v>
      </c>
      <c r="I1151" s="30">
        <v>20</v>
      </c>
      <c r="J1151" s="30">
        <v>6</v>
      </c>
      <c r="K1151" s="30">
        <v>0</v>
      </c>
      <c r="L1151" s="30">
        <v>6</v>
      </c>
      <c r="M1151" t="s">
        <v>16474</v>
      </c>
    </row>
    <row r="1152" spans="1:13">
      <c r="A1152" t="str">
        <f t="shared" si="17"/>
        <v>Oplosan 550/60 EC 20 X 400 ml46204</v>
      </c>
      <c r="B1152">
        <v>1151</v>
      </c>
      <c r="C1152" t="s">
        <v>12761</v>
      </c>
      <c r="D1152" t="s">
        <v>1482</v>
      </c>
      <c r="E1152" s="28">
        <v>46204</v>
      </c>
      <c r="F1152" s="30">
        <v>20</v>
      </c>
      <c r="G1152" s="30">
        <v>1</v>
      </c>
      <c r="H1152" s="30">
        <v>1</v>
      </c>
      <c r="I1152" s="30">
        <v>20</v>
      </c>
      <c r="J1152" s="30">
        <v>2040</v>
      </c>
      <c r="K1152" s="30">
        <v>102</v>
      </c>
      <c r="L1152" s="30">
        <v>0</v>
      </c>
      <c r="M1152" t="s">
        <v>16474</v>
      </c>
    </row>
    <row r="1153" spans="1:13">
      <c r="A1153" t="str">
        <f t="shared" si="17"/>
        <v>Oplosan 550/60 EC 20 X 400 ml46296</v>
      </c>
      <c r="B1153">
        <v>1152</v>
      </c>
      <c r="C1153" t="s">
        <v>12761</v>
      </c>
      <c r="D1153" t="s">
        <v>1482</v>
      </c>
      <c r="E1153" s="28">
        <v>46296</v>
      </c>
      <c r="F1153" s="30">
        <v>20</v>
      </c>
      <c r="G1153" s="30">
        <v>1</v>
      </c>
      <c r="H1153" s="30">
        <v>1</v>
      </c>
      <c r="I1153" s="30">
        <v>20</v>
      </c>
      <c r="J1153" s="30">
        <v>1000</v>
      </c>
      <c r="K1153" s="30">
        <v>50</v>
      </c>
      <c r="L1153" s="30">
        <v>0</v>
      </c>
      <c r="M1153" t="s">
        <v>16474</v>
      </c>
    </row>
    <row r="1154" spans="1:13">
      <c r="A1154" t="str">
        <f t="shared" si="17"/>
        <v>Oplosan 550/60 EC 40 X 200 ml46419</v>
      </c>
      <c r="B1154">
        <v>1153</v>
      </c>
      <c r="C1154" t="s">
        <v>12762</v>
      </c>
      <c r="D1154" t="s">
        <v>1483</v>
      </c>
      <c r="E1154" s="28">
        <v>46419</v>
      </c>
      <c r="F1154" s="30">
        <v>40</v>
      </c>
      <c r="G1154" s="30">
        <v>1</v>
      </c>
      <c r="H1154" s="30">
        <v>1</v>
      </c>
      <c r="I1154" s="30">
        <v>40</v>
      </c>
      <c r="J1154" s="30">
        <v>385</v>
      </c>
      <c r="K1154" s="30">
        <v>9</v>
      </c>
      <c r="L1154" s="30">
        <v>25</v>
      </c>
      <c r="M1154" t="s">
        <v>16474</v>
      </c>
    </row>
    <row r="1155" spans="1:13">
      <c r="A1155" t="str">
        <f t="shared" ref="A1155:A1218" si="18">D1155&amp;E1155</f>
        <v>Oplosan 550/60 EC 50 X 80 ml46447</v>
      </c>
      <c r="B1155">
        <v>1154</v>
      </c>
      <c r="C1155" t="s">
        <v>12763</v>
      </c>
      <c r="D1155" t="s">
        <v>1484</v>
      </c>
      <c r="E1155" s="28">
        <v>46447</v>
      </c>
      <c r="F1155" s="30">
        <v>50</v>
      </c>
      <c r="G1155" s="30">
        <v>1</v>
      </c>
      <c r="H1155" s="30">
        <v>1</v>
      </c>
      <c r="I1155" s="30">
        <v>50</v>
      </c>
      <c r="J1155" s="30">
        <v>300</v>
      </c>
      <c r="K1155" s="30">
        <v>6</v>
      </c>
      <c r="L1155" s="30">
        <v>0</v>
      </c>
      <c r="M1155" t="s">
        <v>16474</v>
      </c>
    </row>
    <row r="1156" spans="1:13">
      <c r="A1156" t="str">
        <f t="shared" si="18"/>
        <v>Oplosan 550/60 EC 50 X 80 ml46478</v>
      </c>
      <c r="B1156">
        <v>1155</v>
      </c>
      <c r="C1156" t="s">
        <v>12763</v>
      </c>
      <c r="D1156" t="s">
        <v>1484</v>
      </c>
      <c r="E1156" s="28">
        <v>46478</v>
      </c>
      <c r="F1156" s="30">
        <v>50</v>
      </c>
      <c r="G1156" s="30">
        <v>1</v>
      </c>
      <c r="H1156" s="30">
        <v>1</v>
      </c>
      <c r="I1156" s="30">
        <v>50</v>
      </c>
      <c r="J1156" s="30">
        <v>950</v>
      </c>
      <c r="K1156" s="30">
        <v>19</v>
      </c>
      <c r="L1156" s="30">
        <v>0</v>
      </c>
      <c r="M1156" t="s">
        <v>16474</v>
      </c>
    </row>
    <row r="1157" spans="1:13">
      <c r="A1157" t="str">
        <f t="shared" si="18"/>
        <v>Orca 480 SL 20 ltr47150</v>
      </c>
      <c r="B1157">
        <v>1156</v>
      </c>
      <c r="C1157" t="s">
        <v>12764</v>
      </c>
      <c r="D1157" t="s">
        <v>1485</v>
      </c>
      <c r="E1157" s="28">
        <v>47150</v>
      </c>
      <c r="F1157" s="30">
        <v>1</v>
      </c>
      <c r="G1157" s="30">
        <v>1</v>
      </c>
      <c r="H1157" s="30">
        <v>1</v>
      </c>
      <c r="I1157" s="30">
        <v>1</v>
      </c>
      <c r="J1157" s="30">
        <v>53</v>
      </c>
      <c r="K1157" s="30">
        <v>53</v>
      </c>
      <c r="L1157" s="30">
        <v>0</v>
      </c>
      <c r="M1157" t="s">
        <v>16474</v>
      </c>
    </row>
    <row r="1158" spans="1:13">
      <c r="A1158" t="str">
        <f t="shared" si="18"/>
        <v>Orca 480 SL 20 X 1 ltr47119</v>
      </c>
      <c r="B1158">
        <v>1157</v>
      </c>
      <c r="C1158" t="s">
        <v>12765</v>
      </c>
      <c r="D1158" t="s">
        <v>1486</v>
      </c>
      <c r="E1158" s="28">
        <v>47119</v>
      </c>
      <c r="F1158" s="30">
        <v>20</v>
      </c>
      <c r="G1158" s="30">
        <v>1</v>
      </c>
      <c r="H1158" s="30">
        <v>1</v>
      </c>
      <c r="I1158" s="30">
        <v>20</v>
      </c>
      <c r="J1158" s="30">
        <v>1455</v>
      </c>
      <c r="K1158" s="30">
        <v>72</v>
      </c>
      <c r="L1158" s="30">
        <v>15</v>
      </c>
      <c r="M1158" t="s">
        <v>16474</v>
      </c>
    </row>
    <row r="1159" spans="1:13">
      <c r="A1159" t="str">
        <f t="shared" si="18"/>
        <v>Orondis Opti 6/400 SC 20 X 500 ml45778</v>
      </c>
      <c r="B1159">
        <v>1158</v>
      </c>
      <c r="C1159" t="s">
        <v>12766</v>
      </c>
      <c r="D1159" t="s">
        <v>1487</v>
      </c>
      <c r="E1159" s="28">
        <v>45778</v>
      </c>
      <c r="F1159" s="30">
        <v>20</v>
      </c>
      <c r="G1159" s="30">
        <v>1</v>
      </c>
      <c r="H1159" s="30">
        <v>1</v>
      </c>
      <c r="I1159" s="30">
        <v>20</v>
      </c>
      <c r="J1159" s="30">
        <v>10</v>
      </c>
      <c r="K1159" s="30">
        <v>0</v>
      </c>
      <c r="L1159" s="30">
        <v>10</v>
      </c>
      <c r="M1159" t="s">
        <v>16474</v>
      </c>
    </row>
    <row r="1160" spans="1:13">
      <c r="A1160" t="str">
        <f t="shared" si="18"/>
        <v>Orondis Opti 6/400 SC 20 X 500 ml46874</v>
      </c>
      <c r="B1160">
        <v>1159</v>
      </c>
      <c r="C1160" t="s">
        <v>12766</v>
      </c>
      <c r="D1160" t="s">
        <v>1487</v>
      </c>
      <c r="E1160" s="28">
        <v>46874</v>
      </c>
      <c r="F1160" s="30">
        <v>20</v>
      </c>
      <c r="G1160" s="30">
        <v>1</v>
      </c>
      <c r="H1160" s="30">
        <v>1</v>
      </c>
      <c r="I1160" s="30">
        <v>20</v>
      </c>
      <c r="J1160" s="30">
        <v>1520</v>
      </c>
      <c r="K1160" s="30">
        <v>76</v>
      </c>
      <c r="L1160" s="30">
        <v>0</v>
      </c>
      <c r="M1160" t="s">
        <v>16474</v>
      </c>
    </row>
    <row r="1161" spans="1:13">
      <c r="A1161" t="str">
        <f t="shared" si="18"/>
        <v>Osmocote Dekastar Buah 6-13-25 24 X 500 gr45809</v>
      </c>
      <c r="B1161">
        <v>1160</v>
      </c>
      <c r="C1161" t="s">
        <v>12767</v>
      </c>
      <c r="D1161" t="s">
        <v>1490</v>
      </c>
      <c r="E1161" s="28">
        <v>45809</v>
      </c>
      <c r="F1161" s="30">
        <v>24</v>
      </c>
      <c r="G1161" s="30">
        <v>1</v>
      </c>
      <c r="H1161" s="30">
        <v>1</v>
      </c>
      <c r="I1161" s="30">
        <v>24</v>
      </c>
      <c r="J1161" s="30">
        <v>504</v>
      </c>
      <c r="K1161" s="30">
        <v>21</v>
      </c>
      <c r="L1161" s="30">
        <v>0</v>
      </c>
      <c r="M1161" t="s">
        <v>16474</v>
      </c>
    </row>
    <row r="1162" spans="1:13">
      <c r="A1162" t="str">
        <f t="shared" si="18"/>
        <v>Osmocote Dekastar Buah 6-13-25 24 X 500 gr45748</v>
      </c>
      <c r="B1162">
        <v>1161</v>
      </c>
      <c r="C1162" t="s">
        <v>12767</v>
      </c>
      <c r="D1162" t="s">
        <v>1490</v>
      </c>
      <c r="E1162" s="28">
        <v>45748</v>
      </c>
      <c r="F1162" s="30">
        <v>24</v>
      </c>
      <c r="G1162" s="30">
        <v>1</v>
      </c>
      <c r="H1162" s="30">
        <v>1</v>
      </c>
      <c r="I1162" s="30">
        <v>24</v>
      </c>
      <c r="J1162" s="30">
        <v>1337</v>
      </c>
      <c r="K1162" s="30">
        <v>55</v>
      </c>
      <c r="L1162" s="30">
        <v>17</v>
      </c>
      <c r="M1162" t="s">
        <v>16474</v>
      </c>
    </row>
    <row r="1163" spans="1:13">
      <c r="A1163" t="str">
        <f t="shared" si="18"/>
        <v>Osmocote Dekastar Buah 6-13-25 40 X 100 gr45809</v>
      </c>
      <c r="B1163">
        <v>1162</v>
      </c>
      <c r="C1163" t="s">
        <v>12768</v>
      </c>
      <c r="D1163" t="s">
        <v>1496</v>
      </c>
      <c r="E1163" s="28">
        <v>45809</v>
      </c>
      <c r="F1163" s="30">
        <v>40</v>
      </c>
      <c r="G1163" s="30">
        <v>1</v>
      </c>
      <c r="H1163" s="30">
        <v>1</v>
      </c>
      <c r="I1163" s="30">
        <v>40</v>
      </c>
      <c r="J1163" s="30">
        <v>1600</v>
      </c>
      <c r="K1163" s="30">
        <v>40</v>
      </c>
      <c r="L1163" s="30">
        <v>0</v>
      </c>
      <c r="M1163" t="s">
        <v>16474</v>
      </c>
    </row>
    <row r="1164" spans="1:13">
      <c r="A1164" t="str">
        <f t="shared" si="18"/>
        <v>Osmocote Dekastar Imbang 13-13-13 24 X 500 gr45748</v>
      </c>
      <c r="B1164">
        <v>1163</v>
      </c>
      <c r="C1164" t="s">
        <v>12769</v>
      </c>
      <c r="D1164" t="s">
        <v>1499</v>
      </c>
      <c r="E1164" s="28">
        <v>45748</v>
      </c>
      <c r="F1164" s="30">
        <v>24</v>
      </c>
      <c r="G1164" s="30">
        <v>1</v>
      </c>
      <c r="H1164" s="30">
        <v>1</v>
      </c>
      <c r="I1164" s="30">
        <v>24</v>
      </c>
      <c r="J1164" s="30">
        <v>882</v>
      </c>
      <c r="K1164" s="30">
        <v>36</v>
      </c>
      <c r="L1164" s="30">
        <v>18</v>
      </c>
      <c r="M1164" t="s">
        <v>16474</v>
      </c>
    </row>
    <row r="1165" spans="1:13">
      <c r="A1165" t="str">
        <f t="shared" si="18"/>
        <v>Osmocote Dekastar Imbang 13-13-13 40 X 100 gr45748</v>
      </c>
      <c r="B1165">
        <v>1164</v>
      </c>
      <c r="C1165" t="s">
        <v>12770</v>
      </c>
      <c r="D1165" t="s">
        <v>1500</v>
      </c>
      <c r="E1165" s="28">
        <v>45748</v>
      </c>
      <c r="F1165" s="30">
        <v>40</v>
      </c>
      <c r="G1165" s="30">
        <v>1</v>
      </c>
      <c r="H1165" s="30">
        <v>1</v>
      </c>
      <c r="I1165" s="30">
        <v>40</v>
      </c>
      <c r="J1165" s="30">
        <v>1549</v>
      </c>
      <c r="K1165" s="30">
        <v>38</v>
      </c>
      <c r="L1165" s="30">
        <v>29</v>
      </c>
      <c r="M1165" t="s">
        <v>16474</v>
      </c>
    </row>
    <row r="1166" spans="1:13">
      <c r="A1166" t="str">
        <f t="shared" si="18"/>
        <v>Paclo 15 WP 16 X 5 X 100 gr47209</v>
      </c>
      <c r="B1166">
        <v>1165</v>
      </c>
      <c r="C1166" t="s">
        <v>12771</v>
      </c>
      <c r="D1166" t="s">
        <v>1503</v>
      </c>
      <c r="E1166" s="28">
        <v>47209</v>
      </c>
      <c r="F1166" s="30">
        <v>16</v>
      </c>
      <c r="G1166" s="30">
        <v>5</v>
      </c>
      <c r="H1166" s="30">
        <v>1</v>
      </c>
      <c r="I1166" s="30">
        <v>80</v>
      </c>
      <c r="J1166" s="30">
        <v>2838</v>
      </c>
      <c r="K1166" s="30">
        <v>35</v>
      </c>
      <c r="L1166" s="30">
        <v>38</v>
      </c>
      <c r="M1166" t="s">
        <v>16474</v>
      </c>
    </row>
    <row r="1167" spans="1:13">
      <c r="A1167" t="str">
        <f t="shared" si="18"/>
        <v>Paket Anti Gulma 10 X 500 ml47150</v>
      </c>
      <c r="B1167">
        <v>1166</v>
      </c>
      <c r="C1167" t="s">
        <v>12772</v>
      </c>
      <c r="D1167" t="s">
        <v>1507</v>
      </c>
      <c r="E1167" s="28">
        <v>47150</v>
      </c>
      <c r="F1167" s="30">
        <v>10</v>
      </c>
      <c r="G1167" s="30">
        <v>1</v>
      </c>
      <c r="H1167" s="30">
        <v>1</v>
      </c>
      <c r="I1167" s="30">
        <v>10</v>
      </c>
      <c r="J1167" s="30">
        <v>70</v>
      </c>
      <c r="K1167" s="30">
        <v>7</v>
      </c>
      <c r="L1167" s="30">
        <v>0</v>
      </c>
      <c r="M1167" t="s">
        <v>16474</v>
      </c>
    </row>
    <row r="1168" spans="1:13">
      <c r="A1168" t="str">
        <f t="shared" si="18"/>
        <v>Paket Anti Gulma 10 X 500 ml47178</v>
      </c>
      <c r="B1168">
        <v>1167</v>
      </c>
      <c r="C1168" t="s">
        <v>12772</v>
      </c>
      <c r="D1168" t="s">
        <v>1507</v>
      </c>
      <c r="E1168" s="28">
        <v>47178</v>
      </c>
      <c r="F1168" s="30">
        <v>10</v>
      </c>
      <c r="G1168" s="30">
        <v>1</v>
      </c>
      <c r="H1168" s="30">
        <v>1</v>
      </c>
      <c r="I1168" s="30">
        <v>10</v>
      </c>
      <c r="J1168" s="30">
        <v>160</v>
      </c>
      <c r="K1168" s="30">
        <v>16</v>
      </c>
      <c r="L1168" s="30">
        <v>0</v>
      </c>
      <c r="M1168" t="s">
        <v>16474</v>
      </c>
    </row>
    <row r="1169" spans="1:13">
      <c r="A1169" t="str">
        <f t="shared" si="18"/>
        <v>Paket Anti Gulma 20 X 250 ml47239</v>
      </c>
      <c r="B1169">
        <v>1168</v>
      </c>
      <c r="C1169" t="s">
        <v>12773</v>
      </c>
      <c r="D1169" t="s">
        <v>1508</v>
      </c>
      <c r="E1169" s="28">
        <v>47239</v>
      </c>
      <c r="F1169" s="30">
        <v>20</v>
      </c>
      <c r="G1169" s="30">
        <v>1</v>
      </c>
      <c r="H1169" s="30">
        <v>1</v>
      </c>
      <c r="I1169" s="30">
        <v>20</v>
      </c>
      <c r="J1169" s="30">
        <v>2095</v>
      </c>
      <c r="K1169" s="30">
        <v>104</v>
      </c>
      <c r="L1169" s="30">
        <v>15</v>
      </c>
      <c r="M1169" t="s">
        <v>16474</v>
      </c>
    </row>
    <row r="1170" spans="1:13">
      <c r="A1170" t="str">
        <f t="shared" si="18"/>
        <v>Paket Booster Kendizol 250 ml + Aviore 100 ml 24 X 1 Paket46054</v>
      </c>
      <c r="B1170">
        <v>1169</v>
      </c>
      <c r="C1170" t="s">
        <v>12774</v>
      </c>
      <c r="D1170" t="s">
        <v>1509</v>
      </c>
      <c r="E1170" s="28">
        <v>46054</v>
      </c>
      <c r="F1170" s="30">
        <v>24</v>
      </c>
      <c r="G1170" s="30">
        <v>1</v>
      </c>
      <c r="H1170" s="30">
        <v>1</v>
      </c>
      <c r="I1170" s="30">
        <v>24</v>
      </c>
      <c r="J1170" s="30">
        <v>24</v>
      </c>
      <c r="K1170" s="30">
        <v>1</v>
      </c>
      <c r="L1170" s="30">
        <v>0</v>
      </c>
      <c r="M1170" t="s">
        <v>16474</v>
      </c>
    </row>
    <row r="1171" spans="1:13">
      <c r="A1171" t="str">
        <f t="shared" si="18"/>
        <v>Paket Booster Kendizol 250 ml + Aviore 100 ml 24 X 1 Paket47239</v>
      </c>
      <c r="B1171">
        <v>1170</v>
      </c>
      <c r="C1171" t="s">
        <v>12774</v>
      </c>
      <c r="D1171" t="s">
        <v>1509</v>
      </c>
      <c r="E1171" s="28">
        <v>47239</v>
      </c>
      <c r="F1171" s="30">
        <v>24</v>
      </c>
      <c r="G1171" s="30">
        <v>1</v>
      </c>
      <c r="H1171" s="30">
        <v>1</v>
      </c>
      <c r="I1171" s="30">
        <v>24</v>
      </c>
      <c r="J1171" s="30">
        <v>480</v>
      </c>
      <c r="K1171" s="30">
        <v>20</v>
      </c>
      <c r="L1171" s="30">
        <v>0</v>
      </c>
      <c r="M1171" t="s">
        <v>16474</v>
      </c>
    </row>
    <row r="1172" spans="1:13">
      <c r="A1172" t="str">
        <f t="shared" si="18"/>
        <v>Paket Convey 336 SC 10 X 40 ml45839</v>
      </c>
      <c r="B1172">
        <v>1171</v>
      </c>
      <c r="C1172" t="s">
        <v>12775</v>
      </c>
      <c r="D1172" t="s">
        <v>1510</v>
      </c>
      <c r="E1172" s="28">
        <v>45839</v>
      </c>
      <c r="F1172" s="30">
        <v>10</v>
      </c>
      <c r="G1172" s="30">
        <v>1</v>
      </c>
      <c r="H1172" s="30">
        <v>1</v>
      </c>
      <c r="I1172" s="30">
        <v>10</v>
      </c>
      <c r="J1172" s="30">
        <v>618</v>
      </c>
      <c r="K1172" s="30">
        <v>61</v>
      </c>
      <c r="L1172" s="30">
        <v>8</v>
      </c>
      <c r="M1172" t="s">
        <v>16474</v>
      </c>
    </row>
    <row r="1173" spans="1:13">
      <c r="A1173" t="str">
        <f t="shared" si="18"/>
        <v>Paket Convey 336 SC 10 X 40 ml45992</v>
      </c>
      <c r="B1173">
        <v>1172</v>
      </c>
      <c r="C1173" t="s">
        <v>12775</v>
      </c>
      <c r="D1173" t="s">
        <v>1510</v>
      </c>
      <c r="E1173" s="28">
        <v>45992</v>
      </c>
      <c r="F1173" s="30">
        <v>10</v>
      </c>
      <c r="G1173" s="30">
        <v>1</v>
      </c>
      <c r="H1173" s="30">
        <v>1</v>
      </c>
      <c r="I1173" s="30">
        <v>10</v>
      </c>
      <c r="J1173" s="30">
        <v>8990</v>
      </c>
      <c r="K1173" s="30">
        <v>899</v>
      </c>
      <c r="L1173" s="30">
        <v>0</v>
      </c>
      <c r="M1173" t="s">
        <v>16474</v>
      </c>
    </row>
    <row r="1174" spans="1:13">
      <c r="A1174" t="str">
        <f t="shared" si="18"/>
        <v>Paket Convey 336 SC 20 X 20 ml45839</v>
      </c>
      <c r="B1174">
        <v>1173</v>
      </c>
      <c r="C1174" t="s">
        <v>12776</v>
      </c>
      <c r="D1174" t="s">
        <v>1520</v>
      </c>
      <c r="E1174" s="28">
        <v>45839</v>
      </c>
      <c r="F1174" s="30">
        <v>20</v>
      </c>
      <c r="G1174" s="30">
        <v>1</v>
      </c>
      <c r="H1174" s="30">
        <v>1</v>
      </c>
      <c r="I1174" s="30">
        <v>20</v>
      </c>
      <c r="J1174" s="30">
        <v>2195</v>
      </c>
      <c r="K1174" s="30">
        <v>109</v>
      </c>
      <c r="L1174" s="30">
        <v>15</v>
      </c>
      <c r="M1174" t="s">
        <v>16474</v>
      </c>
    </row>
    <row r="1175" spans="1:13">
      <c r="A1175" t="str">
        <f t="shared" si="18"/>
        <v>Paket Cornbelt 336 EC 20 X 50 ml46266</v>
      </c>
      <c r="B1175">
        <v>1174</v>
      </c>
      <c r="C1175" t="s">
        <v>12777</v>
      </c>
      <c r="D1175" t="s">
        <v>1522</v>
      </c>
      <c r="E1175" s="28">
        <v>46266</v>
      </c>
      <c r="F1175" s="30">
        <v>20</v>
      </c>
      <c r="G1175" s="30">
        <v>1</v>
      </c>
      <c r="H1175" s="30">
        <v>1</v>
      </c>
      <c r="I1175" s="30">
        <v>20</v>
      </c>
      <c r="J1175" s="30">
        <v>1722</v>
      </c>
      <c r="K1175" s="30">
        <v>86</v>
      </c>
      <c r="L1175" s="30">
        <v>2</v>
      </c>
      <c r="M1175" t="s">
        <v>16474</v>
      </c>
    </row>
    <row r="1176" spans="1:13">
      <c r="A1176" t="str">
        <f t="shared" si="18"/>
        <v>Paket Cornbelt 336 EC 20 X 50 ml46388</v>
      </c>
      <c r="B1176">
        <v>1175</v>
      </c>
      <c r="C1176" t="s">
        <v>12777</v>
      </c>
      <c r="D1176" t="s">
        <v>1522</v>
      </c>
      <c r="E1176" s="28">
        <v>46388</v>
      </c>
      <c r="F1176" s="30">
        <v>20</v>
      </c>
      <c r="G1176" s="30">
        <v>1</v>
      </c>
      <c r="H1176" s="30">
        <v>1</v>
      </c>
      <c r="I1176" s="30">
        <v>20</v>
      </c>
      <c r="J1176" s="30">
        <v>1920</v>
      </c>
      <c r="K1176" s="30">
        <v>96</v>
      </c>
      <c r="L1176" s="30">
        <v>0</v>
      </c>
      <c r="M1176" t="s">
        <v>16474</v>
      </c>
    </row>
    <row r="1177" spans="1:13">
      <c r="A1177" t="str">
        <f t="shared" si="18"/>
        <v>Paket GG Akar 100 X 5 ml + Akrostar 40 WP 5 gr46296</v>
      </c>
      <c r="B1177">
        <v>1176</v>
      </c>
      <c r="C1177" t="s">
        <v>12778</v>
      </c>
      <c r="D1177" t="s">
        <v>1523</v>
      </c>
      <c r="E1177" s="28">
        <v>46296</v>
      </c>
      <c r="F1177" s="30">
        <v>1</v>
      </c>
      <c r="G1177" s="30">
        <v>1</v>
      </c>
      <c r="H1177" s="30">
        <v>1</v>
      </c>
      <c r="I1177" s="30">
        <v>1</v>
      </c>
      <c r="J1177" s="30">
        <v>9970</v>
      </c>
      <c r="K1177" s="30">
        <v>9970</v>
      </c>
      <c r="L1177" s="30">
        <v>0</v>
      </c>
      <c r="M1177" t="s">
        <v>16474</v>
      </c>
    </row>
    <row r="1178" spans="1:13">
      <c r="A1178" t="str">
        <f t="shared" si="18"/>
        <v>Paket Kaos dan Tas BrZn1/1/1000</v>
      </c>
      <c r="B1178">
        <v>1177</v>
      </c>
      <c r="C1178" t="s">
        <v>12779</v>
      </c>
      <c r="D1178" t="s">
        <v>1524</v>
      </c>
      <c r="E1178" s="28" t="s">
        <v>2222</v>
      </c>
      <c r="F1178" s="30">
        <v>1</v>
      </c>
      <c r="G1178" s="30">
        <v>1</v>
      </c>
      <c r="H1178" s="30">
        <v>1</v>
      </c>
      <c r="I1178" s="30">
        <v>1</v>
      </c>
      <c r="J1178" s="30">
        <v>7</v>
      </c>
      <c r="K1178" s="30">
        <v>7</v>
      </c>
      <c r="L1178" s="30">
        <v>0</v>
      </c>
      <c r="M1178" t="s">
        <v>16474</v>
      </c>
    </row>
    <row r="1179" spans="1:13">
      <c r="A1179" t="str">
        <f t="shared" si="18"/>
        <v>Paket Naga 1 6 X 25 X 1 paket47453</v>
      </c>
      <c r="B1179">
        <v>1178</v>
      </c>
      <c r="C1179" t="s">
        <v>12780</v>
      </c>
      <c r="D1179" t="s">
        <v>1525</v>
      </c>
      <c r="E1179" s="28">
        <v>47453</v>
      </c>
      <c r="F1179" s="30">
        <v>6</v>
      </c>
      <c r="G1179" s="30">
        <v>25</v>
      </c>
      <c r="H1179" s="30">
        <v>1</v>
      </c>
      <c r="I1179" s="30">
        <v>150</v>
      </c>
      <c r="J1179" s="30">
        <v>4470</v>
      </c>
      <c r="K1179" s="30">
        <v>29</v>
      </c>
      <c r="L1179" s="30">
        <v>120</v>
      </c>
      <c r="M1179" t="s">
        <v>16474</v>
      </c>
    </row>
    <row r="1180" spans="1:13">
      <c r="A1180" t="str">
        <f t="shared" si="18"/>
        <v>Paket Piribac 400 SC 50 X 100 ml + Axial 200 ml47088</v>
      </c>
      <c r="B1180">
        <v>1179</v>
      </c>
      <c r="C1180" t="s">
        <v>12781</v>
      </c>
      <c r="D1180" t="s">
        <v>1526</v>
      </c>
      <c r="E1180" s="28">
        <v>47088</v>
      </c>
      <c r="F1180" s="30">
        <v>50</v>
      </c>
      <c r="G1180" s="30">
        <v>1</v>
      </c>
      <c r="H1180" s="30">
        <v>1</v>
      </c>
      <c r="I1180" s="30">
        <v>50</v>
      </c>
      <c r="J1180" s="30">
        <v>1830</v>
      </c>
      <c r="K1180" s="30">
        <v>36</v>
      </c>
      <c r="L1180" s="30">
        <v>30</v>
      </c>
      <c r="M1180" t="s">
        <v>16474</v>
      </c>
    </row>
    <row r="1181" spans="1:13">
      <c r="A1181" t="str">
        <f t="shared" si="18"/>
        <v>Panindo 10 WP 100 X 100 gr45901</v>
      </c>
      <c r="B1181">
        <v>1180</v>
      </c>
      <c r="C1181" t="s">
        <v>12782</v>
      </c>
      <c r="D1181" t="s">
        <v>1528</v>
      </c>
      <c r="E1181" s="28">
        <v>45901</v>
      </c>
      <c r="F1181" s="30">
        <v>100</v>
      </c>
      <c r="G1181" s="30">
        <v>1</v>
      </c>
      <c r="H1181" s="30">
        <v>1</v>
      </c>
      <c r="I1181" s="30">
        <v>100</v>
      </c>
      <c r="J1181" s="30">
        <v>13</v>
      </c>
      <c r="K1181" s="30">
        <v>0</v>
      </c>
      <c r="L1181" s="30">
        <v>13</v>
      </c>
      <c r="M1181" t="s">
        <v>16474</v>
      </c>
    </row>
    <row r="1182" spans="1:13">
      <c r="A1182" t="str">
        <f t="shared" si="18"/>
        <v>Panindo 10 WP 100 X 100 gr46296</v>
      </c>
      <c r="B1182">
        <v>1181</v>
      </c>
      <c r="C1182" t="s">
        <v>12782</v>
      </c>
      <c r="D1182" t="s">
        <v>1528</v>
      </c>
      <c r="E1182" s="28">
        <v>46296</v>
      </c>
      <c r="F1182" s="30">
        <v>100</v>
      </c>
      <c r="G1182" s="30">
        <v>1</v>
      </c>
      <c r="H1182" s="30">
        <v>1</v>
      </c>
      <c r="I1182" s="30">
        <v>100</v>
      </c>
      <c r="J1182" s="30">
        <v>200</v>
      </c>
      <c r="K1182" s="30">
        <v>2</v>
      </c>
      <c r="L1182" s="30">
        <v>0</v>
      </c>
      <c r="M1182" t="s">
        <v>16474</v>
      </c>
    </row>
    <row r="1183" spans="1:13">
      <c r="A1183" t="str">
        <f t="shared" si="18"/>
        <v>Panindo 10 WP 100 X 100 gr46388</v>
      </c>
      <c r="B1183">
        <v>1182</v>
      </c>
      <c r="C1183" t="s">
        <v>12782</v>
      </c>
      <c r="D1183" t="s">
        <v>1528</v>
      </c>
      <c r="E1183" s="28">
        <v>46388</v>
      </c>
      <c r="F1183" s="30">
        <v>100</v>
      </c>
      <c r="G1183" s="30">
        <v>1</v>
      </c>
      <c r="H1183" s="30">
        <v>1</v>
      </c>
      <c r="I1183" s="30">
        <v>100</v>
      </c>
      <c r="J1183" s="30">
        <v>1100</v>
      </c>
      <c r="K1183" s="30">
        <v>11</v>
      </c>
      <c r="L1183" s="30">
        <v>0</v>
      </c>
      <c r="M1183" t="s">
        <v>16474</v>
      </c>
    </row>
    <row r="1184" spans="1:13">
      <c r="A1184" t="str">
        <f t="shared" si="18"/>
        <v>Papandayan 486 SL 20 ltr47119</v>
      </c>
      <c r="B1184">
        <v>1183</v>
      </c>
      <c r="C1184" t="s">
        <v>12783</v>
      </c>
      <c r="D1184" t="s">
        <v>1529</v>
      </c>
      <c r="E1184" s="28">
        <v>47119</v>
      </c>
      <c r="F1184" s="30">
        <v>1</v>
      </c>
      <c r="G1184" s="30">
        <v>1</v>
      </c>
      <c r="H1184" s="30">
        <v>1</v>
      </c>
      <c r="I1184" s="30">
        <v>1</v>
      </c>
      <c r="J1184" s="30">
        <v>15</v>
      </c>
      <c r="K1184" s="30">
        <v>15</v>
      </c>
      <c r="L1184" s="30">
        <v>0</v>
      </c>
      <c r="M1184" t="s">
        <v>16474</v>
      </c>
    </row>
    <row r="1185" spans="1:13">
      <c r="A1185" t="str">
        <f t="shared" si="18"/>
        <v>Papandayan 486 SL 20 ltr47178</v>
      </c>
      <c r="B1185">
        <v>1184</v>
      </c>
      <c r="C1185" t="s">
        <v>12783</v>
      </c>
      <c r="D1185" t="s">
        <v>1529</v>
      </c>
      <c r="E1185" s="28">
        <v>47178</v>
      </c>
      <c r="F1185" s="30">
        <v>1</v>
      </c>
      <c r="G1185" s="30">
        <v>1</v>
      </c>
      <c r="H1185" s="30">
        <v>1</v>
      </c>
      <c r="I1185" s="30">
        <v>1</v>
      </c>
      <c r="J1185" s="30">
        <v>85</v>
      </c>
      <c r="K1185" s="30">
        <v>85</v>
      </c>
      <c r="L1185" s="30">
        <v>0</v>
      </c>
      <c r="M1185" t="s">
        <v>16474</v>
      </c>
    </row>
    <row r="1186" spans="1:13">
      <c r="A1186" t="str">
        <f t="shared" si="18"/>
        <v>Papandayan 486 SL 20 ltr47150</v>
      </c>
      <c r="B1186">
        <v>1185</v>
      </c>
      <c r="C1186" t="s">
        <v>12783</v>
      </c>
      <c r="D1186" t="s">
        <v>1529</v>
      </c>
      <c r="E1186" s="28">
        <v>47150</v>
      </c>
      <c r="F1186" s="30">
        <v>1</v>
      </c>
      <c r="G1186" s="30">
        <v>1</v>
      </c>
      <c r="H1186" s="30">
        <v>1</v>
      </c>
      <c r="I1186" s="30">
        <v>1</v>
      </c>
      <c r="J1186" s="30">
        <v>56</v>
      </c>
      <c r="K1186" s="30">
        <v>56</v>
      </c>
      <c r="L1186" s="30">
        <v>0</v>
      </c>
      <c r="M1186" t="s">
        <v>16474</v>
      </c>
    </row>
    <row r="1187" spans="1:13">
      <c r="A1187" t="str">
        <f t="shared" si="18"/>
        <v>Papandayan 486 SL 20 X 1 ltr47119</v>
      </c>
      <c r="B1187">
        <v>1186</v>
      </c>
      <c r="C1187" t="s">
        <v>12784</v>
      </c>
      <c r="D1187" t="s">
        <v>1530</v>
      </c>
      <c r="E1187" s="28">
        <v>47119</v>
      </c>
      <c r="F1187" s="30">
        <v>20</v>
      </c>
      <c r="G1187" s="30">
        <v>1</v>
      </c>
      <c r="H1187" s="30">
        <v>1</v>
      </c>
      <c r="I1187" s="30">
        <v>20</v>
      </c>
      <c r="J1187" s="30">
        <v>19</v>
      </c>
      <c r="K1187" s="30">
        <v>0</v>
      </c>
      <c r="L1187" s="30">
        <v>19</v>
      </c>
      <c r="M1187" t="s">
        <v>16474</v>
      </c>
    </row>
    <row r="1188" spans="1:13">
      <c r="A1188" t="str">
        <f t="shared" si="18"/>
        <v>Papandayan 486 SL 20 X 1 ltr47178</v>
      </c>
      <c r="B1188">
        <v>1187</v>
      </c>
      <c r="C1188" t="s">
        <v>12784</v>
      </c>
      <c r="D1188" t="s">
        <v>1530</v>
      </c>
      <c r="E1188" s="28">
        <v>47178</v>
      </c>
      <c r="F1188" s="30">
        <v>20</v>
      </c>
      <c r="G1188" s="30">
        <v>1</v>
      </c>
      <c r="H1188" s="30">
        <v>1</v>
      </c>
      <c r="I1188" s="30">
        <v>20</v>
      </c>
      <c r="J1188" s="30">
        <v>6960</v>
      </c>
      <c r="K1188" s="30">
        <v>348</v>
      </c>
      <c r="L1188" s="30">
        <v>0</v>
      </c>
      <c r="M1188" t="s">
        <v>16474</v>
      </c>
    </row>
    <row r="1189" spans="1:13">
      <c r="A1189" t="str">
        <f t="shared" si="18"/>
        <v>Papandayan 486 SL 20 X 1 ltr47150</v>
      </c>
      <c r="B1189">
        <v>1188</v>
      </c>
      <c r="C1189" t="s">
        <v>12784</v>
      </c>
      <c r="D1189" t="s">
        <v>1530</v>
      </c>
      <c r="E1189" s="28">
        <v>47150</v>
      </c>
      <c r="F1189" s="30">
        <v>20</v>
      </c>
      <c r="G1189" s="30">
        <v>1</v>
      </c>
      <c r="H1189" s="30">
        <v>1</v>
      </c>
      <c r="I1189" s="30">
        <v>20</v>
      </c>
      <c r="J1189" s="30">
        <v>2040</v>
      </c>
      <c r="K1189" s="30">
        <v>102</v>
      </c>
      <c r="L1189" s="30">
        <v>0</v>
      </c>
      <c r="M1189" t="s">
        <v>16474</v>
      </c>
    </row>
    <row r="1190" spans="1:13">
      <c r="A1190" t="str">
        <f t="shared" si="18"/>
        <v>Papandayan 486 SL 4 X 5 ltr47058</v>
      </c>
      <c r="B1190">
        <v>1189</v>
      </c>
      <c r="C1190" t="s">
        <v>12785</v>
      </c>
      <c r="D1190" t="s">
        <v>1531</v>
      </c>
      <c r="E1190" s="28">
        <v>47058</v>
      </c>
      <c r="F1190" s="30">
        <v>4</v>
      </c>
      <c r="G1190" s="30">
        <v>1</v>
      </c>
      <c r="H1190" s="30">
        <v>1</v>
      </c>
      <c r="I1190" s="30">
        <v>4</v>
      </c>
      <c r="J1190" s="30">
        <v>70</v>
      </c>
      <c r="K1190" s="30">
        <v>17</v>
      </c>
      <c r="L1190" s="30">
        <v>2</v>
      </c>
      <c r="M1190" t="s">
        <v>16474</v>
      </c>
    </row>
    <row r="1191" spans="1:13">
      <c r="A1191" t="str">
        <f t="shared" si="18"/>
        <v>Papandayan 486 SL 4 X 5 ltr47178</v>
      </c>
      <c r="B1191">
        <v>1190</v>
      </c>
      <c r="C1191" t="s">
        <v>12785</v>
      </c>
      <c r="D1191" t="s">
        <v>1531</v>
      </c>
      <c r="E1191" s="28">
        <v>47178</v>
      </c>
      <c r="F1191" s="30">
        <v>4</v>
      </c>
      <c r="G1191" s="30">
        <v>1</v>
      </c>
      <c r="H1191" s="30">
        <v>1</v>
      </c>
      <c r="I1191" s="30">
        <v>4</v>
      </c>
      <c r="J1191" s="30">
        <v>200</v>
      </c>
      <c r="K1191" s="30">
        <v>50</v>
      </c>
      <c r="L1191" s="30">
        <v>0</v>
      </c>
      <c r="M1191" t="s">
        <v>16474</v>
      </c>
    </row>
    <row r="1192" spans="1:13">
      <c r="A1192" t="str">
        <f t="shared" si="18"/>
        <v>Paratop 276 SL 20 X 1 ltr46905</v>
      </c>
      <c r="B1192">
        <v>1191</v>
      </c>
      <c r="C1192" t="s">
        <v>12786</v>
      </c>
      <c r="D1192" t="s">
        <v>1532</v>
      </c>
      <c r="E1192" s="28">
        <v>46905</v>
      </c>
      <c r="F1192" s="30">
        <v>20</v>
      </c>
      <c r="G1192" s="30">
        <v>1</v>
      </c>
      <c r="H1192" s="30">
        <v>1</v>
      </c>
      <c r="I1192" s="30">
        <v>20</v>
      </c>
      <c r="J1192" s="30">
        <v>2045</v>
      </c>
      <c r="K1192" s="30">
        <v>102</v>
      </c>
      <c r="L1192" s="30">
        <v>5</v>
      </c>
      <c r="M1192" t="s">
        <v>16474</v>
      </c>
    </row>
    <row r="1193" spans="1:13">
      <c r="A1193" t="str">
        <f t="shared" si="18"/>
        <v>Paratop 276 SL 20 X 1 ltr47027</v>
      </c>
      <c r="B1193">
        <v>1192</v>
      </c>
      <c r="C1193" t="s">
        <v>12786</v>
      </c>
      <c r="D1193" t="s">
        <v>1532</v>
      </c>
      <c r="E1193" s="28">
        <v>47027</v>
      </c>
      <c r="F1193" s="30">
        <v>20</v>
      </c>
      <c r="G1193" s="30">
        <v>1</v>
      </c>
      <c r="H1193" s="30">
        <v>1</v>
      </c>
      <c r="I1193" s="30">
        <v>20</v>
      </c>
      <c r="J1193" s="30">
        <v>9460</v>
      </c>
      <c r="K1193" s="30">
        <v>473</v>
      </c>
      <c r="L1193" s="30">
        <v>0</v>
      </c>
      <c r="M1193" t="s">
        <v>16474</v>
      </c>
    </row>
    <row r="1194" spans="1:13">
      <c r="A1194" t="str">
        <f t="shared" si="18"/>
        <v>Paratop 276 SL 20 X 1 ltr46966</v>
      </c>
      <c r="B1194">
        <v>1193</v>
      </c>
      <c r="C1194" t="s">
        <v>12786</v>
      </c>
      <c r="D1194" t="s">
        <v>1532</v>
      </c>
      <c r="E1194" s="28">
        <v>46966</v>
      </c>
      <c r="F1194" s="30">
        <v>20</v>
      </c>
      <c r="G1194" s="30">
        <v>1</v>
      </c>
      <c r="H1194" s="30">
        <v>1</v>
      </c>
      <c r="I1194" s="30">
        <v>20</v>
      </c>
      <c r="J1194" s="30">
        <v>3500</v>
      </c>
      <c r="K1194" s="30">
        <v>175</v>
      </c>
      <c r="L1194" s="30">
        <v>0</v>
      </c>
      <c r="M1194" t="s">
        <v>16474</v>
      </c>
    </row>
    <row r="1195" spans="1:13">
      <c r="A1195" t="str">
        <f t="shared" si="18"/>
        <v>Paratop 276 SL 20 X 500 ml46419</v>
      </c>
      <c r="B1195">
        <v>1194</v>
      </c>
      <c r="C1195" t="s">
        <v>12787</v>
      </c>
      <c r="D1195" t="s">
        <v>1533</v>
      </c>
      <c r="E1195" s="28">
        <v>46419</v>
      </c>
      <c r="F1195" s="30">
        <v>20</v>
      </c>
      <c r="G1195" s="30">
        <v>1</v>
      </c>
      <c r="H1195" s="30">
        <v>1</v>
      </c>
      <c r="I1195" s="30">
        <v>20</v>
      </c>
      <c r="J1195" s="30">
        <v>664</v>
      </c>
      <c r="K1195" s="30">
        <v>33</v>
      </c>
      <c r="L1195" s="30">
        <v>4</v>
      </c>
      <c r="M1195" t="s">
        <v>16474</v>
      </c>
    </row>
    <row r="1196" spans="1:13">
      <c r="A1196" t="str">
        <f t="shared" si="18"/>
        <v>Paratop 276 SL 20 X 500 ml46478</v>
      </c>
      <c r="B1196">
        <v>1195</v>
      </c>
      <c r="C1196" t="s">
        <v>12787</v>
      </c>
      <c r="D1196" t="s">
        <v>1533</v>
      </c>
      <c r="E1196" s="28">
        <v>46478</v>
      </c>
      <c r="F1196" s="30">
        <v>20</v>
      </c>
      <c r="G1196" s="30">
        <v>1</v>
      </c>
      <c r="H1196" s="30">
        <v>1</v>
      </c>
      <c r="I1196" s="30">
        <v>20</v>
      </c>
      <c r="J1196" s="30">
        <v>2000</v>
      </c>
      <c r="K1196" s="30">
        <v>100</v>
      </c>
      <c r="L1196" s="30">
        <v>0</v>
      </c>
      <c r="M1196" t="s">
        <v>16474</v>
      </c>
    </row>
    <row r="1197" spans="1:13">
      <c r="A1197" t="str">
        <f t="shared" si="18"/>
        <v>Parcel Paket A1/1/1000</v>
      </c>
      <c r="B1197">
        <v>1196</v>
      </c>
      <c r="C1197" t="s">
        <v>12788</v>
      </c>
      <c r="D1197" t="s">
        <v>1534</v>
      </c>
      <c r="E1197" s="28" t="s">
        <v>2222</v>
      </c>
      <c r="F1197" s="30">
        <v>1</v>
      </c>
      <c r="G1197" s="30">
        <v>1</v>
      </c>
      <c r="H1197" s="30">
        <v>1</v>
      </c>
      <c r="I1197" s="30">
        <v>1</v>
      </c>
      <c r="J1197" s="30">
        <v>106</v>
      </c>
      <c r="K1197" s="30">
        <v>106</v>
      </c>
      <c r="L1197" s="30">
        <v>0</v>
      </c>
      <c r="M1197" t="s">
        <v>16474</v>
      </c>
    </row>
    <row r="1198" spans="1:13">
      <c r="A1198" t="str">
        <f t="shared" si="18"/>
        <v>Parcel Paket B1/1/1000</v>
      </c>
      <c r="B1198">
        <v>1197</v>
      </c>
      <c r="C1198" t="s">
        <v>12789</v>
      </c>
      <c r="D1198" t="s">
        <v>1535</v>
      </c>
      <c r="E1198" s="28" t="s">
        <v>2222</v>
      </c>
      <c r="F1198" s="30">
        <v>1</v>
      </c>
      <c r="G1198" s="30">
        <v>1</v>
      </c>
      <c r="H1198" s="30">
        <v>1</v>
      </c>
      <c r="I1198" s="30">
        <v>1</v>
      </c>
      <c r="J1198" s="30">
        <v>46</v>
      </c>
      <c r="K1198" s="30">
        <v>46</v>
      </c>
      <c r="L1198" s="30">
        <v>0</v>
      </c>
      <c r="M1198" t="s">
        <v>16474</v>
      </c>
    </row>
    <row r="1199" spans="1:13">
      <c r="A1199" t="str">
        <f t="shared" si="18"/>
        <v>Parcel Paket C1/1/1000</v>
      </c>
      <c r="B1199">
        <v>1198</v>
      </c>
      <c r="C1199" t="s">
        <v>12790</v>
      </c>
      <c r="D1199" t="s">
        <v>1536</v>
      </c>
      <c r="E1199" s="28" t="s">
        <v>2222</v>
      </c>
      <c r="F1199" s="30">
        <v>1</v>
      </c>
      <c r="G1199" s="30">
        <v>1</v>
      </c>
      <c r="H1199" s="30">
        <v>1</v>
      </c>
      <c r="I1199" s="30">
        <v>1</v>
      </c>
      <c r="J1199" s="30">
        <v>74</v>
      </c>
      <c r="K1199" s="30">
        <v>74</v>
      </c>
      <c r="L1199" s="30">
        <v>0</v>
      </c>
      <c r="M1199" t="s">
        <v>16474</v>
      </c>
    </row>
    <row r="1200" spans="1:13">
      <c r="A1200" t="str">
        <f t="shared" si="18"/>
        <v>Parcel Paket D1/1/1000</v>
      </c>
      <c r="B1200">
        <v>1199</v>
      </c>
      <c r="C1200" t="s">
        <v>12791</v>
      </c>
      <c r="D1200" t="s">
        <v>1537</v>
      </c>
      <c r="E1200" s="28" t="s">
        <v>2222</v>
      </c>
      <c r="F1200" s="30">
        <v>1</v>
      </c>
      <c r="G1200" s="30">
        <v>1</v>
      </c>
      <c r="H1200" s="30">
        <v>1</v>
      </c>
      <c r="I1200" s="30">
        <v>1</v>
      </c>
      <c r="J1200" s="30">
        <v>299</v>
      </c>
      <c r="K1200" s="30">
        <v>299</v>
      </c>
      <c r="L1200" s="30">
        <v>0</v>
      </c>
      <c r="M1200" t="s">
        <v>16474</v>
      </c>
    </row>
    <row r="1201" spans="1:13">
      <c r="A1201" t="str">
        <f t="shared" si="18"/>
        <v>Parcel Paket E1/1/1000</v>
      </c>
      <c r="B1201">
        <v>1200</v>
      </c>
      <c r="C1201" t="s">
        <v>12792</v>
      </c>
      <c r="D1201" t="s">
        <v>1538</v>
      </c>
      <c r="E1201" s="28" t="s">
        <v>2222</v>
      </c>
      <c r="F1201" s="30">
        <v>1</v>
      </c>
      <c r="G1201" s="30">
        <v>1</v>
      </c>
      <c r="H1201" s="30">
        <v>1</v>
      </c>
      <c r="I1201" s="30">
        <v>1</v>
      </c>
      <c r="J1201" s="30">
        <v>214</v>
      </c>
      <c r="K1201" s="30">
        <v>214</v>
      </c>
      <c r="L1201" s="30">
        <v>0</v>
      </c>
      <c r="M1201" t="s">
        <v>16474</v>
      </c>
    </row>
    <row r="1202" spans="1:13">
      <c r="A1202" t="str">
        <f t="shared" si="18"/>
        <v>Parcel Paket Sembako1/1/1000</v>
      </c>
      <c r="B1202">
        <v>1201</v>
      </c>
      <c r="C1202" t="s">
        <v>12793</v>
      </c>
      <c r="D1202" t="s">
        <v>1539</v>
      </c>
      <c r="E1202" s="28" t="s">
        <v>2222</v>
      </c>
      <c r="F1202" s="30">
        <v>1</v>
      </c>
      <c r="G1202" s="30">
        <v>1</v>
      </c>
      <c r="H1202" s="30">
        <v>1</v>
      </c>
      <c r="I1202" s="30">
        <v>1</v>
      </c>
      <c r="J1202" s="30">
        <v>80</v>
      </c>
      <c r="K1202" s="30">
        <v>80</v>
      </c>
      <c r="L1202" s="30">
        <v>0</v>
      </c>
      <c r="M1202" t="s">
        <v>16474</v>
      </c>
    </row>
    <row r="1203" spans="1:13">
      <c r="A1203" t="str">
        <f t="shared" si="18"/>
        <v>Paskal 50 WP 20 X 500 gr46235</v>
      </c>
      <c r="B1203">
        <v>1202</v>
      </c>
      <c r="C1203" t="s">
        <v>12794</v>
      </c>
      <c r="D1203" t="s">
        <v>1542</v>
      </c>
      <c r="E1203" s="28">
        <v>46235</v>
      </c>
      <c r="F1203" s="30">
        <v>20</v>
      </c>
      <c r="G1203" s="30">
        <v>1</v>
      </c>
      <c r="H1203" s="30">
        <v>1</v>
      </c>
      <c r="I1203" s="30">
        <v>20</v>
      </c>
      <c r="J1203" s="30">
        <v>100</v>
      </c>
      <c r="K1203" s="30">
        <v>5</v>
      </c>
      <c r="L1203" s="30">
        <v>0</v>
      </c>
      <c r="M1203" t="s">
        <v>16474</v>
      </c>
    </row>
    <row r="1204" spans="1:13">
      <c r="A1204" t="str">
        <f t="shared" si="18"/>
        <v>Paskal 50 WP 20 X 500 gr46692</v>
      </c>
      <c r="B1204">
        <v>1203</v>
      </c>
      <c r="C1204" t="s">
        <v>12794</v>
      </c>
      <c r="D1204" t="s">
        <v>1542</v>
      </c>
      <c r="E1204" s="28">
        <v>46692</v>
      </c>
      <c r="F1204" s="30">
        <v>20</v>
      </c>
      <c r="G1204" s="30">
        <v>1</v>
      </c>
      <c r="H1204" s="30">
        <v>1</v>
      </c>
      <c r="I1204" s="30">
        <v>20</v>
      </c>
      <c r="J1204" s="30">
        <v>480</v>
      </c>
      <c r="K1204" s="30">
        <v>24</v>
      </c>
      <c r="L1204" s="30">
        <v>0</v>
      </c>
      <c r="M1204" t="s">
        <v>16474</v>
      </c>
    </row>
    <row r="1205" spans="1:13">
      <c r="A1205" t="str">
        <f t="shared" si="18"/>
        <v>Paskal 50 WP 24 X 250 gr46692</v>
      </c>
      <c r="B1205">
        <v>1204</v>
      </c>
      <c r="C1205" t="s">
        <v>12795</v>
      </c>
      <c r="D1205" t="s">
        <v>1546</v>
      </c>
      <c r="E1205" s="28">
        <v>46692</v>
      </c>
      <c r="F1205" s="30">
        <v>24</v>
      </c>
      <c r="G1205" s="30">
        <v>1</v>
      </c>
      <c r="H1205" s="30">
        <v>1</v>
      </c>
      <c r="I1205" s="30">
        <v>24</v>
      </c>
      <c r="J1205" s="30">
        <v>441</v>
      </c>
      <c r="K1205" s="30">
        <v>18</v>
      </c>
      <c r="L1205" s="30">
        <v>9</v>
      </c>
      <c r="M1205" t="s">
        <v>16474</v>
      </c>
    </row>
    <row r="1206" spans="1:13">
      <c r="A1206" t="str">
        <f t="shared" si="18"/>
        <v>Paskal 50 WP 24 X 250 gr46235</v>
      </c>
      <c r="B1206">
        <v>1205</v>
      </c>
      <c r="C1206" t="s">
        <v>12795</v>
      </c>
      <c r="D1206" t="s">
        <v>1546</v>
      </c>
      <c r="E1206" s="28">
        <v>46235</v>
      </c>
      <c r="F1206" s="30">
        <v>24</v>
      </c>
      <c r="G1206" s="30">
        <v>1</v>
      </c>
      <c r="H1206" s="30">
        <v>1</v>
      </c>
      <c r="I1206" s="30">
        <v>24</v>
      </c>
      <c r="J1206" s="30">
        <v>532</v>
      </c>
      <c r="K1206" s="30">
        <v>22</v>
      </c>
      <c r="L1206" s="30">
        <v>4</v>
      </c>
      <c r="M1206" t="s">
        <v>16474</v>
      </c>
    </row>
    <row r="1207" spans="1:13">
      <c r="A1207" t="str">
        <f t="shared" si="18"/>
        <v>Paskal 50 WP 32 X 250 gr46692</v>
      </c>
      <c r="B1207">
        <v>1206</v>
      </c>
      <c r="C1207" t="s">
        <v>12796</v>
      </c>
      <c r="D1207" t="s">
        <v>1548</v>
      </c>
      <c r="E1207" s="28">
        <v>46692</v>
      </c>
      <c r="F1207" s="30">
        <v>32</v>
      </c>
      <c r="G1207" s="30">
        <v>1</v>
      </c>
      <c r="H1207" s="30">
        <v>1</v>
      </c>
      <c r="I1207" s="30">
        <v>32</v>
      </c>
      <c r="J1207" s="30">
        <v>160</v>
      </c>
      <c r="K1207" s="30">
        <v>5</v>
      </c>
      <c r="L1207" s="30">
        <v>0</v>
      </c>
      <c r="M1207" t="s">
        <v>16474</v>
      </c>
    </row>
    <row r="1208" spans="1:13">
      <c r="A1208" t="str">
        <f t="shared" si="18"/>
        <v>Paskal 50 WP 60 X 100 gr46692</v>
      </c>
      <c r="B1208">
        <v>1207</v>
      </c>
      <c r="C1208" t="s">
        <v>12797</v>
      </c>
      <c r="D1208" t="s">
        <v>1550</v>
      </c>
      <c r="E1208" s="28">
        <v>46692</v>
      </c>
      <c r="F1208" s="30">
        <v>60</v>
      </c>
      <c r="G1208" s="30">
        <v>1</v>
      </c>
      <c r="H1208" s="30">
        <v>1</v>
      </c>
      <c r="I1208" s="30">
        <v>60</v>
      </c>
      <c r="J1208" s="30">
        <v>3068</v>
      </c>
      <c r="K1208" s="30">
        <v>51</v>
      </c>
      <c r="L1208" s="30">
        <v>8</v>
      </c>
      <c r="M1208" t="s">
        <v>16474</v>
      </c>
    </row>
    <row r="1209" spans="1:13">
      <c r="A1209" t="str">
        <f t="shared" si="18"/>
        <v>Passxone 276 SL 20 ltr46508</v>
      </c>
      <c r="B1209">
        <v>1208</v>
      </c>
      <c r="C1209" t="s">
        <v>12798</v>
      </c>
      <c r="D1209" t="s">
        <v>1554</v>
      </c>
      <c r="E1209" s="28">
        <v>46508</v>
      </c>
      <c r="F1209" s="30">
        <v>1</v>
      </c>
      <c r="G1209" s="30">
        <v>1</v>
      </c>
      <c r="H1209" s="30">
        <v>1</v>
      </c>
      <c r="I1209" s="30">
        <v>1</v>
      </c>
      <c r="J1209" s="30">
        <v>45</v>
      </c>
      <c r="K1209" s="30">
        <v>45</v>
      </c>
      <c r="L1209" s="30">
        <v>0</v>
      </c>
      <c r="M1209" t="s">
        <v>16474</v>
      </c>
    </row>
    <row r="1210" spans="1:13">
      <c r="A1210" t="str">
        <f t="shared" si="18"/>
        <v>Passxone 276 SL 20 ltr46478</v>
      </c>
      <c r="B1210">
        <v>1209</v>
      </c>
      <c r="C1210" t="s">
        <v>12798</v>
      </c>
      <c r="D1210" t="s">
        <v>1554</v>
      </c>
      <c r="E1210" s="28">
        <v>46478</v>
      </c>
      <c r="F1210" s="30">
        <v>1</v>
      </c>
      <c r="G1210" s="30">
        <v>1</v>
      </c>
      <c r="H1210" s="30">
        <v>1</v>
      </c>
      <c r="I1210" s="30">
        <v>1</v>
      </c>
      <c r="J1210" s="30">
        <v>148</v>
      </c>
      <c r="K1210" s="30">
        <v>148</v>
      </c>
      <c r="L1210" s="30">
        <v>0</v>
      </c>
      <c r="M1210" t="s">
        <v>16474</v>
      </c>
    </row>
    <row r="1211" spans="1:13">
      <c r="A1211" t="str">
        <f t="shared" si="18"/>
        <v>Passxone 276 SL 20 ltr46997</v>
      </c>
      <c r="B1211">
        <v>1210</v>
      </c>
      <c r="C1211" t="s">
        <v>12798</v>
      </c>
      <c r="D1211" t="s">
        <v>1554</v>
      </c>
      <c r="E1211" s="28">
        <v>46997</v>
      </c>
      <c r="F1211" s="30">
        <v>1</v>
      </c>
      <c r="G1211" s="30">
        <v>1</v>
      </c>
      <c r="H1211" s="30">
        <v>1</v>
      </c>
      <c r="I1211" s="30">
        <v>1</v>
      </c>
      <c r="J1211" s="30">
        <v>50</v>
      </c>
      <c r="K1211" s="30">
        <v>50</v>
      </c>
      <c r="L1211" s="30">
        <v>0</v>
      </c>
      <c r="M1211" t="s">
        <v>16474</v>
      </c>
    </row>
    <row r="1212" spans="1:13">
      <c r="A1212" t="str">
        <f t="shared" si="18"/>
        <v>Passxone 276 SL 20 X 1 ltr46478</v>
      </c>
      <c r="B1212">
        <v>1211</v>
      </c>
      <c r="C1212" t="s">
        <v>12799</v>
      </c>
      <c r="D1212" t="s">
        <v>1555</v>
      </c>
      <c r="E1212" s="28">
        <v>46478</v>
      </c>
      <c r="F1212" s="30">
        <v>20</v>
      </c>
      <c r="G1212" s="30">
        <v>1</v>
      </c>
      <c r="H1212" s="30">
        <v>1</v>
      </c>
      <c r="I1212" s="30">
        <v>20</v>
      </c>
      <c r="J1212" s="30">
        <v>14665</v>
      </c>
      <c r="K1212" s="30">
        <v>733</v>
      </c>
      <c r="L1212" s="30">
        <v>5</v>
      </c>
      <c r="M1212" t="s">
        <v>16474</v>
      </c>
    </row>
    <row r="1213" spans="1:13">
      <c r="A1213" t="str">
        <f t="shared" si="18"/>
        <v>Passxone 276 SL 4 X 5 ltr46478</v>
      </c>
      <c r="B1213">
        <v>1212</v>
      </c>
      <c r="C1213" t="s">
        <v>12800</v>
      </c>
      <c r="D1213" t="s">
        <v>1556</v>
      </c>
      <c r="E1213" s="28">
        <v>46478</v>
      </c>
      <c r="F1213" s="30">
        <v>4</v>
      </c>
      <c r="G1213" s="30">
        <v>1</v>
      </c>
      <c r="H1213" s="30">
        <v>1</v>
      </c>
      <c r="I1213" s="30">
        <v>4</v>
      </c>
      <c r="J1213" s="30">
        <v>300</v>
      </c>
      <c r="K1213" s="30">
        <v>75</v>
      </c>
      <c r="L1213" s="30">
        <v>0</v>
      </c>
      <c r="M1213" t="s">
        <v>16474</v>
      </c>
    </row>
    <row r="1214" spans="1:13">
      <c r="A1214" t="str">
        <f t="shared" si="18"/>
        <v>Payung Java Karlos1/1/1000</v>
      </c>
      <c r="B1214">
        <v>1213</v>
      </c>
      <c r="C1214" t="s">
        <v>12801</v>
      </c>
      <c r="D1214" t="s">
        <v>1557</v>
      </c>
      <c r="E1214" s="28" t="s">
        <v>2222</v>
      </c>
      <c r="F1214" s="30">
        <v>1</v>
      </c>
      <c r="G1214" s="30">
        <v>1</v>
      </c>
      <c r="H1214" s="30">
        <v>1</v>
      </c>
      <c r="I1214" s="30">
        <v>1</v>
      </c>
      <c r="J1214" s="30">
        <v>53</v>
      </c>
      <c r="K1214" s="30">
        <v>53</v>
      </c>
      <c r="L1214" s="30">
        <v>0</v>
      </c>
      <c r="M1214" t="s">
        <v>16474</v>
      </c>
    </row>
    <row r="1215" spans="1:13">
      <c r="A1215" t="str">
        <f t="shared" si="18"/>
        <v>Payung Lipat1/1/1000</v>
      </c>
      <c r="B1215">
        <v>1214</v>
      </c>
      <c r="C1215" t="s">
        <v>12802</v>
      </c>
      <c r="D1215" t="s">
        <v>1558</v>
      </c>
      <c r="E1215" s="28" t="s">
        <v>2222</v>
      </c>
      <c r="F1215" s="30">
        <v>1</v>
      </c>
      <c r="G1215" s="30">
        <v>1</v>
      </c>
      <c r="H1215" s="30">
        <v>1</v>
      </c>
      <c r="I1215" s="30">
        <v>1</v>
      </c>
      <c r="J1215" s="30">
        <v>4</v>
      </c>
      <c r="K1215" s="30">
        <v>4</v>
      </c>
      <c r="L1215" s="30">
        <v>0</v>
      </c>
      <c r="M1215" t="s">
        <v>16474</v>
      </c>
    </row>
    <row r="1216" spans="1:13">
      <c r="A1216" t="str">
        <f t="shared" si="18"/>
        <v>Pegasus 500 SC 50 X 80 ml46388</v>
      </c>
      <c r="B1216">
        <v>1215</v>
      </c>
      <c r="C1216" t="s">
        <v>12803</v>
      </c>
      <c r="D1216" t="s">
        <v>1559</v>
      </c>
      <c r="E1216" s="28">
        <v>46388</v>
      </c>
      <c r="F1216" s="30">
        <v>50</v>
      </c>
      <c r="G1216" s="30">
        <v>1</v>
      </c>
      <c r="H1216" s="30">
        <v>1</v>
      </c>
      <c r="I1216" s="30">
        <v>50</v>
      </c>
      <c r="J1216" s="30">
        <v>4575</v>
      </c>
      <c r="K1216" s="30">
        <v>91</v>
      </c>
      <c r="L1216" s="30">
        <v>25</v>
      </c>
      <c r="M1216" t="s">
        <v>16474</v>
      </c>
    </row>
    <row r="1217" spans="1:13">
      <c r="A1217" t="str">
        <f t="shared" si="18"/>
        <v>Pegasus 500 SC 50 X 80 ml46600</v>
      </c>
      <c r="B1217">
        <v>1216</v>
      </c>
      <c r="C1217" t="s">
        <v>12803</v>
      </c>
      <c r="D1217" t="s">
        <v>1559</v>
      </c>
      <c r="E1217" s="28">
        <v>46600</v>
      </c>
      <c r="F1217" s="30">
        <v>50</v>
      </c>
      <c r="G1217" s="30">
        <v>1</v>
      </c>
      <c r="H1217" s="30">
        <v>1</v>
      </c>
      <c r="I1217" s="30">
        <v>50</v>
      </c>
      <c r="J1217" s="30">
        <v>30000</v>
      </c>
      <c r="K1217" s="30">
        <v>600</v>
      </c>
      <c r="L1217" s="30">
        <v>0</v>
      </c>
      <c r="M1217" t="s">
        <v>16474</v>
      </c>
    </row>
    <row r="1218" spans="1:13">
      <c r="A1218" t="str">
        <f t="shared" si="18"/>
        <v>Pegasus 500 SC 50 X 80 ml46539</v>
      </c>
      <c r="B1218">
        <v>1217</v>
      </c>
      <c r="C1218" t="s">
        <v>12803</v>
      </c>
      <c r="D1218" t="s">
        <v>1559</v>
      </c>
      <c r="E1218" s="28">
        <v>46539</v>
      </c>
      <c r="F1218" s="30">
        <v>50</v>
      </c>
      <c r="G1218" s="30">
        <v>1</v>
      </c>
      <c r="H1218" s="30">
        <v>1</v>
      </c>
      <c r="I1218" s="30">
        <v>50</v>
      </c>
      <c r="J1218" s="30">
        <v>9350</v>
      </c>
      <c r="K1218" s="30">
        <v>187</v>
      </c>
      <c r="L1218" s="30">
        <v>0</v>
      </c>
      <c r="M1218" t="s">
        <v>16474</v>
      </c>
    </row>
    <row r="1219" spans="1:13">
      <c r="A1219" t="str">
        <f t="shared" ref="A1219:A1282" si="19">D1219&amp;E1219</f>
        <v>Pelatuk S-041/1/1000</v>
      </c>
      <c r="B1219">
        <v>1218</v>
      </c>
      <c r="C1219" t="s">
        <v>12804</v>
      </c>
      <c r="D1219" t="s">
        <v>1566</v>
      </c>
      <c r="E1219" s="28" t="s">
        <v>2222</v>
      </c>
      <c r="F1219" s="30">
        <v>1</v>
      </c>
      <c r="G1219" s="30">
        <v>1</v>
      </c>
      <c r="H1219" s="30">
        <v>1</v>
      </c>
      <c r="I1219" s="30">
        <v>1</v>
      </c>
      <c r="J1219" s="30">
        <v>9</v>
      </c>
      <c r="K1219" s="30">
        <v>9</v>
      </c>
      <c r="L1219" s="30">
        <v>0</v>
      </c>
      <c r="M1219" t="s">
        <v>16474</v>
      </c>
    </row>
    <row r="1220" spans="1:13">
      <c r="A1220" t="str">
        <f t="shared" si="19"/>
        <v>Pelatuk/Trigger1/1/1000</v>
      </c>
      <c r="B1220">
        <v>1219</v>
      </c>
      <c r="C1220" t="s">
        <v>12805</v>
      </c>
      <c r="D1220" t="s">
        <v>1567</v>
      </c>
      <c r="E1220" s="28" t="s">
        <v>2222</v>
      </c>
      <c r="F1220" s="30">
        <v>1</v>
      </c>
      <c r="G1220" s="30">
        <v>1</v>
      </c>
      <c r="H1220" s="30">
        <v>1</v>
      </c>
      <c r="I1220" s="30">
        <v>1</v>
      </c>
      <c r="J1220" s="30">
        <v>15</v>
      </c>
      <c r="K1220" s="30">
        <v>15</v>
      </c>
      <c r="L1220" s="30">
        <v>0</v>
      </c>
      <c r="M1220" t="s">
        <v>16474</v>
      </c>
    </row>
    <row r="1221" spans="1:13">
      <c r="A1221" t="str">
        <f t="shared" si="19"/>
        <v>Pelle 50 EC 15 X 1 ltr45748</v>
      </c>
      <c r="B1221">
        <v>1220</v>
      </c>
      <c r="C1221" t="s">
        <v>12806</v>
      </c>
      <c r="D1221" t="s">
        <v>1568</v>
      </c>
      <c r="E1221" s="28">
        <v>45748</v>
      </c>
      <c r="F1221" s="30">
        <v>15</v>
      </c>
      <c r="G1221" s="30">
        <v>1</v>
      </c>
      <c r="H1221" s="30">
        <v>1</v>
      </c>
      <c r="I1221" s="30">
        <v>15</v>
      </c>
      <c r="J1221" s="30">
        <v>330</v>
      </c>
      <c r="K1221" s="30">
        <v>22</v>
      </c>
      <c r="L1221" s="30">
        <v>0</v>
      </c>
      <c r="M1221" t="s">
        <v>16474</v>
      </c>
    </row>
    <row r="1222" spans="1:13">
      <c r="A1222" t="str">
        <f t="shared" si="19"/>
        <v>Pelle 50 EC 20 X 400 ml45717</v>
      </c>
      <c r="B1222">
        <v>1221</v>
      </c>
      <c r="C1222" t="s">
        <v>12807</v>
      </c>
      <c r="D1222" t="s">
        <v>1570</v>
      </c>
      <c r="E1222" s="28">
        <v>45717</v>
      </c>
      <c r="F1222" s="30">
        <v>20</v>
      </c>
      <c r="G1222" s="30">
        <v>1</v>
      </c>
      <c r="H1222" s="30">
        <v>1</v>
      </c>
      <c r="I1222" s="30">
        <v>20</v>
      </c>
      <c r="J1222" s="30">
        <v>500</v>
      </c>
      <c r="K1222" s="30">
        <v>25</v>
      </c>
      <c r="L1222" s="30">
        <v>0</v>
      </c>
      <c r="M1222" t="s">
        <v>16474</v>
      </c>
    </row>
    <row r="1223" spans="1:13">
      <c r="A1223" t="str">
        <f t="shared" si="19"/>
        <v>Penta So-Z 505 SL 20 X 1 ltr46753</v>
      </c>
      <c r="B1223">
        <v>1222</v>
      </c>
      <c r="C1223" t="s">
        <v>12808</v>
      </c>
      <c r="D1223" t="s">
        <v>1572</v>
      </c>
      <c r="E1223" s="28">
        <v>46753</v>
      </c>
      <c r="F1223" s="30">
        <v>20</v>
      </c>
      <c r="G1223" s="30">
        <v>1</v>
      </c>
      <c r="H1223" s="30">
        <v>1</v>
      </c>
      <c r="I1223" s="30">
        <v>20</v>
      </c>
      <c r="J1223" s="30">
        <v>18</v>
      </c>
      <c r="K1223" s="30">
        <v>0</v>
      </c>
      <c r="L1223" s="30">
        <v>18</v>
      </c>
      <c r="M1223" t="s">
        <v>16474</v>
      </c>
    </row>
    <row r="1224" spans="1:13">
      <c r="A1224" t="str">
        <f t="shared" si="19"/>
        <v>Penta So-Z 505 SL 20 X 1 ltr46966</v>
      </c>
      <c r="B1224">
        <v>1223</v>
      </c>
      <c r="C1224" t="s">
        <v>12808</v>
      </c>
      <c r="D1224" t="s">
        <v>1572</v>
      </c>
      <c r="E1224" s="28">
        <v>46966</v>
      </c>
      <c r="F1224" s="30">
        <v>20</v>
      </c>
      <c r="G1224" s="30">
        <v>1</v>
      </c>
      <c r="H1224" s="30">
        <v>1</v>
      </c>
      <c r="I1224" s="30">
        <v>20</v>
      </c>
      <c r="J1224" s="30">
        <v>3920</v>
      </c>
      <c r="K1224" s="30">
        <v>196</v>
      </c>
      <c r="L1224" s="30">
        <v>0</v>
      </c>
      <c r="M1224" t="s">
        <v>16474</v>
      </c>
    </row>
    <row r="1225" spans="1:13">
      <c r="A1225" t="str">
        <f t="shared" si="19"/>
        <v>Pentagon 100 ml (Sample)1/1/1000</v>
      </c>
      <c r="B1225">
        <v>1224</v>
      </c>
      <c r="C1225" t="s">
        <v>12809</v>
      </c>
      <c r="D1225" t="s">
        <v>1573</v>
      </c>
      <c r="E1225" s="28" t="s">
        <v>2222</v>
      </c>
      <c r="F1225" s="30">
        <v>1</v>
      </c>
      <c r="G1225" s="30">
        <v>1</v>
      </c>
      <c r="H1225" s="30">
        <v>1</v>
      </c>
      <c r="I1225" s="30">
        <v>1</v>
      </c>
      <c r="J1225" s="30">
        <v>74</v>
      </c>
      <c r="K1225" s="30">
        <v>74</v>
      </c>
      <c r="L1225" s="30">
        <v>0</v>
      </c>
      <c r="M1225" t="s">
        <v>16474</v>
      </c>
    </row>
    <row r="1226" spans="1:13">
      <c r="A1226" t="str">
        <f t="shared" si="19"/>
        <v>Pentagon 50 ml (Sample)1/1/1000</v>
      </c>
      <c r="B1226">
        <v>1225</v>
      </c>
      <c r="C1226" t="s">
        <v>12810</v>
      </c>
      <c r="D1226" t="s">
        <v>1574</v>
      </c>
      <c r="E1226" s="28" t="s">
        <v>2222</v>
      </c>
      <c r="F1226" s="30">
        <v>1</v>
      </c>
      <c r="G1226" s="30">
        <v>1</v>
      </c>
      <c r="H1226" s="30">
        <v>1</v>
      </c>
      <c r="I1226" s="30">
        <v>1</v>
      </c>
      <c r="J1226" s="30">
        <v>48</v>
      </c>
      <c r="K1226" s="30">
        <v>48</v>
      </c>
      <c r="L1226" s="30">
        <v>0</v>
      </c>
      <c r="M1226" t="s">
        <v>16474</v>
      </c>
    </row>
    <row r="1227" spans="1:13">
      <c r="A1227" t="str">
        <f t="shared" si="19"/>
        <v>Pentazol 80 X 60 gr (Sample)1/1/1000</v>
      </c>
      <c r="B1227">
        <v>1226</v>
      </c>
      <c r="C1227" t="s">
        <v>12811</v>
      </c>
      <c r="D1227" t="s">
        <v>1575</v>
      </c>
      <c r="E1227" s="28" t="s">
        <v>2222</v>
      </c>
      <c r="F1227" s="30">
        <v>80</v>
      </c>
      <c r="G1227" s="30">
        <v>1</v>
      </c>
      <c r="H1227" s="30">
        <v>1</v>
      </c>
      <c r="I1227" s="30">
        <v>80</v>
      </c>
      <c r="J1227" s="30">
        <v>80</v>
      </c>
      <c r="K1227" s="30">
        <v>1</v>
      </c>
      <c r="L1227" s="30">
        <v>0</v>
      </c>
      <c r="M1227" t="s">
        <v>16474</v>
      </c>
    </row>
    <row r="1228" spans="1:13">
      <c r="A1228" t="str">
        <f t="shared" si="19"/>
        <v>Perozin 80 WP 14 X 1 kg47058</v>
      </c>
      <c r="B1228">
        <v>1227</v>
      </c>
      <c r="C1228" t="s">
        <v>12812</v>
      </c>
      <c r="D1228" t="s">
        <v>1576</v>
      </c>
      <c r="E1228" s="28">
        <v>47058</v>
      </c>
      <c r="F1228" s="30">
        <v>14</v>
      </c>
      <c r="G1228" s="30">
        <v>1</v>
      </c>
      <c r="H1228" s="30">
        <v>1</v>
      </c>
      <c r="I1228" s="30">
        <v>14</v>
      </c>
      <c r="J1228" s="30">
        <v>1256</v>
      </c>
      <c r="K1228" s="30">
        <v>89</v>
      </c>
      <c r="L1228" s="30">
        <v>10</v>
      </c>
      <c r="M1228" t="s">
        <v>16474</v>
      </c>
    </row>
    <row r="1229" spans="1:13">
      <c r="A1229" t="str">
        <f t="shared" si="19"/>
        <v>Perozin 80 WP 14 X 1 kg47150</v>
      </c>
      <c r="B1229">
        <v>1228</v>
      </c>
      <c r="C1229" t="s">
        <v>12812</v>
      </c>
      <c r="D1229" t="s">
        <v>1576</v>
      </c>
      <c r="E1229" s="28">
        <v>47150</v>
      </c>
      <c r="F1229" s="30">
        <v>14</v>
      </c>
      <c r="G1229" s="30">
        <v>1</v>
      </c>
      <c r="H1229" s="30">
        <v>1</v>
      </c>
      <c r="I1229" s="30">
        <v>14</v>
      </c>
      <c r="J1229" s="30">
        <v>686</v>
      </c>
      <c r="K1229" s="30">
        <v>49</v>
      </c>
      <c r="L1229" s="30">
        <v>0</v>
      </c>
      <c r="M1229" t="s">
        <v>16474</v>
      </c>
    </row>
    <row r="1230" spans="1:13">
      <c r="A1230" t="str">
        <f t="shared" si="19"/>
        <v>Perozin 80 WP 15 X 400 gr46844</v>
      </c>
      <c r="B1230">
        <v>1229</v>
      </c>
      <c r="C1230" t="s">
        <v>12813</v>
      </c>
      <c r="D1230" t="s">
        <v>1577</v>
      </c>
      <c r="E1230" s="28">
        <v>46844</v>
      </c>
      <c r="F1230" s="30">
        <v>15</v>
      </c>
      <c r="G1230" s="30">
        <v>1</v>
      </c>
      <c r="H1230" s="30">
        <v>1</v>
      </c>
      <c r="I1230" s="30">
        <v>15</v>
      </c>
      <c r="J1230" s="30">
        <v>13</v>
      </c>
      <c r="K1230" s="30">
        <v>0</v>
      </c>
      <c r="L1230" s="30">
        <v>13</v>
      </c>
      <c r="M1230" t="s">
        <v>16474</v>
      </c>
    </row>
    <row r="1231" spans="1:13">
      <c r="A1231" t="str">
        <f t="shared" si="19"/>
        <v>Perozin 80 WP 60 X 150 gr47088</v>
      </c>
      <c r="B1231">
        <v>1230</v>
      </c>
      <c r="C1231" t="s">
        <v>12814</v>
      </c>
      <c r="D1231" t="s">
        <v>1578</v>
      </c>
      <c r="E1231" s="28">
        <v>47088</v>
      </c>
      <c r="F1231" s="30">
        <v>60</v>
      </c>
      <c r="G1231" s="30">
        <v>1</v>
      </c>
      <c r="H1231" s="30">
        <v>1</v>
      </c>
      <c r="I1231" s="30">
        <v>60</v>
      </c>
      <c r="J1231" s="30">
        <v>4528</v>
      </c>
      <c r="K1231" s="30">
        <v>75</v>
      </c>
      <c r="L1231" s="30">
        <v>28</v>
      </c>
      <c r="M1231" t="s">
        <v>16474</v>
      </c>
    </row>
    <row r="1232" spans="1:13">
      <c r="A1232" t="str">
        <f t="shared" si="19"/>
        <v>Petrogenol 800 L 20 X 20 X 5 ml47178</v>
      </c>
      <c r="B1232">
        <v>1231</v>
      </c>
      <c r="C1232" t="s">
        <v>12815</v>
      </c>
      <c r="D1232" t="s">
        <v>1579</v>
      </c>
      <c r="E1232" s="28">
        <v>47178</v>
      </c>
      <c r="F1232" s="30">
        <v>20</v>
      </c>
      <c r="G1232" s="30">
        <v>20</v>
      </c>
      <c r="H1232" s="30">
        <v>1</v>
      </c>
      <c r="I1232" s="30">
        <v>400</v>
      </c>
      <c r="J1232" s="30">
        <v>69036</v>
      </c>
      <c r="K1232" s="30">
        <v>172</v>
      </c>
      <c r="L1232" s="30">
        <v>236</v>
      </c>
      <c r="M1232" t="s">
        <v>16474</v>
      </c>
    </row>
    <row r="1233" spans="1:13">
      <c r="A1233" t="str">
        <f t="shared" si="19"/>
        <v>Petrokum 0.005 BB 20 X 10 X 100 gr47150</v>
      </c>
      <c r="B1233">
        <v>1232</v>
      </c>
      <c r="C1233" t="s">
        <v>12816</v>
      </c>
      <c r="D1233" t="s">
        <v>1580</v>
      </c>
      <c r="E1233" s="28">
        <v>47150</v>
      </c>
      <c r="F1233" s="30">
        <v>20</v>
      </c>
      <c r="G1233" s="30">
        <v>10</v>
      </c>
      <c r="H1233" s="30">
        <v>1</v>
      </c>
      <c r="I1233" s="30">
        <v>200</v>
      </c>
      <c r="J1233" s="30">
        <v>262</v>
      </c>
      <c r="K1233" s="30">
        <v>1</v>
      </c>
      <c r="L1233" s="30">
        <v>62</v>
      </c>
      <c r="M1233" t="s">
        <v>16474</v>
      </c>
    </row>
    <row r="1234" spans="1:13">
      <c r="A1234" t="str">
        <f t="shared" si="19"/>
        <v>Petrokum 0.005 BB 20 X 10 X 100 gr47209</v>
      </c>
      <c r="B1234">
        <v>1233</v>
      </c>
      <c r="C1234" t="s">
        <v>12816</v>
      </c>
      <c r="D1234" t="s">
        <v>1580</v>
      </c>
      <c r="E1234" s="28">
        <v>47209</v>
      </c>
      <c r="F1234" s="30">
        <v>20</v>
      </c>
      <c r="G1234" s="30">
        <v>10</v>
      </c>
      <c r="H1234" s="30">
        <v>1</v>
      </c>
      <c r="I1234" s="30">
        <v>200</v>
      </c>
      <c r="J1234" s="30">
        <v>9200</v>
      </c>
      <c r="K1234" s="30">
        <v>46</v>
      </c>
      <c r="L1234" s="30">
        <v>0</v>
      </c>
      <c r="M1234" t="s">
        <v>16474</v>
      </c>
    </row>
    <row r="1235" spans="1:13">
      <c r="A1235" t="str">
        <f t="shared" si="19"/>
        <v>Pexalon 106 SC 24 X 240 ml46143</v>
      </c>
      <c r="B1235">
        <v>1234</v>
      </c>
      <c r="C1235" t="s">
        <v>12817</v>
      </c>
      <c r="D1235" t="s">
        <v>1581</v>
      </c>
      <c r="E1235" s="28">
        <v>46143</v>
      </c>
      <c r="F1235" s="30">
        <v>24</v>
      </c>
      <c r="G1235" s="30">
        <v>1</v>
      </c>
      <c r="H1235" s="30">
        <v>1</v>
      </c>
      <c r="I1235" s="30">
        <v>24</v>
      </c>
      <c r="J1235" s="30">
        <v>203</v>
      </c>
      <c r="K1235" s="30">
        <v>8</v>
      </c>
      <c r="L1235" s="30">
        <v>11</v>
      </c>
      <c r="M1235" t="s">
        <v>16474</v>
      </c>
    </row>
    <row r="1236" spans="1:13">
      <c r="A1236" t="str">
        <f t="shared" si="19"/>
        <v>Pexalon 106 SC 50 X 100 ml46235</v>
      </c>
      <c r="B1236">
        <v>1235</v>
      </c>
      <c r="C1236" t="s">
        <v>12818</v>
      </c>
      <c r="D1236" t="s">
        <v>1583</v>
      </c>
      <c r="E1236" s="28">
        <v>46235</v>
      </c>
      <c r="F1236" s="30">
        <v>50</v>
      </c>
      <c r="G1236" s="30">
        <v>1</v>
      </c>
      <c r="H1236" s="30">
        <v>1</v>
      </c>
      <c r="I1236" s="30">
        <v>50</v>
      </c>
      <c r="J1236" s="30">
        <v>1767</v>
      </c>
      <c r="K1236" s="30">
        <v>35</v>
      </c>
      <c r="L1236" s="30">
        <v>17</v>
      </c>
      <c r="M1236" t="s">
        <v>16474</v>
      </c>
    </row>
    <row r="1237" spans="1:13">
      <c r="A1237" t="str">
        <f t="shared" si="19"/>
        <v>Phenol (Sample)1/1/1000</v>
      </c>
      <c r="B1237">
        <v>1236</v>
      </c>
      <c r="C1237" t="s">
        <v>12819</v>
      </c>
      <c r="D1237" t="s">
        <v>1585</v>
      </c>
      <c r="E1237" s="28" t="s">
        <v>2222</v>
      </c>
      <c r="F1237" s="30">
        <v>1</v>
      </c>
      <c r="G1237" s="30">
        <v>1</v>
      </c>
      <c r="H1237" s="30">
        <v>1</v>
      </c>
      <c r="I1237" s="30">
        <v>1</v>
      </c>
      <c r="J1237" s="30">
        <v>3</v>
      </c>
      <c r="K1237" s="30">
        <v>3</v>
      </c>
      <c r="L1237" s="30">
        <v>0</v>
      </c>
      <c r="M1237" t="s">
        <v>16474</v>
      </c>
    </row>
    <row r="1238" spans="1:13">
      <c r="A1238" t="str">
        <f t="shared" si="19"/>
        <v>Phosgrow 50 kg46419</v>
      </c>
      <c r="B1238">
        <v>1237</v>
      </c>
      <c r="C1238" t="s">
        <v>12820</v>
      </c>
      <c r="D1238" t="s">
        <v>1586</v>
      </c>
      <c r="E1238" s="28">
        <v>46419</v>
      </c>
      <c r="F1238" s="30">
        <v>1</v>
      </c>
      <c r="G1238" s="30">
        <v>1</v>
      </c>
      <c r="H1238" s="30">
        <v>1</v>
      </c>
      <c r="I1238" s="30">
        <v>1</v>
      </c>
      <c r="J1238" s="30">
        <v>151</v>
      </c>
      <c r="K1238" s="30">
        <v>151</v>
      </c>
      <c r="L1238" s="30">
        <v>0</v>
      </c>
      <c r="M1238" t="s">
        <v>16474</v>
      </c>
    </row>
    <row r="1239" spans="1:13">
      <c r="A1239" t="str">
        <f t="shared" si="19"/>
        <v>Phosthene 97 WG 100 X 100 gr45870</v>
      </c>
      <c r="B1239">
        <v>1238</v>
      </c>
      <c r="C1239" t="s">
        <v>12821</v>
      </c>
      <c r="D1239" t="s">
        <v>1587</v>
      </c>
      <c r="E1239" s="28">
        <v>45870</v>
      </c>
      <c r="F1239" s="30">
        <v>100</v>
      </c>
      <c r="G1239" s="30">
        <v>1</v>
      </c>
      <c r="H1239" s="30">
        <v>1</v>
      </c>
      <c r="I1239" s="30">
        <v>100</v>
      </c>
      <c r="J1239" s="30">
        <v>735</v>
      </c>
      <c r="K1239" s="30">
        <v>7</v>
      </c>
      <c r="L1239" s="30">
        <v>35</v>
      </c>
      <c r="M1239" t="s">
        <v>16474</v>
      </c>
    </row>
    <row r="1240" spans="1:13">
      <c r="A1240" t="str">
        <f t="shared" si="19"/>
        <v>Pilly 25 WP 20 gr45413</v>
      </c>
      <c r="B1240">
        <v>1239</v>
      </c>
      <c r="C1240" t="s">
        <v>12822</v>
      </c>
      <c r="D1240" t="s">
        <v>1589</v>
      </c>
      <c r="E1240" s="28">
        <v>45413</v>
      </c>
      <c r="F1240" s="30">
        <v>1</v>
      </c>
      <c r="G1240" s="30">
        <v>1</v>
      </c>
      <c r="H1240" s="30">
        <v>1</v>
      </c>
      <c r="I1240" s="30">
        <v>1</v>
      </c>
      <c r="J1240" s="30">
        <v>115</v>
      </c>
      <c r="K1240" s="30">
        <v>115</v>
      </c>
      <c r="L1240" s="30">
        <v>0</v>
      </c>
      <c r="M1240" t="s">
        <v>16474</v>
      </c>
    </row>
    <row r="1241" spans="1:13">
      <c r="A1241" t="str">
        <f t="shared" si="19"/>
        <v>Pinamec 20 EC 15 X 1 ltr46905</v>
      </c>
      <c r="B1241">
        <v>1240</v>
      </c>
      <c r="C1241" t="s">
        <v>12823</v>
      </c>
      <c r="D1241" t="s">
        <v>1590</v>
      </c>
      <c r="E1241" s="28">
        <v>46905</v>
      </c>
      <c r="F1241" s="30">
        <v>15</v>
      </c>
      <c r="G1241" s="30">
        <v>1</v>
      </c>
      <c r="H1241" s="30">
        <v>1</v>
      </c>
      <c r="I1241" s="30">
        <v>15</v>
      </c>
      <c r="J1241" s="30">
        <v>101</v>
      </c>
      <c r="K1241" s="30">
        <v>6</v>
      </c>
      <c r="L1241" s="30">
        <v>11</v>
      </c>
      <c r="M1241" t="s">
        <v>16474</v>
      </c>
    </row>
    <row r="1242" spans="1:13">
      <c r="A1242" t="str">
        <f t="shared" si="19"/>
        <v>Pinamec 20 EC 15 X 1 ltr47027</v>
      </c>
      <c r="B1242">
        <v>1241</v>
      </c>
      <c r="C1242" t="s">
        <v>12823</v>
      </c>
      <c r="D1242" t="s">
        <v>1590</v>
      </c>
      <c r="E1242" s="28">
        <v>47027</v>
      </c>
      <c r="F1242" s="30">
        <v>15</v>
      </c>
      <c r="G1242" s="30">
        <v>1</v>
      </c>
      <c r="H1242" s="30">
        <v>1</v>
      </c>
      <c r="I1242" s="30">
        <v>15</v>
      </c>
      <c r="J1242" s="30">
        <v>540</v>
      </c>
      <c r="K1242" s="30">
        <v>36</v>
      </c>
      <c r="L1242" s="30">
        <v>0</v>
      </c>
      <c r="M1242" t="s">
        <v>16474</v>
      </c>
    </row>
    <row r="1243" spans="1:13">
      <c r="A1243" t="str">
        <f t="shared" si="19"/>
        <v>Pinamec 20 EC 20 X 1 ltr (Hitam)47150</v>
      </c>
      <c r="B1243">
        <v>1242</v>
      </c>
      <c r="C1243" t="s">
        <v>12824</v>
      </c>
      <c r="D1243" t="s">
        <v>1594</v>
      </c>
      <c r="E1243" s="28">
        <v>47150</v>
      </c>
      <c r="F1243" s="30">
        <v>20</v>
      </c>
      <c r="G1243" s="30">
        <v>1</v>
      </c>
      <c r="H1243" s="30">
        <v>1</v>
      </c>
      <c r="I1243" s="30">
        <v>20</v>
      </c>
      <c r="J1243" s="30">
        <v>80</v>
      </c>
      <c r="K1243" s="30">
        <v>4</v>
      </c>
      <c r="L1243" s="30">
        <v>0</v>
      </c>
      <c r="M1243" t="s">
        <v>16474</v>
      </c>
    </row>
    <row r="1244" spans="1:13">
      <c r="A1244" t="str">
        <f t="shared" si="19"/>
        <v>Pinamec 20 EC 20 X 1 ltr (Hitam)47209</v>
      </c>
      <c r="B1244">
        <v>1243</v>
      </c>
      <c r="C1244" t="s">
        <v>12824</v>
      </c>
      <c r="D1244" t="s">
        <v>1594</v>
      </c>
      <c r="E1244" s="28">
        <v>47209</v>
      </c>
      <c r="F1244" s="30">
        <v>20</v>
      </c>
      <c r="G1244" s="30">
        <v>1</v>
      </c>
      <c r="H1244" s="30">
        <v>1</v>
      </c>
      <c r="I1244" s="30">
        <v>20</v>
      </c>
      <c r="J1244" s="30">
        <v>500</v>
      </c>
      <c r="K1244" s="30">
        <v>25</v>
      </c>
      <c r="L1244" s="30">
        <v>0</v>
      </c>
      <c r="M1244" t="s">
        <v>16474</v>
      </c>
    </row>
    <row r="1245" spans="1:13">
      <c r="A1245" t="str">
        <f t="shared" si="19"/>
        <v>Pinamec 20 EC 20 X 500 ml (Hitam)46844</v>
      </c>
      <c r="B1245">
        <v>1244</v>
      </c>
      <c r="C1245" t="s">
        <v>12825</v>
      </c>
      <c r="D1245" t="s">
        <v>1597</v>
      </c>
      <c r="E1245" s="28">
        <v>46844</v>
      </c>
      <c r="F1245" s="30">
        <v>20</v>
      </c>
      <c r="G1245" s="30">
        <v>1</v>
      </c>
      <c r="H1245" s="30">
        <v>1</v>
      </c>
      <c r="I1245" s="30">
        <v>20</v>
      </c>
      <c r="J1245" s="30">
        <v>200</v>
      </c>
      <c r="K1245" s="30">
        <v>10</v>
      </c>
      <c r="L1245" s="30">
        <v>0</v>
      </c>
      <c r="M1245" t="s">
        <v>16474</v>
      </c>
    </row>
    <row r="1246" spans="1:13">
      <c r="A1246" t="str">
        <f t="shared" si="19"/>
        <v>Pinamec 20 EC 40 X 250 ml46784</v>
      </c>
      <c r="B1246">
        <v>1245</v>
      </c>
      <c r="C1246" t="s">
        <v>12826</v>
      </c>
      <c r="D1246" t="s">
        <v>1600</v>
      </c>
      <c r="E1246" s="28">
        <v>46784</v>
      </c>
      <c r="F1246" s="30">
        <v>40</v>
      </c>
      <c r="G1246" s="30">
        <v>1</v>
      </c>
      <c r="H1246" s="30">
        <v>1</v>
      </c>
      <c r="I1246" s="30">
        <v>40</v>
      </c>
      <c r="J1246" s="30">
        <v>148</v>
      </c>
      <c r="K1246" s="30">
        <v>3</v>
      </c>
      <c r="L1246" s="30">
        <v>28</v>
      </c>
      <c r="M1246" t="s">
        <v>16474</v>
      </c>
    </row>
    <row r="1247" spans="1:13">
      <c r="A1247" t="str">
        <f t="shared" si="19"/>
        <v>Pinamec 20 EC 40 X 250 ml (Hitam)46844</v>
      </c>
      <c r="B1247">
        <v>1246</v>
      </c>
      <c r="C1247" t="s">
        <v>12827</v>
      </c>
      <c r="D1247" t="s">
        <v>1599</v>
      </c>
      <c r="E1247" s="28">
        <v>46844</v>
      </c>
      <c r="F1247" s="30">
        <v>40</v>
      </c>
      <c r="G1247" s="30">
        <v>1</v>
      </c>
      <c r="H1247" s="30">
        <v>1</v>
      </c>
      <c r="I1247" s="30">
        <v>40</v>
      </c>
      <c r="J1247" s="30">
        <v>675</v>
      </c>
      <c r="K1247" s="30">
        <v>16</v>
      </c>
      <c r="L1247" s="30">
        <v>35</v>
      </c>
      <c r="M1247" t="s">
        <v>16474</v>
      </c>
    </row>
    <row r="1248" spans="1:13">
      <c r="A1248" t="str">
        <f t="shared" si="19"/>
        <v>Pinamec 20 EC 50 X 100 ml (Hitam)47150</v>
      </c>
      <c r="B1248">
        <v>1247</v>
      </c>
      <c r="C1248" t="s">
        <v>12828</v>
      </c>
      <c r="D1248" t="s">
        <v>1602</v>
      </c>
      <c r="E1248" s="28">
        <v>47150</v>
      </c>
      <c r="F1248" s="30">
        <v>50</v>
      </c>
      <c r="G1248" s="30">
        <v>1</v>
      </c>
      <c r="H1248" s="30">
        <v>1</v>
      </c>
      <c r="I1248" s="30">
        <v>50</v>
      </c>
      <c r="J1248" s="30">
        <v>930</v>
      </c>
      <c r="K1248" s="30">
        <v>18</v>
      </c>
      <c r="L1248" s="30">
        <v>30</v>
      </c>
      <c r="M1248" t="s">
        <v>16474</v>
      </c>
    </row>
    <row r="1249" spans="1:13">
      <c r="A1249" t="str">
        <f t="shared" si="19"/>
        <v>Pipa Penyemprot 60 cm Star Metal1/1/1000</v>
      </c>
      <c r="B1249">
        <v>1248</v>
      </c>
      <c r="C1249" t="s">
        <v>12829</v>
      </c>
      <c r="D1249" t="s">
        <v>1603</v>
      </c>
      <c r="E1249" s="28" t="s">
        <v>2222</v>
      </c>
      <c r="F1249" s="30">
        <v>1</v>
      </c>
      <c r="G1249" s="30">
        <v>1</v>
      </c>
      <c r="H1249" s="30">
        <v>1</v>
      </c>
      <c r="I1249" s="30">
        <v>1</v>
      </c>
      <c r="J1249" s="30">
        <v>80</v>
      </c>
      <c r="K1249" s="30">
        <v>80</v>
      </c>
      <c r="L1249" s="30">
        <v>0</v>
      </c>
      <c r="M1249" t="s">
        <v>16474</v>
      </c>
    </row>
    <row r="1250" spans="1:13">
      <c r="A1250" t="str">
        <f t="shared" si="19"/>
        <v>Pipa Penyemprot Fiberglass YT 3L, 4L, 5L, 7L &amp; 9L1/1/1000</v>
      </c>
      <c r="B1250">
        <v>1249</v>
      </c>
      <c r="C1250" t="s">
        <v>12830</v>
      </c>
      <c r="D1250" t="s">
        <v>1604</v>
      </c>
      <c r="E1250" s="28" t="s">
        <v>2222</v>
      </c>
      <c r="F1250" s="30">
        <v>1</v>
      </c>
      <c r="G1250" s="30">
        <v>1</v>
      </c>
      <c r="H1250" s="30">
        <v>1</v>
      </c>
      <c r="I1250" s="30">
        <v>1</v>
      </c>
      <c r="J1250" s="30">
        <v>100</v>
      </c>
      <c r="K1250" s="30">
        <v>100</v>
      </c>
      <c r="L1250" s="30">
        <v>0</v>
      </c>
      <c r="M1250" t="s">
        <v>16474</v>
      </c>
    </row>
    <row r="1251" spans="1:13">
      <c r="A1251" t="str">
        <f t="shared" si="19"/>
        <v>Pipa Penyemprot+G.Orange 20 L Star Metal1/1/1000</v>
      </c>
      <c r="B1251">
        <v>1250</v>
      </c>
      <c r="C1251" t="s">
        <v>12831</v>
      </c>
      <c r="D1251" t="s">
        <v>1605</v>
      </c>
      <c r="E1251" s="28" t="s">
        <v>2222</v>
      </c>
      <c r="F1251" s="30">
        <v>1</v>
      </c>
      <c r="G1251" s="30">
        <v>1</v>
      </c>
      <c r="H1251" s="30">
        <v>1</v>
      </c>
      <c r="I1251" s="30">
        <v>1</v>
      </c>
      <c r="J1251" s="30">
        <v>36</v>
      </c>
      <c r="K1251" s="30">
        <v>36</v>
      </c>
      <c r="L1251" s="30">
        <v>0</v>
      </c>
      <c r="M1251" t="s">
        <v>16474</v>
      </c>
    </row>
    <row r="1252" spans="1:13">
      <c r="A1252" t="str">
        <f t="shared" si="19"/>
        <v>Pipa Semprot1/1/1000</v>
      </c>
      <c r="B1252">
        <v>1251</v>
      </c>
      <c r="C1252" t="s">
        <v>12832</v>
      </c>
      <c r="D1252" t="s">
        <v>1606</v>
      </c>
      <c r="E1252" s="28" t="s">
        <v>2222</v>
      </c>
      <c r="F1252" s="30">
        <v>1</v>
      </c>
      <c r="G1252" s="30">
        <v>1</v>
      </c>
      <c r="H1252" s="30">
        <v>1</v>
      </c>
      <c r="I1252" s="30">
        <v>1</v>
      </c>
      <c r="J1252" s="30">
        <v>15</v>
      </c>
      <c r="K1252" s="30">
        <v>15</v>
      </c>
      <c r="L1252" s="30">
        <v>0</v>
      </c>
      <c r="M1252" t="s">
        <v>16474</v>
      </c>
    </row>
    <row r="1253" spans="1:13">
      <c r="A1253" t="str">
        <f t="shared" si="19"/>
        <v>Piraklo 250 EC 100 X 100 ml46935</v>
      </c>
      <c r="B1253">
        <v>1252</v>
      </c>
      <c r="C1253" t="s">
        <v>12833</v>
      </c>
      <c r="D1253" t="s">
        <v>1607</v>
      </c>
      <c r="E1253" s="28">
        <v>46935</v>
      </c>
      <c r="F1253" s="30">
        <v>100</v>
      </c>
      <c r="G1253" s="30">
        <v>1</v>
      </c>
      <c r="H1253" s="30">
        <v>1</v>
      </c>
      <c r="I1253" s="30">
        <v>100</v>
      </c>
      <c r="J1253" s="30">
        <v>28070</v>
      </c>
      <c r="K1253" s="30">
        <v>280</v>
      </c>
      <c r="L1253" s="30">
        <v>70</v>
      </c>
      <c r="M1253" t="s">
        <v>16474</v>
      </c>
    </row>
    <row r="1254" spans="1:13">
      <c r="A1254" t="str">
        <f t="shared" si="19"/>
        <v>Piraklo 250 EC 40 X 250 ml46508</v>
      </c>
      <c r="B1254">
        <v>1253</v>
      </c>
      <c r="C1254" t="s">
        <v>12834</v>
      </c>
      <c r="D1254" t="s">
        <v>1608</v>
      </c>
      <c r="E1254" s="28">
        <v>46508</v>
      </c>
      <c r="F1254" s="30">
        <v>40</v>
      </c>
      <c r="G1254" s="30">
        <v>1</v>
      </c>
      <c r="H1254" s="30">
        <v>1</v>
      </c>
      <c r="I1254" s="30">
        <v>40</v>
      </c>
      <c r="J1254" s="30">
        <v>1080</v>
      </c>
      <c r="K1254" s="30">
        <v>27</v>
      </c>
      <c r="L1254" s="30">
        <v>0</v>
      </c>
      <c r="M1254" t="s">
        <v>16474</v>
      </c>
    </row>
    <row r="1255" spans="1:13">
      <c r="A1255" t="str">
        <f t="shared" si="19"/>
        <v>Piraklo 250 EC 40 X 250 ml46935</v>
      </c>
      <c r="B1255">
        <v>1254</v>
      </c>
      <c r="C1255" t="s">
        <v>12834</v>
      </c>
      <c r="D1255" t="s">
        <v>1608</v>
      </c>
      <c r="E1255" s="28">
        <v>46935</v>
      </c>
      <c r="F1255" s="30">
        <v>40</v>
      </c>
      <c r="G1255" s="30">
        <v>1</v>
      </c>
      <c r="H1255" s="30">
        <v>1</v>
      </c>
      <c r="I1255" s="30">
        <v>40</v>
      </c>
      <c r="J1255" s="30">
        <v>39359</v>
      </c>
      <c r="K1255" s="30">
        <v>983</v>
      </c>
      <c r="L1255" s="30">
        <v>39</v>
      </c>
      <c r="M1255" t="s">
        <v>16474</v>
      </c>
    </row>
    <row r="1256" spans="1:13">
      <c r="A1256" t="str">
        <f t="shared" si="19"/>
        <v>Piribac 400 SC 50 X 100 ml (Sample)1/1/1000</v>
      </c>
      <c r="B1256">
        <v>1255</v>
      </c>
      <c r="C1256" t="s">
        <v>12835</v>
      </c>
      <c r="D1256" t="s">
        <v>1609</v>
      </c>
      <c r="E1256" s="28" t="s">
        <v>2222</v>
      </c>
      <c r="F1256" s="30">
        <v>50</v>
      </c>
      <c r="G1256" s="30">
        <v>1</v>
      </c>
      <c r="H1256" s="30">
        <v>1</v>
      </c>
      <c r="I1256" s="30">
        <v>50</v>
      </c>
      <c r="J1256" s="30">
        <v>5</v>
      </c>
      <c r="K1256" s="30">
        <v>0</v>
      </c>
      <c r="L1256" s="30">
        <v>5</v>
      </c>
      <c r="M1256" t="s">
        <v>16474</v>
      </c>
    </row>
    <row r="1257" spans="1:13">
      <c r="A1257" t="str">
        <f t="shared" si="19"/>
        <v>Pisau Lipat Set1/1/1000</v>
      </c>
      <c r="B1257">
        <v>1256</v>
      </c>
      <c r="C1257" t="s">
        <v>12836</v>
      </c>
      <c r="D1257" t="s">
        <v>1610</v>
      </c>
      <c r="E1257" s="28" t="s">
        <v>2222</v>
      </c>
      <c r="F1257" s="30">
        <v>1</v>
      </c>
      <c r="G1257" s="30">
        <v>1</v>
      </c>
      <c r="H1257" s="30">
        <v>1</v>
      </c>
      <c r="I1257" s="30">
        <v>1</v>
      </c>
      <c r="J1257" s="30">
        <v>133</v>
      </c>
      <c r="K1257" s="30">
        <v>133</v>
      </c>
      <c r="L1257" s="30">
        <v>0</v>
      </c>
      <c r="M1257" t="s">
        <v>16474</v>
      </c>
    </row>
    <row r="1258" spans="1:13">
      <c r="A1258" t="str">
        <f t="shared" si="19"/>
        <v>Pita Alat Pengikat Tanaman Yoto 25 X 20 X 1 roll1/1/1000</v>
      </c>
      <c r="B1258">
        <v>1257</v>
      </c>
      <c r="C1258" t="s">
        <v>12837</v>
      </c>
      <c r="D1258" t="s">
        <v>1611</v>
      </c>
      <c r="E1258" s="28" t="s">
        <v>2222</v>
      </c>
      <c r="F1258" s="30">
        <v>25</v>
      </c>
      <c r="G1258" s="30">
        <v>20</v>
      </c>
      <c r="H1258" s="30">
        <v>1</v>
      </c>
      <c r="I1258" s="30">
        <v>500</v>
      </c>
      <c r="J1258" s="30">
        <v>3525</v>
      </c>
      <c r="K1258" s="30">
        <v>7</v>
      </c>
      <c r="L1258" s="30">
        <v>25</v>
      </c>
      <c r="M1258" t="s">
        <v>16474</v>
      </c>
    </row>
    <row r="1259" spans="1:13">
      <c r="A1259" t="str">
        <f t="shared" si="19"/>
        <v>Planter Bag 11 Liter 2 Handle Standard HDPE 4cm 150 X 24 cm X 25 cm1/1/1000</v>
      </c>
      <c r="B1259">
        <v>1258</v>
      </c>
      <c r="C1259" t="s">
        <v>12838</v>
      </c>
      <c r="D1259" t="s">
        <v>1612</v>
      </c>
      <c r="E1259" s="28" t="s">
        <v>2222</v>
      </c>
      <c r="F1259" s="30">
        <v>150</v>
      </c>
      <c r="G1259" s="30">
        <v>1</v>
      </c>
      <c r="H1259" s="30">
        <v>1</v>
      </c>
      <c r="I1259" s="30">
        <v>150</v>
      </c>
      <c r="J1259" s="30">
        <v>1</v>
      </c>
      <c r="K1259" s="30">
        <v>0</v>
      </c>
      <c r="L1259" s="30">
        <v>1</v>
      </c>
      <c r="M1259" t="s">
        <v>16474</v>
      </c>
    </row>
    <row r="1260" spans="1:13">
      <c r="A1260" t="str">
        <f t="shared" si="19"/>
        <v>Planter Bag 15 Liter 2 Handle Standard HDPE 4cm 150 X 29 cm X 24 cm1/1/1000</v>
      </c>
      <c r="B1260">
        <v>1259</v>
      </c>
      <c r="C1260" t="s">
        <v>12839</v>
      </c>
      <c r="D1260" t="s">
        <v>1613</v>
      </c>
      <c r="E1260" s="28" t="s">
        <v>2222</v>
      </c>
      <c r="F1260" s="30">
        <v>150</v>
      </c>
      <c r="G1260" s="30">
        <v>1</v>
      </c>
      <c r="H1260" s="30">
        <v>1</v>
      </c>
      <c r="I1260" s="30">
        <v>150</v>
      </c>
      <c r="J1260" s="30">
        <v>130</v>
      </c>
      <c r="K1260" s="30">
        <v>0</v>
      </c>
      <c r="L1260" s="30">
        <v>130</v>
      </c>
      <c r="M1260" t="s">
        <v>16474</v>
      </c>
    </row>
    <row r="1261" spans="1:13">
      <c r="A1261" t="str">
        <f t="shared" si="19"/>
        <v>Planter Bag 18 Liter 2 Handle Standard HDPE 4cm 150 X 28 cm X 30 cm1/1/1000</v>
      </c>
      <c r="B1261">
        <v>1260</v>
      </c>
      <c r="C1261" t="s">
        <v>12840</v>
      </c>
      <c r="D1261" t="s">
        <v>1614</v>
      </c>
      <c r="E1261" s="28" t="s">
        <v>2222</v>
      </c>
      <c r="F1261" s="30">
        <v>150</v>
      </c>
      <c r="G1261" s="30">
        <v>1</v>
      </c>
      <c r="H1261" s="30">
        <v>1</v>
      </c>
      <c r="I1261" s="30">
        <v>150</v>
      </c>
      <c r="J1261" s="30">
        <v>192</v>
      </c>
      <c r="K1261" s="30">
        <v>1</v>
      </c>
      <c r="L1261" s="30">
        <v>42</v>
      </c>
      <c r="M1261" t="s">
        <v>16474</v>
      </c>
    </row>
    <row r="1262" spans="1:13">
      <c r="A1262" t="str">
        <f t="shared" si="19"/>
        <v>Planter Bag 28 Liter 2 Handle Standard HDPE 4cm 150 X 30 cm X 40 cm1/1/1000</v>
      </c>
      <c r="B1262">
        <v>1261</v>
      </c>
      <c r="C1262" t="s">
        <v>12841</v>
      </c>
      <c r="D1262" t="s">
        <v>1615</v>
      </c>
      <c r="E1262" s="28" t="s">
        <v>2222</v>
      </c>
      <c r="F1262" s="30">
        <v>150</v>
      </c>
      <c r="G1262" s="30">
        <v>1</v>
      </c>
      <c r="H1262" s="30">
        <v>1</v>
      </c>
      <c r="I1262" s="30">
        <v>150</v>
      </c>
      <c r="J1262" s="30">
        <v>102</v>
      </c>
      <c r="K1262" s="30">
        <v>0</v>
      </c>
      <c r="L1262" s="30">
        <v>102</v>
      </c>
      <c r="M1262" t="s">
        <v>16474</v>
      </c>
    </row>
    <row r="1263" spans="1:13">
      <c r="A1263" t="str">
        <f t="shared" si="19"/>
        <v>Planter Bag 3 Liter No Handle 200 X 15 cm X 18 cm1/1/1000</v>
      </c>
      <c r="B1263">
        <v>1262</v>
      </c>
      <c r="C1263" t="s">
        <v>12842</v>
      </c>
      <c r="D1263" t="s">
        <v>1616</v>
      </c>
      <c r="E1263" s="28" t="s">
        <v>2222</v>
      </c>
      <c r="F1263" s="30">
        <v>200</v>
      </c>
      <c r="G1263" s="30">
        <v>1</v>
      </c>
      <c r="H1263" s="30">
        <v>1</v>
      </c>
      <c r="I1263" s="30">
        <v>200</v>
      </c>
      <c r="J1263" s="30">
        <v>162</v>
      </c>
      <c r="K1263" s="30">
        <v>0</v>
      </c>
      <c r="L1263" s="30">
        <v>162</v>
      </c>
      <c r="M1263" t="s">
        <v>16474</v>
      </c>
    </row>
    <row r="1264" spans="1:13">
      <c r="A1264" t="str">
        <f t="shared" si="19"/>
        <v>Planter Bag 5 Liter No Handle 200 X 18 cm X 20 cm1/1/1000</v>
      </c>
      <c r="B1264">
        <v>1263</v>
      </c>
      <c r="C1264" t="s">
        <v>12843</v>
      </c>
      <c r="D1264" t="s">
        <v>1617</v>
      </c>
      <c r="E1264" s="28" t="s">
        <v>2222</v>
      </c>
      <c r="F1264" s="30">
        <v>200</v>
      </c>
      <c r="G1264" s="30">
        <v>1</v>
      </c>
      <c r="H1264" s="30">
        <v>1</v>
      </c>
      <c r="I1264" s="30">
        <v>200</v>
      </c>
      <c r="J1264" s="30">
        <v>373</v>
      </c>
      <c r="K1264" s="30">
        <v>1</v>
      </c>
      <c r="L1264" s="30">
        <v>173</v>
      </c>
      <c r="M1264" t="s">
        <v>16474</v>
      </c>
    </row>
    <row r="1265" spans="1:13">
      <c r="A1265" t="str">
        <f t="shared" si="19"/>
        <v>Plenum 50 WG 12 X 10 X 25 gr45992</v>
      </c>
      <c r="B1265">
        <v>1264</v>
      </c>
      <c r="C1265" t="s">
        <v>12844</v>
      </c>
      <c r="D1265" t="s">
        <v>1618</v>
      </c>
      <c r="E1265" s="28">
        <v>45992</v>
      </c>
      <c r="F1265" s="30">
        <v>12</v>
      </c>
      <c r="G1265" s="30">
        <v>10</v>
      </c>
      <c r="H1265" s="30">
        <v>1</v>
      </c>
      <c r="I1265" s="30">
        <v>120</v>
      </c>
      <c r="J1265" s="30">
        <v>3390</v>
      </c>
      <c r="K1265" s="30">
        <v>28</v>
      </c>
      <c r="L1265" s="30">
        <v>30</v>
      </c>
      <c r="M1265" t="s">
        <v>16474</v>
      </c>
    </row>
    <row r="1266" spans="1:13">
      <c r="A1266" t="str">
        <f t="shared" si="19"/>
        <v>Plenum 50 WG 50 X 100 gr45778</v>
      </c>
      <c r="B1266">
        <v>1265</v>
      </c>
      <c r="C1266" t="s">
        <v>12845</v>
      </c>
      <c r="D1266" t="s">
        <v>1620</v>
      </c>
      <c r="E1266" s="28">
        <v>45778</v>
      </c>
      <c r="F1266" s="30">
        <v>50</v>
      </c>
      <c r="G1266" s="30">
        <v>1</v>
      </c>
      <c r="H1266" s="30">
        <v>1</v>
      </c>
      <c r="I1266" s="30">
        <v>50</v>
      </c>
      <c r="J1266" s="30">
        <v>3554</v>
      </c>
      <c r="K1266" s="30">
        <v>71</v>
      </c>
      <c r="L1266" s="30">
        <v>4</v>
      </c>
      <c r="M1266" t="s">
        <v>16474</v>
      </c>
    </row>
    <row r="1267" spans="1:13">
      <c r="A1267" t="str">
        <f t="shared" si="19"/>
        <v>Plenum 50 WG 50 X 100 gr45962</v>
      </c>
      <c r="B1267">
        <v>1266</v>
      </c>
      <c r="C1267" t="s">
        <v>12845</v>
      </c>
      <c r="D1267" t="s">
        <v>1620</v>
      </c>
      <c r="E1267" s="28">
        <v>45962</v>
      </c>
      <c r="F1267" s="30">
        <v>50</v>
      </c>
      <c r="G1267" s="30">
        <v>1</v>
      </c>
      <c r="H1267" s="30">
        <v>1</v>
      </c>
      <c r="I1267" s="30">
        <v>50</v>
      </c>
      <c r="J1267" s="30">
        <v>4250</v>
      </c>
      <c r="K1267" s="30">
        <v>85</v>
      </c>
      <c r="L1267" s="30">
        <v>0</v>
      </c>
      <c r="M1267" t="s">
        <v>16474</v>
      </c>
    </row>
    <row r="1268" spans="1:13">
      <c r="A1268" t="str">
        <f t="shared" si="19"/>
        <v>Plenum 50 WG 50 X 100 gr45839</v>
      </c>
      <c r="B1268">
        <v>1267</v>
      </c>
      <c r="C1268" t="s">
        <v>12845</v>
      </c>
      <c r="D1268" t="s">
        <v>1620</v>
      </c>
      <c r="E1268" s="28">
        <v>45839</v>
      </c>
      <c r="F1268" s="30">
        <v>50</v>
      </c>
      <c r="G1268" s="30">
        <v>1</v>
      </c>
      <c r="H1268" s="30">
        <v>1</v>
      </c>
      <c r="I1268" s="30">
        <v>50</v>
      </c>
      <c r="J1268" s="30">
        <v>500</v>
      </c>
      <c r="K1268" s="30">
        <v>10</v>
      </c>
      <c r="L1268" s="30">
        <v>0</v>
      </c>
      <c r="M1268" t="s">
        <v>16474</v>
      </c>
    </row>
    <row r="1269" spans="1:13">
      <c r="A1269" t="str">
        <f t="shared" si="19"/>
        <v>Plenum 50 WG 50 X 100 gr45992</v>
      </c>
      <c r="B1269">
        <v>1268</v>
      </c>
      <c r="C1269" t="s">
        <v>12845</v>
      </c>
      <c r="D1269" t="s">
        <v>1620</v>
      </c>
      <c r="E1269" s="28">
        <v>45992</v>
      </c>
      <c r="F1269" s="30">
        <v>50</v>
      </c>
      <c r="G1269" s="30">
        <v>1</v>
      </c>
      <c r="H1269" s="30">
        <v>1</v>
      </c>
      <c r="I1269" s="30">
        <v>50</v>
      </c>
      <c r="J1269" s="30">
        <v>4450</v>
      </c>
      <c r="K1269" s="30">
        <v>89</v>
      </c>
      <c r="L1269" s="30">
        <v>0</v>
      </c>
      <c r="M1269" t="s">
        <v>16474</v>
      </c>
    </row>
    <row r="1270" spans="1:13">
      <c r="A1270" t="str">
        <f t="shared" si="19"/>
        <v>Pointer 276 SL 20 X 1 ltr New46143</v>
      </c>
      <c r="B1270">
        <v>1269</v>
      </c>
      <c r="C1270" t="s">
        <v>12846</v>
      </c>
      <c r="D1270" t="s">
        <v>1627</v>
      </c>
      <c r="E1270" s="28">
        <v>46143</v>
      </c>
      <c r="F1270" s="30">
        <v>20</v>
      </c>
      <c r="G1270" s="30">
        <v>1</v>
      </c>
      <c r="H1270" s="30">
        <v>1</v>
      </c>
      <c r="I1270" s="30">
        <v>20</v>
      </c>
      <c r="J1270" s="30">
        <v>9160</v>
      </c>
      <c r="K1270" s="30">
        <v>458</v>
      </c>
      <c r="L1270" s="30">
        <v>0</v>
      </c>
      <c r="M1270" t="s">
        <v>16474</v>
      </c>
    </row>
    <row r="1271" spans="1:13">
      <c r="A1271" t="str">
        <f t="shared" si="19"/>
        <v>Polo Shirt MIA (Putih Kombinasi)1/1/1000</v>
      </c>
      <c r="B1271">
        <v>1270</v>
      </c>
      <c r="C1271" t="s">
        <v>12847</v>
      </c>
      <c r="D1271" t="s">
        <v>1628</v>
      </c>
      <c r="E1271" s="28" t="s">
        <v>2222</v>
      </c>
      <c r="F1271" s="30">
        <v>1</v>
      </c>
      <c r="G1271" s="30">
        <v>1</v>
      </c>
      <c r="H1271" s="30">
        <v>1</v>
      </c>
      <c r="I1271" s="30">
        <v>1</v>
      </c>
      <c r="J1271" s="30">
        <v>7</v>
      </c>
      <c r="K1271" s="30">
        <v>7</v>
      </c>
      <c r="L1271" s="30">
        <v>0</v>
      </c>
      <c r="M1271" t="s">
        <v>16474</v>
      </c>
    </row>
    <row r="1272" spans="1:13">
      <c r="A1272" t="str">
        <f t="shared" si="19"/>
        <v>Polybag Alpen 10/20 X 25 cm - 25 X 1 kg1/1/1000</v>
      </c>
      <c r="B1272">
        <v>1271</v>
      </c>
      <c r="C1272" t="s">
        <v>12848</v>
      </c>
      <c r="D1272" t="s">
        <v>1629</v>
      </c>
      <c r="E1272" s="28" t="s">
        <v>2222</v>
      </c>
      <c r="F1272" s="30">
        <v>25</v>
      </c>
      <c r="G1272" s="30">
        <v>1</v>
      </c>
      <c r="H1272" s="30">
        <v>1</v>
      </c>
      <c r="I1272" s="30">
        <v>25</v>
      </c>
      <c r="J1272" s="30">
        <v>12</v>
      </c>
      <c r="K1272" s="30">
        <v>0</v>
      </c>
      <c r="L1272" s="30">
        <v>12</v>
      </c>
      <c r="M1272" t="s">
        <v>16474</v>
      </c>
    </row>
    <row r="1273" spans="1:13">
      <c r="A1273" t="str">
        <f t="shared" si="19"/>
        <v>Polybag Alpen 10/20 X 40 cm - 25 X 1 kg1/1/1000</v>
      </c>
      <c r="B1273">
        <v>1272</v>
      </c>
      <c r="C1273" t="s">
        <v>12849</v>
      </c>
      <c r="D1273" t="s">
        <v>1630</v>
      </c>
      <c r="E1273" s="28" t="s">
        <v>2222</v>
      </c>
      <c r="F1273" s="30">
        <v>25</v>
      </c>
      <c r="G1273" s="30">
        <v>1</v>
      </c>
      <c r="H1273" s="30">
        <v>1</v>
      </c>
      <c r="I1273" s="30">
        <v>25</v>
      </c>
      <c r="J1273" s="30">
        <v>425</v>
      </c>
      <c r="K1273" s="30">
        <v>17</v>
      </c>
      <c r="L1273" s="30">
        <v>0</v>
      </c>
      <c r="M1273" t="s">
        <v>16474</v>
      </c>
    </row>
    <row r="1274" spans="1:13">
      <c r="A1274" t="str">
        <f t="shared" si="19"/>
        <v>Polybag Alpen 12.5/25 X 25 cm - 25 X 1 kg1/1/1000</v>
      </c>
      <c r="B1274">
        <v>1273</v>
      </c>
      <c r="C1274" t="s">
        <v>12850</v>
      </c>
      <c r="D1274" t="s">
        <v>1631</v>
      </c>
      <c r="E1274" s="28" t="s">
        <v>2222</v>
      </c>
      <c r="F1274" s="30">
        <v>25</v>
      </c>
      <c r="G1274" s="30">
        <v>1</v>
      </c>
      <c r="H1274" s="30">
        <v>1</v>
      </c>
      <c r="I1274" s="30">
        <v>25</v>
      </c>
      <c r="J1274" s="30">
        <v>232</v>
      </c>
      <c r="K1274" s="30">
        <v>9</v>
      </c>
      <c r="L1274" s="30">
        <v>7</v>
      </c>
      <c r="M1274" t="s">
        <v>16474</v>
      </c>
    </row>
    <row r="1275" spans="1:13">
      <c r="A1275" t="str">
        <f t="shared" si="19"/>
        <v>Polybag Alpen 12.5/25 X 30 cm - 25 X 1 kg1/1/1000</v>
      </c>
      <c r="B1275">
        <v>1274</v>
      </c>
      <c r="C1275" t="s">
        <v>12851</v>
      </c>
      <c r="D1275" t="s">
        <v>1632</v>
      </c>
      <c r="E1275" s="28" t="s">
        <v>2222</v>
      </c>
      <c r="F1275" s="30">
        <v>25</v>
      </c>
      <c r="G1275" s="30">
        <v>1</v>
      </c>
      <c r="H1275" s="30">
        <v>1</v>
      </c>
      <c r="I1275" s="30">
        <v>25</v>
      </c>
      <c r="J1275" s="30">
        <v>422</v>
      </c>
      <c r="K1275" s="30">
        <v>16</v>
      </c>
      <c r="L1275" s="30">
        <v>22</v>
      </c>
      <c r="M1275" t="s">
        <v>16474</v>
      </c>
    </row>
    <row r="1276" spans="1:13">
      <c r="A1276" t="str">
        <f t="shared" si="19"/>
        <v>Polybag Alpen 17.5/35 X 35 cm - 25 X 1 kg1/1/1000</v>
      </c>
      <c r="B1276">
        <v>1275</v>
      </c>
      <c r="C1276" t="s">
        <v>12852</v>
      </c>
      <c r="D1276" t="s">
        <v>1633</v>
      </c>
      <c r="E1276" s="28" t="s">
        <v>2222</v>
      </c>
      <c r="F1276" s="30">
        <v>25</v>
      </c>
      <c r="G1276" s="30">
        <v>1</v>
      </c>
      <c r="H1276" s="30">
        <v>1</v>
      </c>
      <c r="I1276" s="30">
        <v>25</v>
      </c>
      <c r="J1276" s="30">
        <v>502</v>
      </c>
      <c r="K1276" s="30">
        <v>20</v>
      </c>
      <c r="L1276" s="30">
        <v>2</v>
      </c>
      <c r="M1276" t="s">
        <v>16474</v>
      </c>
    </row>
    <row r="1277" spans="1:13">
      <c r="A1277" t="str">
        <f t="shared" si="19"/>
        <v>Polybag Alpen 17.5/35 X 40 cm - 25 X 1 kg1/1/1000</v>
      </c>
      <c r="B1277">
        <v>1276</v>
      </c>
      <c r="C1277" t="s">
        <v>12853</v>
      </c>
      <c r="D1277" t="s">
        <v>1634</v>
      </c>
      <c r="E1277" s="28" t="s">
        <v>2222</v>
      </c>
      <c r="F1277" s="30">
        <v>25</v>
      </c>
      <c r="G1277" s="30">
        <v>1</v>
      </c>
      <c r="H1277" s="30">
        <v>1</v>
      </c>
      <c r="I1277" s="30">
        <v>25</v>
      </c>
      <c r="J1277" s="30">
        <v>7</v>
      </c>
      <c r="K1277" s="30">
        <v>0</v>
      </c>
      <c r="L1277" s="30">
        <v>7</v>
      </c>
      <c r="M1277" t="s">
        <v>16474</v>
      </c>
    </row>
    <row r="1278" spans="1:13">
      <c r="A1278" t="str">
        <f t="shared" si="19"/>
        <v>Polybag Alpen 2.5/5 X 15 cm - 50 X 500 gr1/1/1000</v>
      </c>
      <c r="B1278">
        <v>1277</v>
      </c>
      <c r="C1278" t="s">
        <v>12854</v>
      </c>
      <c r="D1278" t="s">
        <v>1635</v>
      </c>
      <c r="E1278" s="28" t="s">
        <v>2222</v>
      </c>
      <c r="F1278" s="30">
        <v>50</v>
      </c>
      <c r="G1278" s="30">
        <v>1</v>
      </c>
      <c r="H1278" s="30">
        <v>1</v>
      </c>
      <c r="I1278" s="30">
        <v>50</v>
      </c>
      <c r="J1278" s="30">
        <v>2700</v>
      </c>
      <c r="K1278" s="30">
        <v>54</v>
      </c>
      <c r="L1278" s="30">
        <v>0</v>
      </c>
      <c r="M1278" t="s">
        <v>16474</v>
      </c>
    </row>
    <row r="1279" spans="1:13">
      <c r="A1279" t="str">
        <f t="shared" si="19"/>
        <v>Polybag Alpen 25/45 X 45 cm - 25 X 1 kg1/1/1000</v>
      </c>
      <c r="B1279">
        <v>1278</v>
      </c>
      <c r="C1279" t="s">
        <v>12855</v>
      </c>
      <c r="D1279" t="s">
        <v>1636</v>
      </c>
      <c r="E1279" s="28" t="s">
        <v>2222</v>
      </c>
      <c r="F1279" s="30">
        <v>25</v>
      </c>
      <c r="G1279" s="30">
        <v>1</v>
      </c>
      <c r="H1279" s="30">
        <v>1</v>
      </c>
      <c r="I1279" s="30">
        <v>25</v>
      </c>
      <c r="J1279" s="30">
        <v>39</v>
      </c>
      <c r="K1279" s="30">
        <v>1</v>
      </c>
      <c r="L1279" s="30">
        <v>14</v>
      </c>
      <c r="M1279" t="s">
        <v>16474</v>
      </c>
    </row>
    <row r="1280" spans="1:13">
      <c r="A1280" t="str">
        <f t="shared" si="19"/>
        <v>Polybag Alpen 30/50 X 50 cm - 25 X 1 kg1/1/1000</v>
      </c>
      <c r="B1280">
        <v>1279</v>
      </c>
      <c r="C1280" t="s">
        <v>12856</v>
      </c>
      <c r="D1280" t="s">
        <v>1637</v>
      </c>
      <c r="E1280" s="28" t="s">
        <v>2222</v>
      </c>
      <c r="F1280" s="30">
        <v>25</v>
      </c>
      <c r="G1280" s="30">
        <v>1</v>
      </c>
      <c r="H1280" s="30">
        <v>1</v>
      </c>
      <c r="I1280" s="30">
        <v>25</v>
      </c>
      <c r="J1280" s="30">
        <v>1746</v>
      </c>
      <c r="K1280" s="30">
        <v>69</v>
      </c>
      <c r="L1280" s="30">
        <v>21</v>
      </c>
      <c r="M1280" t="s">
        <v>16474</v>
      </c>
    </row>
    <row r="1281" spans="1:13">
      <c r="A1281" t="str">
        <f t="shared" si="19"/>
        <v>Polybag Alpen 5/10 X 15 cm - 50 X 500 gr1/1/1000</v>
      </c>
      <c r="B1281">
        <v>1280</v>
      </c>
      <c r="C1281" t="s">
        <v>12857</v>
      </c>
      <c r="D1281" t="s">
        <v>1638</v>
      </c>
      <c r="E1281" s="28" t="s">
        <v>2222</v>
      </c>
      <c r="F1281" s="30">
        <v>50</v>
      </c>
      <c r="G1281" s="30">
        <v>1</v>
      </c>
      <c r="H1281" s="30">
        <v>1</v>
      </c>
      <c r="I1281" s="30">
        <v>50</v>
      </c>
      <c r="J1281" s="30">
        <v>150</v>
      </c>
      <c r="K1281" s="30">
        <v>3</v>
      </c>
      <c r="L1281" s="30">
        <v>0</v>
      </c>
      <c r="M1281" t="s">
        <v>16474</v>
      </c>
    </row>
    <row r="1282" spans="1:13">
      <c r="A1282" t="str">
        <f t="shared" si="19"/>
        <v>Polybag Korma 10 X 15 X 004 (Sample)1/1/1000</v>
      </c>
      <c r="B1282">
        <v>1281</v>
      </c>
      <c r="C1282" t="s">
        <v>12858</v>
      </c>
      <c r="D1282" t="s">
        <v>1639</v>
      </c>
      <c r="E1282" s="28" t="s">
        <v>2222</v>
      </c>
      <c r="F1282" s="30">
        <v>1</v>
      </c>
      <c r="G1282" s="30">
        <v>1</v>
      </c>
      <c r="H1282" s="30">
        <v>1</v>
      </c>
      <c r="I1282" s="30">
        <v>1</v>
      </c>
      <c r="J1282" s="30">
        <v>2</v>
      </c>
      <c r="K1282" s="30">
        <v>2</v>
      </c>
      <c r="L1282" s="30">
        <v>0</v>
      </c>
      <c r="M1282" t="s">
        <v>16474</v>
      </c>
    </row>
    <row r="1283" spans="1:13">
      <c r="A1283" t="str">
        <f t="shared" ref="A1283:A1346" si="20">D1283&amp;E1283</f>
        <v>Polybag Korma 15 X 15 X 005 (Sample)1/1/1000</v>
      </c>
      <c r="B1283">
        <v>1282</v>
      </c>
      <c r="C1283" t="s">
        <v>12859</v>
      </c>
      <c r="D1283" t="s">
        <v>1641</v>
      </c>
      <c r="E1283" s="28" t="s">
        <v>2222</v>
      </c>
      <c r="F1283" s="30">
        <v>1</v>
      </c>
      <c r="G1283" s="30">
        <v>1</v>
      </c>
      <c r="H1283" s="30">
        <v>1</v>
      </c>
      <c r="I1283" s="30">
        <v>1</v>
      </c>
      <c r="J1283" s="30">
        <v>2</v>
      </c>
      <c r="K1283" s="30">
        <v>2</v>
      </c>
      <c r="L1283" s="30">
        <v>0</v>
      </c>
      <c r="M1283" t="s">
        <v>16474</v>
      </c>
    </row>
    <row r="1284" spans="1:13">
      <c r="A1284" t="str">
        <f t="shared" si="20"/>
        <v>Polybag Korma 20 X 20 X 006 (Sample)1/1/1000</v>
      </c>
      <c r="B1284">
        <v>1283</v>
      </c>
      <c r="C1284" t="s">
        <v>12860</v>
      </c>
      <c r="D1284" t="s">
        <v>1642</v>
      </c>
      <c r="E1284" s="28" t="s">
        <v>2222</v>
      </c>
      <c r="F1284" s="30">
        <v>1</v>
      </c>
      <c r="G1284" s="30">
        <v>1</v>
      </c>
      <c r="H1284" s="30">
        <v>1</v>
      </c>
      <c r="I1284" s="30">
        <v>1</v>
      </c>
      <c r="J1284" s="30">
        <v>2</v>
      </c>
      <c r="K1284" s="30">
        <v>2</v>
      </c>
      <c r="L1284" s="30">
        <v>0</v>
      </c>
      <c r="M1284" t="s">
        <v>16474</v>
      </c>
    </row>
    <row r="1285" spans="1:13">
      <c r="A1285" t="str">
        <f t="shared" si="20"/>
        <v>Polybag Korma 25 X 30 X 006 (Sample)1/1/1000</v>
      </c>
      <c r="B1285">
        <v>1284</v>
      </c>
      <c r="C1285" t="s">
        <v>12861</v>
      </c>
      <c r="D1285" t="s">
        <v>1643</v>
      </c>
      <c r="E1285" s="28" t="s">
        <v>2222</v>
      </c>
      <c r="F1285" s="30">
        <v>1</v>
      </c>
      <c r="G1285" s="30">
        <v>1</v>
      </c>
      <c r="H1285" s="30">
        <v>1</v>
      </c>
      <c r="I1285" s="30">
        <v>1</v>
      </c>
      <c r="J1285" s="30">
        <v>1</v>
      </c>
      <c r="K1285" s="30">
        <v>1</v>
      </c>
      <c r="L1285" s="30">
        <v>0</v>
      </c>
      <c r="M1285" t="s">
        <v>16474</v>
      </c>
    </row>
    <row r="1286" spans="1:13">
      <c r="A1286" t="str">
        <f t="shared" si="20"/>
        <v>Polybag Korma 30 X 30 X 008 (Sample)1/1/1000</v>
      </c>
      <c r="B1286">
        <v>1285</v>
      </c>
      <c r="C1286" t="s">
        <v>12862</v>
      </c>
      <c r="D1286" t="s">
        <v>1644</v>
      </c>
      <c r="E1286" s="28" t="s">
        <v>2222</v>
      </c>
      <c r="F1286" s="30">
        <v>1</v>
      </c>
      <c r="G1286" s="30">
        <v>1</v>
      </c>
      <c r="H1286" s="30">
        <v>1</v>
      </c>
      <c r="I1286" s="30">
        <v>1</v>
      </c>
      <c r="J1286" s="30">
        <v>1</v>
      </c>
      <c r="K1286" s="30">
        <v>1</v>
      </c>
      <c r="L1286" s="30">
        <v>0</v>
      </c>
      <c r="M1286" t="s">
        <v>16474</v>
      </c>
    </row>
    <row r="1287" spans="1:13">
      <c r="A1287" t="str">
        <f t="shared" si="20"/>
        <v>Polybag Korma 35 X 35 X 008 (Sample)1/1/1000</v>
      </c>
      <c r="B1287">
        <v>1286</v>
      </c>
      <c r="C1287" t="s">
        <v>12863</v>
      </c>
      <c r="D1287" t="s">
        <v>1645</v>
      </c>
      <c r="E1287" s="28" t="s">
        <v>2222</v>
      </c>
      <c r="F1287" s="30">
        <v>1</v>
      </c>
      <c r="G1287" s="30">
        <v>1</v>
      </c>
      <c r="H1287" s="30">
        <v>1</v>
      </c>
      <c r="I1287" s="30">
        <v>1</v>
      </c>
      <c r="J1287" s="30">
        <v>1</v>
      </c>
      <c r="K1287" s="30">
        <v>1</v>
      </c>
      <c r="L1287" s="30">
        <v>0</v>
      </c>
      <c r="M1287" t="s">
        <v>16474</v>
      </c>
    </row>
    <row r="1288" spans="1:13">
      <c r="A1288" t="str">
        <f t="shared" si="20"/>
        <v>Polybag Korma 40 X 40 X 010 (Sample)1/1/1000</v>
      </c>
      <c r="B1288">
        <v>1287</v>
      </c>
      <c r="C1288" t="s">
        <v>12864</v>
      </c>
      <c r="D1288" t="s">
        <v>1646</v>
      </c>
      <c r="E1288" s="28" t="s">
        <v>2222</v>
      </c>
      <c r="F1288" s="30">
        <v>1</v>
      </c>
      <c r="G1288" s="30">
        <v>1</v>
      </c>
      <c r="H1288" s="30">
        <v>1</v>
      </c>
      <c r="I1288" s="30">
        <v>1</v>
      </c>
      <c r="J1288" s="30">
        <v>1</v>
      </c>
      <c r="K1288" s="30">
        <v>1</v>
      </c>
      <c r="L1288" s="30">
        <v>0</v>
      </c>
      <c r="M1288" t="s">
        <v>16474</v>
      </c>
    </row>
    <row r="1289" spans="1:13">
      <c r="A1289" t="str">
        <f t="shared" si="20"/>
        <v>Polybag Korma 45 X 45 X 010 (Sample)1/1/1000</v>
      </c>
      <c r="B1289">
        <v>1288</v>
      </c>
      <c r="C1289" t="s">
        <v>12865</v>
      </c>
      <c r="D1289" t="s">
        <v>1647</v>
      </c>
      <c r="E1289" s="28" t="s">
        <v>2222</v>
      </c>
      <c r="F1289" s="30">
        <v>1</v>
      </c>
      <c r="G1289" s="30">
        <v>1</v>
      </c>
      <c r="H1289" s="30">
        <v>1</v>
      </c>
      <c r="I1289" s="30">
        <v>1</v>
      </c>
      <c r="J1289" s="30">
        <v>1</v>
      </c>
      <c r="K1289" s="30">
        <v>1</v>
      </c>
      <c r="L1289" s="30">
        <v>0</v>
      </c>
      <c r="M1289" t="s">
        <v>16474</v>
      </c>
    </row>
    <row r="1290" spans="1:13">
      <c r="A1290" t="str">
        <f t="shared" si="20"/>
        <v>Polybag Korma 50 X 50 X 010 (Sample)1/1/1000</v>
      </c>
      <c r="B1290">
        <v>1289</v>
      </c>
      <c r="C1290" t="s">
        <v>12866</v>
      </c>
      <c r="D1290" t="s">
        <v>1648</v>
      </c>
      <c r="E1290" s="28" t="s">
        <v>2222</v>
      </c>
      <c r="F1290" s="30">
        <v>1</v>
      </c>
      <c r="G1290" s="30">
        <v>1</v>
      </c>
      <c r="H1290" s="30">
        <v>1</v>
      </c>
      <c r="I1290" s="30">
        <v>1</v>
      </c>
      <c r="J1290" s="30">
        <v>1</v>
      </c>
      <c r="K1290" s="30">
        <v>1</v>
      </c>
      <c r="L1290" s="30">
        <v>0</v>
      </c>
      <c r="M1290" t="s">
        <v>16474</v>
      </c>
    </row>
    <row r="1291" spans="1:13">
      <c r="A1291" t="str">
        <f t="shared" si="20"/>
        <v>Pompa Plasindo 14 ltr1/1/1000</v>
      </c>
      <c r="B1291">
        <v>1290</v>
      </c>
      <c r="C1291" t="s">
        <v>12867</v>
      </c>
      <c r="D1291" t="s">
        <v>1649</v>
      </c>
      <c r="E1291" s="28" t="s">
        <v>2222</v>
      </c>
      <c r="F1291" s="30">
        <v>1</v>
      </c>
      <c r="G1291" s="30">
        <v>1</v>
      </c>
      <c r="H1291" s="30">
        <v>1</v>
      </c>
      <c r="I1291" s="30">
        <v>1</v>
      </c>
      <c r="J1291" s="30">
        <v>4</v>
      </c>
      <c r="K1291" s="30">
        <v>4</v>
      </c>
      <c r="L1291" s="30">
        <v>0</v>
      </c>
      <c r="M1291" t="s">
        <v>16474</v>
      </c>
    </row>
    <row r="1292" spans="1:13">
      <c r="A1292" t="str">
        <f t="shared" si="20"/>
        <v>Popzole 525 SE 48 X 240 ml45962</v>
      </c>
      <c r="B1292">
        <v>1291</v>
      </c>
      <c r="C1292" t="s">
        <v>12868</v>
      </c>
      <c r="D1292" t="s">
        <v>1650</v>
      </c>
      <c r="E1292" s="28">
        <v>45962</v>
      </c>
      <c r="F1292" s="30">
        <v>48</v>
      </c>
      <c r="G1292" s="30">
        <v>1</v>
      </c>
      <c r="H1292" s="30">
        <v>1</v>
      </c>
      <c r="I1292" s="30">
        <v>48</v>
      </c>
      <c r="J1292" s="30">
        <v>617</v>
      </c>
      <c r="K1292" s="30">
        <v>12</v>
      </c>
      <c r="L1292" s="30">
        <v>41</v>
      </c>
      <c r="M1292" t="s">
        <v>16474</v>
      </c>
    </row>
    <row r="1293" spans="1:13">
      <c r="A1293" t="str">
        <f t="shared" si="20"/>
        <v>Popzole 525 SE 48 X 240 ml46753</v>
      </c>
      <c r="B1293">
        <v>1292</v>
      </c>
      <c r="C1293" t="s">
        <v>12868</v>
      </c>
      <c r="D1293" t="s">
        <v>1650</v>
      </c>
      <c r="E1293" s="28">
        <v>46753</v>
      </c>
      <c r="F1293" s="30">
        <v>48</v>
      </c>
      <c r="G1293" s="30">
        <v>1</v>
      </c>
      <c r="H1293" s="30">
        <v>1</v>
      </c>
      <c r="I1293" s="30">
        <v>48</v>
      </c>
      <c r="J1293" s="30">
        <v>624</v>
      </c>
      <c r="K1293" s="30">
        <v>13</v>
      </c>
      <c r="L1293" s="30">
        <v>0</v>
      </c>
      <c r="M1293" t="s">
        <v>16474</v>
      </c>
    </row>
    <row r="1294" spans="1:13">
      <c r="A1294" t="str">
        <f t="shared" si="20"/>
        <v>Popzole 525 SE 64 X 100 ml46569</v>
      </c>
      <c r="B1294">
        <v>1293</v>
      </c>
      <c r="C1294" t="s">
        <v>12869</v>
      </c>
      <c r="D1294" t="s">
        <v>1653</v>
      </c>
      <c r="E1294" s="28">
        <v>46569</v>
      </c>
      <c r="F1294" s="30">
        <v>64</v>
      </c>
      <c r="G1294" s="30">
        <v>1</v>
      </c>
      <c r="H1294" s="30">
        <v>1</v>
      </c>
      <c r="I1294" s="30">
        <v>64</v>
      </c>
      <c r="J1294" s="30">
        <v>1722</v>
      </c>
      <c r="K1294" s="30">
        <v>26</v>
      </c>
      <c r="L1294" s="30">
        <v>58</v>
      </c>
      <c r="M1294" t="s">
        <v>16474</v>
      </c>
    </row>
    <row r="1295" spans="1:13">
      <c r="A1295" t="str">
        <f t="shared" si="20"/>
        <v>Poster Piraklo1/1/1000</v>
      </c>
      <c r="B1295">
        <v>1294</v>
      </c>
      <c r="C1295" t="s">
        <v>12870</v>
      </c>
      <c r="D1295" t="s">
        <v>1656</v>
      </c>
      <c r="E1295" s="28" t="s">
        <v>2222</v>
      </c>
      <c r="F1295" s="30">
        <v>1</v>
      </c>
      <c r="G1295" s="30">
        <v>1</v>
      </c>
      <c r="H1295" s="30">
        <v>1</v>
      </c>
      <c r="I1295" s="30">
        <v>1</v>
      </c>
      <c r="J1295" s="30">
        <v>965</v>
      </c>
      <c r="K1295" s="30">
        <v>965</v>
      </c>
      <c r="L1295" s="30">
        <v>0</v>
      </c>
      <c r="M1295" t="s">
        <v>16474</v>
      </c>
    </row>
    <row r="1296" spans="1:13">
      <c r="A1296" t="str">
        <f t="shared" si="20"/>
        <v>Pot Tray 105 (Sample)1/1/1000</v>
      </c>
      <c r="B1296">
        <v>1295</v>
      </c>
      <c r="C1296" t="s">
        <v>12871</v>
      </c>
      <c r="D1296" t="s">
        <v>1657</v>
      </c>
      <c r="E1296" s="28" t="s">
        <v>2222</v>
      </c>
      <c r="F1296" s="30">
        <v>1</v>
      </c>
      <c r="G1296" s="30">
        <v>1</v>
      </c>
      <c r="H1296" s="30">
        <v>1</v>
      </c>
      <c r="I1296" s="30">
        <v>1</v>
      </c>
      <c r="J1296" s="30">
        <v>1</v>
      </c>
      <c r="K1296" s="30">
        <v>1</v>
      </c>
      <c r="L1296" s="30">
        <v>0</v>
      </c>
      <c r="M1296" t="s">
        <v>16474</v>
      </c>
    </row>
    <row r="1297" spans="1:13">
      <c r="A1297" t="str">
        <f t="shared" si="20"/>
        <v>Pot Tray 128 (Sample)1/1/1000</v>
      </c>
      <c r="B1297">
        <v>1296</v>
      </c>
      <c r="C1297" t="s">
        <v>12872</v>
      </c>
      <c r="D1297" t="s">
        <v>1658</v>
      </c>
      <c r="E1297" s="28" t="s">
        <v>2222</v>
      </c>
      <c r="F1297" s="30">
        <v>1</v>
      </c>
      <c r="G1297" s="30">
        <v>1</v>
      </c>
      <c r="H1297" s="30">
        <v>1</v>
      </c>
      <c r="I1297" s="30">
        <v>1</v>
      </c>
      <c r="J1297" s="30">
        <v>1</v>
      </c>
      <c r="K1297" s="30">
        <v>1</v>
      </c>
      <c r="L1297" s="30">
        <v>0</v>
      </c>
      <c r="M1297" t="s">
        <v>16474</v>
      </c>
    </row>
    <row r="1298" spans="1:13">
      <c r="A1298" t="str">
        <f t="shared" si="20"/>
        <v>Pot Tray 200 (Sample)1/1/1000</v>
      </c>
      <c r="B1298">
        <v>1297</v>
      </c>
      <c r="C1298" t="s">
        <v>12873</v>
      </c>
      <c r="D1298" t="s">
        <v>1659</v>
      </c>
      <c r="E1298" s="28" t="s">
        <v>2222</v>
      </c>
      <c r="F1298" s="30">
        <v>1</v>
      </c>
      <c r="G1298" s="30">
        <v>1</v>
      </c>
      <c r="H1298" s="30">
        <v>1</v>
      </c>
      <c r="I1298" s="30">
        <v>1</v>
      </c>
      <c r="J1298" s="30">
        <v>1</v>
      </c>
      <c r="K1298" s="30">
        <v>1</v>
      </c>
      <c r="L1298" s="30">
        <v>0</v>
      </c>
      <c r="M1298" t="s">
        <v>16474</v>
      </c>
    </row>
    <row r="1299" spans="1:13">
      <c r="A1299" t="str">
        <f t="shared" si="20"/>
        <v>Pot Tray 32 (Sample)1/1/1000</v>
      </c>
      <c r="B1299">
        <v>1298</v>
      </c>
      <c r="C1299" t="s">
        <v>12874</v>
      </c>
      <c r="D1299" t="s">
        <v>1660</v>
      </c>
      <c r="E1299" s="28" t="s">
        <v>2222</v>
      </c>
      <c r="F1299" s="30">
        <v>1</v>
      </c>
      <c r="G1299" s="30">
        <v>1</v>
      </c>
      <c r="H1299" s="30">
        <v>1</v>
      </c>
      <c r="I1299" s="30">
        <v>1</v>
      </c>
      <c r="J1299" s="30">
        <v>1</v>
      </c>
      <c r="K1299" s="30">
        <v>1</v>
      </c>
      <c r="L1299" s="30">
        <v>0</v>
      </c>
      <c r="M1299" t="s">
        <v>16474</v>
      </c>
    </row>
    <row r="1300" spans="1:13">
      <c r="A1300" t="str">
        <f t="shared" si="20"/>
        <v>Pot Tray 50 (Sample)1/1/1000</v>
      </c>
      <c r="B1300">
        <v>1299</v>
      </c>
      <c r="C1300" t="s">
        <v>12875</v>
      </c>
      <c r="D1300" t="s">
        <v>1661</v>
      </c>
      <c r="E1300" s="28" t="s">
        <v>2222</v>
      </c>
      <c r="F1300" s="30">
        <v>1</v>
      </c>
      <c r="G1300" s="30">
        <v>1</v>
      </c>
      <c r="H1300" s="30">
        <v>1</v>
      </c>
      <c r="I1300" s="30">
        <v>1</v>
      </c>
      <c r="J1300" s="30">
        <v>1</v>
      </c>
      <c r="K1300" s="30">
        <v>1</v>
      </c>
      <c r="L1300" s="30">
        <v>0</v>
      </c>
      <c r="M1300" t="s">
        <v>16474</v>
      </c>
    </row>
    <row r="1301" spans="1:13">
      <c r="A1301" t="str">
        <f t="shared" si="20"/>
        <v>Pot Tray 72 (Sample)1/1/1000</v>
      </c>
      <c r="B1301">
        <v>1300</v>
      </c>
      <c r="C1301" t="s">
        <v>12876</v>
      </c>
      <c r="D1301" t="s">
        <v>1662</v>
      </c>
      <c r="E1301" s="28" t="s">
        <v>2222</v>
      </c>
      <c r="F1301" s="30">
        <v>1</v>
      </c>
      <c r="G1301" s="30">
        <v>1</v>
      </c>
      <c r="H1301" s="30">
        <v>1</v>
      </c>
      <c r="I1301" s="30">
        <v>1</v>
      </c>
      <c r="J1301" s="30">
        <v>1</v>
      </c>
      <c r="K1301" s="30">
        <v>1</v>
      </c>
      <c r="L1301" s="30">
        <v>0</v>
      </c>
      <c r="M1301" t="s">
        <v>16474</v>
      </c>
    </row>
    <row r="1302" spans="1:13">
      <c r="A1302" t="str">
        <f t="shared" si="20"/>
        <v>Pot Tray 98 (Sample)1/1/1000</v>
      </c>
      <c r="B1302">
        <v>1301</v>
      </c>
      <c r="C1302" t="s">
        <v>12877</v>
      </c>
      <c r="D1302" t="s">
        <v>1663</v>
      </c>
      <c r="E1302" s="28" t="s">
        <v>2222</v>
      </c>
      <c r="F1302" s="30">
        <v>1</v>
      </c>
      <c r="G1302" s="30">
        <v>1</v>
      </c>
      <c r="H1302" s="30">
        <v>1</v>
      </c>
      <c r="I1302" s="30">
        <v>1</v>
      </c>
      <c r="J1302" s="30">
        <v>1</v>
      </c>
      <c r="K1302" s="30">
        <v>1</v>
      </c>
      <c r="L1302" s="30">
        <v>0</v>
      </c>
      <c r="M1302" t="s">
        <v>16474</v>
      </c>
    </row>
    <row r="1303" spans="1:13">
      <c r="A1303" t="str">
        <f t="shared" si="20"/>
        <v>Pot Tray Dexxan 100 X 200 lubang1/1/1000</v>
      </c>
      <c r="B1303">
        <v>1302</v>
      </c>
      <c r="C1303" t="s">
        <v>12878</v>
      </c>
      <c r="D1303" t="s">
        <v>1664</v>
      </c>
      <c r="E1303" s="28" t="s">
        <v>2222</v>
      </c>
      <c r="F1303" s="30">
        <v>100</v>
      </c>
      <c r="G1303" s="30">
        <v>1</v>
      </c>
      <c r="H1303" s="30">
        <v>1</v>
      </c>
      <c r="I1303" s="30">
        <v>100</v>
      </c>
      <c r="J1303" s="30">
        <v>5000</v>
      </c>
      <c r="K1303" s="30">
        <v>50</v>
      </c>
      <c r="L1303" s="30">
        <v>0</v>
      </c>
      <c r="M1303" t="s">
        <v>16474</v>
      </c>
    </row>
    <row r="1304" spans="1:13">
      <c r="A1304" t="str">
        <f t="shared" si="20"/>
        <v>Pot Tray Dexxan 100 X 288 lubang1/1/1000</v>
      </c>
      <c r="B1304">
        <v>1303</v>
      </c>
      <c r="C1304" t="s">
        <v>12879</v>
      </c>
      <c r="D1304" t="s">
        <v>1665</v>
      </c>
      <c r="E1304" s="28" t="s">
        <v>2222</v>
      </c>
      <c r="F1304" s="30">
        <v>100</v>
      </c>
      <c r="G1304" s="30">
        <v>1</v>
      </c>
      <c r="H1304" s="30">
        <v>1</v>
      </c>
      <c r="I1304" s="30">
        <v>100</v>
      </c>
      <c r="J1304" s="30">
        <v>5550</v>
      </c>
      <c r="K1304" s="30">
        <v>55</v>
      </c>
      <c r="L1304" s="30">
        <v>50</v>
      </c>
      <c r="M1304" t="s">
        <v>16474</v>
      </c>
    </row>
    <row r="1305" spans="1:13">
      <c r="A1305" t="str">
        <f t="shared" si="20"/>
        <v>Pot Tray Dexxan 100 X 50 lubang1/1/1000</v>
      </c>
      <c r="B1305">
        <v>1304</v>
      </c>
      <c r="C1305" t="s">
        <v>12880</v>
      </c>
      <c r="D1305" t="s">
        <v>1666</v>
      </c>
      <c r="E1305" s="28" t="s">
        <v>2222</v>
      </c>
      <c r="F1305" s="30">
        <v>100</v>
      </c>
      <c r="G1305" s="30">
        <v>1</v>
      </c>
      <c r="H1305" s="30">
        <v>1</v>
      </c>
      <c r="I1305" s="30">
        <v>100</v>
      </c>
      <c r="J1305" s="30">
        <v>77</v>
      </c>
      <c r="K1305" s="30">
        <v>0</v>
      </c>
      <c r="L1305" s="30">
        <v>77</v>
      </c>
      <c r="M1305" t="s">
        <v>16474</v>
      </c>
    </row>
    <row r="1306" spans="1:13">
      <c r="A1306" t="str">
        <f t="shared" si="20"/>
        <v>Pot Tray Dexxan 100 X 98 lubang1/1/1000</v>
      </c>
      <c r="B1306">
        <v>1305</v>
      </c>
      <c r="C1306" t="s">
        <v>12881</v>
      </c>
      <c r="D1306" t="s">
        <v>1667</v>
      </c>
      <c r="E1306" s="28" t="s">
        <v>2222</v>
      </c>
      <c r="F1306" s="30">
        <v>100</v>
      </c>
      <c r="G1306" s="30">
        <v>1</v>
      </c>
      <c r="H1306" s="30">
        <v>1</v>
      </c>
      <c r="I1306" s="30">
        <v>100</v>
      </c>
      <c r="J1306" s="30">
        <v>80</v>
      </c>
      <c r="K1306" s="30">
        <v>0</v>
      </c>
      <c r="L1306" s="30">
        <v>80</v>
      </c>
      <c r="M1306" t="s">
        <v>16474</v>
      </c>
    </row>
    <row r="1307" spans="1:13">
      <c r="A1307" t="str">
        <f t="shared" si="20"/>
        <v>Pounce 20 EC 24 X 500 ml46082</v>
      </c>
      <c r="B1307">
        <v>1306</v>
      </c>
      <c r="C1307" t="s">
        <v>12882</v>
      </c>
      <c r="D1307" t="s">
        <v>1668</v>
      </c>
      <c r="E1307" s="28">
        <v>46082</v>
      </c>
      <c r="F1307" s="30">
        <v>24</v>
      </c>
      <c r="G1307" s="30">
        <v>1</v>
      </c>
      <c r="H1307" s="30">
        <v>1</v>
      </c>
      <c r="I1307" s="30">
        <v>24</v>
      </c>
      <c r="J1307" s="30">
        <v>600</v>
      </c>
      <c r="K1307" s="30">
        <v>25</v>
      </c>
      <c r="L1307" s="30">
        <v>0</v>
      </c>
      <c r="M1307" t="s">
        <v>16474</v>
      </c>
    </row>
    <row r="1308" spans="1:13">
      <c r="A1308" t="str">
        <f t="shared" si="20"/>
        <v>Power Grow 20 X 1 ltr46753</v>
      </c>
      <c r="B1308">
        <v>1307</v>
      </c>
      <c r="C1308" t="s">
        <v>12883</v>
      </c>
      <c r="D1308" t="s">
        <v>1669</v>
      </c>
      <c r="E1308" s="28">
        <v>46753</v>
      </c>
      <c r="F1308" s="30">
        <v>20</v>
      </c>
      <c r="G1308" s="30">
        <v>1</v>
      </c>
      <c r="H1308" s="30">
        <v>1</v>
      </c>
      <c r="I1308" s="30">
        <v>20</v>
      </c>
      <c r="J1308" s="30">
        <v>100</v>
      </c>
      <c r="K1308" s="30">
        <v>5</v>
      </c>
      <c r="L1308" s="30">
        <v>0</v>
      </c>
      <c r="M1308" t="s">
        <v>16474</v>
      </c>
    </row>
    <row r="1309" spans="1:13">
      <c r="A1309" t="str">
        <f t="shared" si="20"/>
        <v>Power On/Off YEP 181/1/1000</v>
      </c>
      <c r="B1309">
        <v>1308</v>
      </c>
      <c r="C1309" t="s">
        <v>12884</v>
      </c>
      <c r="D1309" t="s">
        <v>1670</v>
      </c>
      <c r="E1309" s="28" t="s">
        <v>2222</v>
      </c>
      <c r="F1309" s="30">
        <v>1</v>
      </c>
      <c r="G1309" s="30">
        <v>1</v>
      </c>
      <c r="H1309" s="30">
        <v>1</v>
      </c>
      <c r="I1309" s="30">
        <v>1</v>
      </c>
      <c r="J1309" s="30">
        <v>15</v>
      </c>
      <c r="K1309" s="30">
        <v>15</v>
      </c>
      <c r="L1309" s="30">
        <v>0</v>
      </c>
      <c r="M1309" t="s">
        <v>16474</v>
      </c>
    </row>
    <row r="1310" spans="1:13">
      <c r="A1310" t="str">
        <f t="shared" si="20"/>
        <v>Powercall Cair 20 X 1 ltr46935</v>
      </c>
      <c r="B1310">
        <v>1309</v>
      </c>
      <c r="C1310" t="s">
        <v>12885</v>
      </c>
      <c r="D1310" t="s">
        <v>1671</v>
      </c>
      <c r="E1310" s="28">
        <v>46935</v>
      </c>
      <c r="F1310" s="30">
        <v>20</v>
      </c>
      <c r="G1310" s="30">
        <v>1</v>
      </c>
      <c r="H1310" s="30">
        <v>1</v>
      </c>
      <c r="I1310" s="30">
        <v>20</v>
      </c>
      <c r="J1310" s="30">
        <v>45</v>
      </c>
      <c r="K1310" s="30">
        <v>2</v>
      </c>
      <c r="L1310" s="30">
        <v>5</v>
      </c>
      <c r="M1310" t="s">
        <v>16474</v>
      </c>
    </row>
    <row r="1311" spans="1:13">
      <c r="A1311" t="str">
        <f t="shared" si="20"/>
        <v>Previcur N 722SL 100 X 100 ml46357</v>
      </c>
      <c r="B1311">
        <v>1310</v>
      </c>
      <c r="C1311" t="s">
        <v>12886</v>
      </c>
      <c r="D1311" t="s">
        <v>1672</v>
      </c>
      <c r="E1311" s="28">
        <v>46357</v>
      </c>
      <c r="F1311" s="30">
        <v>100</v>
      </c>
      <c r="G1311" s="30">
        <v>1</v>
      </c>
      <c r="H1311" s="30">
        <v>1</v>
      </c>
      <c r="I1311" s="30">
        <v>100</v>
      </c>
      <c r="J1311" s="30">
        <v>1590</v>
      </c>
      <c r="K1311" s="30">
        <v>15</v>
      </c>
      <c r="L1311" s="30">
        <v>90</v>
      </c>
      <c r="M1311" t="s">
        <v>16474</v>
      </c>
    </row>
    <row r="1312" spans="1:13">
      <c r="A1312" t="str">
        <f t="shared" si="20"/>
        <v>Previcur N 722SL 20 X 500 ml46174</v>
      </c>
      <c r="B1312">
        <v>1311</v>
      </c>
      <c r="C1312" t="s">
        <v>12887</v>
      </c>
      <c r="D1312" t="s">
        <v>1674</v>
      </c>
      <c r="E1312" s="28">
        <v>46174</v>
      </c>
      <c r="F1312" s="30">
        <v>20</v>
      </c>
      <c r="G1312" s="30">
        <v>1</v>
      </c>
      <c r="H1312" s="30">
        <v>1</v>
      </c>
      <c r="I1312" s="30">
        <v>20</v>
      </c>
      <c r="J1312" s="30">
        <v>14</v>
      </c>
      <c r="K1312" s="30">
        <v>0</v>
      </c>
      <c r="L1312" s="30">
        <v>14</v>
      </c>
      <c r="M1312" t="s">
        <v>16474</v>
      </c>
    </row>
    <row r="1313" spans="1:13">
      <c r="A1313" t="str">
        <f t="shared" si="20"/>
        <v>Prima-Clink 20 X 250 ml47027</v>
      </c>
      <c r="B1313">
        <v>1312</v>
      </c>
      <c r="C1313" t="s">
        <v>12888</v>
      </c>
      <c r="D1313" t="s">
        <v>1676</v>
      </c>
      <c r="E1313" s="28">
        <v>47027</v>
      </c>
      <c r="F1313" s="30">
        <v>20</v>
      </c>
      <c r="G1313" s="30">
        <v>1</v>
      </c>
      <c r="H1313" s="30">
        <v>1</v>
      </c>
      <c r="I1313" s="30">
        <v>20</v>
      </c>
      <c r="J1313" s="30">
        <v>510</v>
      </c>
      <c r="K1313" s="30">
        <v>25</v>
      </c>
      <c r="L1313" s="30">
        <v>10</v>
      </c>
      <c r="M1313" t="s">
        <v>16474</v>
      </c>
    </row>
    <row r="1314" spans="1:13">
      <c r="A1314" t="str">
        <f t="shared" si="20"/>
        <v>Prima-Clink 50 X 100 ml47239</v>
      </c>
      <c r="B1314">
        <v>1313</v>
      </c>
      <c r="C1314" t="s">
        <v>12889</v>
      </c>
      <c r="D1314" t="s">
        <v>1677</v>
      </c>
      <c r="E1314" s="28">
        <v>47239</v>
      </c>
      <c r="F1314" s="30">
        <v>50</v>
      </c>
      <c r="G1314" s="30">
        <v>1</v>
      </c>
      <c r="H1314" s="30">
        <v>1</v>
      </c>
      <c r="I1314" s="30">
        <v>50</v>
      </c>
      <c r="J1314" s="30">
        <v>770</v>
      </c>
      <c r="K1314" s="30">
        <v>15</v>
      </c>
      <c r="L1314" s="30">
        <v>20</v>
      </c>
      <c r="M1314" t="s">
        <v>16474</v>
      </c>
    </row>
    <row r="1315" spans="1:13">
      <c r="A1315" t="str">
        <f t="shared" si="20"/>
        <v>Proclaim 5 SG 4 X 20 X 25 gr46204</v>
      </c>
      <c r="B1315">
        <v>1314</v>
      </c>
      <c r="C1315" t="s">
        <v>12890</v>
      </c>
      <c r="D1315" t="s">
        <v>1678</v>
      </c>
      <c r="E1315" s="28">
        <v>46204</v>
      </c>
      <c r="F1315" s="30">
        <v>4</v>
      </c>
      <c r="G1315" s="30">
        <v>20</v>
      </c>
      <c r="H1315" s="30">
        <v>1</v>
      </c>
      <c r="I1315" s="30">
        <v>80</v>
      </c>
      <c r="J1315" s="30">
        <v>13</v>
      </c>
      <c r="K1315" s="30">
        <v>0</v>
      </c>
      <c r="L1315" s="30">
        <v>13</v>
      </c>
      <c r="M1315" t="s">
        <v>16474</v>
      </c>
    </row>
    <row r="1316" spans="1:13">
      <c r="A1316" t="str">
        <f t="shared" si="20"/>
        <v>Proclaim 5 SG 4 X 20 X 25 gr46266</v>
      </c>
      <c r="B1316">
        <v>1315</v>
      </c>
      <c r="C1316" t="s">
        <v>12890</v>
      </c>
      <c r="D1316" t="s">
        <v>1678</v>
      </c>
      <c r="E1316" s="28">
        <v>46266</v>
      </c>
      <c r="F1316" s="30">
        <v>4</v>
      </c>
      <c r="G1316" s="30">
        <v>20</v>
      </c>
      <c r="H1316" s="30">
        <v>1</v>
      </c>
      <c r="I1316" s="30">
        <v>80</v>
      </c>
      <c r="J1316" s="30">
        <v>6520</v>
      </c>
      <c r="K1316" s="30">
        <v>81</v>
      </c>
      <c r="L1316" s="30">
        <v>40</v>
      </c>
      <c r="M1316" t="s">
        <v>16474</v>
      </c>
    </row>
    <row r="1317" spans="1:13">
      <c r="A1317" t="str">
        <f t="shared" si="20"/>
        <v>Profuron 600 EC 20 X 500 ml46266</v>
      </c>
      <c r="B1317">
        <v>1316</v>
      </c>
      <c r="C1317" t="s">
        <v>12891</v>
      </c>
      <c r="D1317" t="s">
        <v>1681</v>
      </c>
      <c r="E1317" s="28">
        <v>46266</v>
      </c>
      <c r="F1317" s="30">
        <v>20</v>
      </c>
      <c r="G1317" s="30">
        <v>1</v>
      </c>
      <c r="H1317" s="30">
        <v>1</v>
      </c>
      <c r="I1317" s="30">
        <v>20</v>
      </c>
      <c r="J1317" s="30">
        <v>3</v>
      </c>
      <c r="K1317" s="30">
        <v>0</v>
      </c>
      <c r="L1317" s="30">
        <v>3</v>
      </c>
      <c r="M1317" t="s">
        <v>16474</v>
      </c>
    </row>
    <row r="1318" spans="1:13">
      <c r="A1318" t="str">
        <f t="shared" si="20"/>
        <v>Profuron 600 EC 20 X 500 ml46569</v>
      </c>
      <c r="B1318">
        <v>1317</v>
      </c>
      <c r="C1318" t="s">
        <v>12891</v>
      </c>
      <c r="D1318" t="s">
        <v>1681</v>
      </c>
      <c r="E1318" s="28">
        <v>46569</v>
      </c>
      <c r="F1318" s="30">
        <v>20</v>
      </c>
      <c r="G1318" s="30">
        <v>1</v>
      </c>
      <c r="H1318" s="30">
        <v>1</v>
      </c>
      <c r="I1318" s="30">
        <v>20</v>
      </c>
      <c r="J1318" s="30">
        <v>550</v>
      </c>
      <c r="K1318" s="30">
        <v>27</v>
      </c>
      <c r="L1318" s="30">
        <v>10</v>
      </c>
      <c r="M1318" t="s">
        <v>16474</v>
      </c>
    </row>
    <row r="1319" spans="1:13">
      <c r="A1319" t="str">
        <f t="shared" si="20"/>
        <v>Profuron 600 EC 40 X 250 ml46692</v>
      </c>
      <c r="B1319">
        <v>1318</v>
      </c>
      <c r="C1319" t="s">
        <v>12892</v>
      </c>
      <c r="D1319" t="s">
        <v>1682</v>
      </c>
      <c r="E1319" s="28">
        <v>46692</v>
      </c>
      <c r="F1319" s="30">
        <v>40</v>
      </c>
      <c r="G1319" s="30">
        <v>1</v>
      </c>
      <c r="H1319" s="30">
        <v>1</v>
      </c>
      <c r="I1319" s="30">
        <v>40</v>
      </c>
      <c r="J1319" s="30">
        <v>8</v>
      </c>
      <c r="K1319" s="30">
        <v>0</v>
      </c>
      <c r="L1319" s="30">
        <v>8</v>
      </c>
      <c r="M1319" t="s">
        <v>16474</v>
      </c>
    </row>
    <row r="1320" spans="1:13">
      <c r="A1320" t="str">
        <f t="shared" si="20"/>
        <v>Profuron 600 EC 40 X 250 ml47150</v>
      </c>
      <c r="B1320">
        <v>1319</v>
      </c>
      <c r="C1320" t="s">
        <v>12892</v>
      </c>
      <c r="D1320" t="s">
        <v>1682</v>
      </c>
      <c r="E1320" s="28">
        <v>47150</v>
      </c>
      <c r="F1320" s="30">
        <v>40</v>
      </c>
      <c r="G1320" s="30">
        <v>1</v>
      </c>
      <c r="H1320" s="30">
        <v>1</v>
      </c>
      <c r="I1320" s="30">
        <v>40</v>
      </c>
      <c r="J1320" s="30">
        <v>880</v>
      </c>
      <c r="K1320" s="30">
        <v>22</v>
      </c>
      <c r="L1320" s="30">
        <v>0</v>
      </c>
      <c r="M1320" t="s">
        <v>16474</v>
      </c>
    </row>
    <row r="1321" spans="1:13">
      <c r="A1321" t="str">
        <f t="shared" si="20"/>
        <v>Profuron 600 EC 50 X 100 ml46569</v>
      </c>
      <c r="B1321">
        <v>1320</v>
      </c>
      <c r="C1321" t="s">
        <v>12893</v>
      </c>
      <c r="D1321" t="s">
        <v>1683</v>
      </c>
      <c r="E1321" s="28">
        <v>46569</v>
      </c>
      <c r="F1321" s="30">
        <v>50</v>
      </c>
      <c r="G1321" s="30">
        <v>1</v>
      </c>
      <c r="H1321" s="30">
        <v>1</v>
      </c>
      <c r="I1321" s="30">
        <v>50</v>
      </c>
      <c r="J1321" s="30">
        <v>220</v>
      </c>
      <c r="K1321" s="30">
        <v>4</v>
      </c>
      <c r="L1321" s="30">
        <v>20</v>
      </c>
      <c r="M1321" t="s">
        <v>16474</v>
      </c>
    </row>
    <row r="1322" spans="1:13">
      <c r="A1322" t="str">
        <f t="shared" si="20"/>
        <v>Promo Joss 300 EC 20 X 500 ml45809</v>
      </c>
      <c r="B1322">
        <v>1321</v>
      </c>
      <c r="C1322" t="s">
        <v>12894</v>
      </c>
      <c r="D1322" t="s">
        <v>1684</v>
      </c>
      <c r="E1322" s="28">
        <v>45809</v>
      </c>
      <c r="F1322" s="30">
        <v>20</v>
      </c>
      <c r="G1322" s="30">
        <v>1</v>
      </c>
      <c r="H1322" s="30">
        <v>1</v>
      </c>
      <c r="I1322" s="30">
        <v>20</v>
      </c>
      <c r="J1322" s="30">
        <v>244</v>
      </c>
      <c r="K1322" s="30">
        <v>12</v>
      </c>
      <c r="L1322" s="30">
        <v>4</v>
      </c>
      <c r="M1322" t="s">
        <v>16474</v>
      </c>
    </row>
    <row r="1323" spans="1:13">
      <c r="A1323" t="str">
        <f t="shared" si="20"/>
        <v>Promo Joss 300 EC 50 X 250 ml45809</v>
      </c>
      <c r="B1323">
        <v>1322</v>
      </c>
      <c r="C1323" t="s">
        <v>12895</v>
      </c>
      <c r="D1323" t="s">
        <v>1685</v>
      </c>
      <c r="E1323" s="28">
        <v>45809</v>
      </c>
      <c r="F1323" s="30">
        <v>50</v>
      </c>
      <c r="G1323" s="30">
        <v>1</v>
      </c>
      <c r="H1323" s="30">
        <v>1</v>
      </c>
      <c r="I1323" s="30">
        <v>50</v>
      </c>
      <c r="J1323" s="30">
        <v>108</v>
      </c>
      <c r="K1323" s="30">
        <v>2</v>
      </c>
      <c r="L1323" s="30">
        <v>8</v>
      </c>
      <c r="M1323" t="s">
        <v>16474</v>
      </c>
    </row>
    <row r="1324" spans="1:13">
      <c r="A1324" t="str">
        <f t="shared" si="20"/>
        <v>Pump Protection Plate Yamaha1/1/1000</v>
      </c>
      <c r="B1324">
        <v>1323</v>
      </c>
      <c r="C1324" t="s">
        <v>12896</v>
      </c>
      <c r="D1324" t="s">
        <v>1686</v>
      </c>
      <c r="E1324" s="28" t="s">
        <v>2222</v>
      </c>
      <c r="F1324" s="30">
        <v>1</v>
      </c>
      <c r="G1324" s="30">
        <v>1</v>
      </c>
      <c r="H1324" s="30">
        <v>1</v>
      </c>
      <c r="I1324" s="30">
        <v>1</v>
      </c>
      <c r="J1324" s="30">
        <v>10</v>
      </c>
      <c r="K1324" s="30">
        <v>10</v>
      </c>
      <c r="L1324" s="30">
        <v>0</v>
      </c>
      <c r="M1324" t="s">
        <v>16474</v>
      </c>
    </row>
    <row r="1325" spans="1:13">
      <c r="A1325" t="str">
        <f t="shared" si="20"/>
        <v>Pupuk Fosfat 50 kg MPS46143</v>
      </c>
      <c r="B1325">
        <v>1324</v>
      </c>
      <c r="C1325" t="s">
        <v>12897</v>
      </c>
      <c r="D1325" t="s">
        <v>1687</v>
      </c>
      <c r="E1325" s="28">
        <v>46143</v>
      </c>
      <c r="F1325" s="30">
        <v>1</v>
      </c>
      <c r="G1325" s="30">
        <v>1</v>
      </c>
      <c r="H1325" s="30">
        <v>1</v>
      </c>
      <c r="I1325" s="30">
        <v>1</v>
      </c>
      <c r="J1325" s="30">
        <v>310</v>
      </c>
      <c r="K1325" s="30">
        <v>310</v>
      </c>
      <c r="L1325" s="30">
        <v>0</v>
      </c>
      <c r="M1325" t="s">
        <v>16474</v>
      </c>
    </row>
    <row r="1326" spans="1:13">
      <c r="A1326" t="str">
        <f t="shared" si="20"/>
        <v>Pupuk Hayati Cair MPS 12 X 1 ltr45689</v>
      </c>
      <c r="B1326">
        <v>1325</v>
      </c>
      <c r="C1326" t="s">
        <v>12898</v>
      </c>
      <c r="D1326" t="s">
        <v>1688</v>
      </c>
      <c r="E1326" s="28">
        <v>45689</v>
      </c>
      <c r="F1326" s="30">
        <v>12</v>
      </c>
      <c r="G1326" s="30">
        <v>1</v>
      </c>
      <c r="H1326" s="30">
        <v>1</v>
      </c>
      <c r="I1326" s="30">
        <v>12</v>
      </c>
      <c r="J1326" s="30">
        <v>24</v>
      </c>
      <c r="K1326" s="30">
        <v>2</v>
      </c>
      <c r="L1326" s="30">
        <v>0</v>
      </c>
      <c r="M1326" t="s">
        <v>16474</v>
      </c>
    </row>
    <row r="1327" spans="1:13">
      <c r="A1327" t="str">
        <f t="shared" si="20"/>
        <v>Pupuk Nakula Alegro 10 X 1 kg45931</v>
      </c>
      <c r="B1327">
        <v>1326</v>
      </c>
      <c r="C1327" t="s">
        <v>12899</v>
      </c>
      <c r="D1327" t="s">
        <v>1690</v>
      </c>
      <c r="E1327" s="28">
        <v>45931</v>
      </c>
      <c r="F1327" s="30">
        <v>10</v>
      </c>
      <c r="G1327" s="30">
        <v>1</v>
      </c>
      <c r="H1327" s="30">
        <v>1</v>
      </c>
      <c r="I1327" s="30">
        <v>10</v>
      </c>
      <c r="J1327" s="30">
        <v>845</v>
      </c>
      <c r="K1327" s="30">
        <v>84</v>
      </c>
      <c r="L1327" s="30">
        <v>5</v>
      </c>
      <c r="M1327" t="s">
        <v>16474</v>
      </c>
    </row>
    <row r="1328" spans="1:13">
      <c r="A1328" t="str">
        <f t="shared" si="20"/>
        <v>Pupuk Nakula Alegro 40 kg45809</v>
      </c>
      <c r="B1328">
        <v>1327</v>
      </c>
      <c r="C1328" t="s">
        <v>12900</v>
      </c>
      <c r="D1328" t="s">
        <v>1691</v>
      </c>
      <c r="E1328" s="28">
        <v>45809</v>
      </c>
      <c r="F1328" s="30">
        <v>1</v>
      </c>
      <c r="G1328" s="30">
        <v>1</v>
      </c>
      <c r="H1328" s="30">
        <v>1</v>
      </c>
      <c r="I1328" s="30">
        <v>1</v>
      </c>
      <c r="J1328" s="30">
        <v>13</v>
      </c>
      <c r="K1328" s="30">
        <v>13</v>
      </c>
      <c r="L1328" s="30">
        <v>0</v>
      </c>
      <c r="M1328" t="s">
        <v>16474</v>
      </c>
    </row>
    <row r="1329" spans="1:13">
      <c r="A1329" t="str">
        <f t="shared" si="20"/>
        <v>Pupuk Nakula Alegro 5 X 5 kg45809</v>
      </c>
      <c r="B1329">
        <v>1328</v>
      </c>
      <c r="C1329" t="s">
        <v>12901</v>
      </c>
      <c r="D1329" t="s">
        <v>1692</v>
      </c>
      <c r="E1329" s="28">
        <v>45809</v>
      </c>
      <c r="F1329" s="30">
        <v>5</v>
      </c>
      <c r="G1329" s="30">
        <v>1</v>
      </c>
      <c r="H1329" s="30">
        <v>1</v>
      </c>
      <c r="I1329" s="30">
        <v>5</v>
      </c>
      <c r="J1329" s="30">
        <v>216</v>
      </c>
      <c r="K1329" s="30">
        <v>43</v>
      </c>
      <c r="L1329" s="30">
        <v>1</v>
      </c>
      <c r="M1329" t="s">
        <v>16474</v>
      </c>
    </row>
    <row r="1330" spans="1:13">
      <c r="A1330" t="str">
        <f t="shared" si="20"/>
        <v>Push 30/300 OD 50 X 100 ml45839</v>
      </c>
      <c r="B1330">
        <v>1329</v>
      </c>
      <c r="C1330" t="s">
        <v>12902</v>
      </c>
      <c r="D1330" t="s">
        <v>1693</v>
      </c>
      <c r="E1330" s="28">
        <v>45839</v>
      </c>
      <c r="F1330" s="30">
        <v>50</v>
      </c>
      <c r="G1330" s="30">
        <v>1</v>
      </c>
      <c r="H1330" s="30">
        <v>1</v>
      </c>
      <c r="I1330" s="30">
        <v>50</v>
      </c>
      <c r="J1330" s="30">
        <v>1483</v>
      </c>
      <c r="K1330" s="30">
        <v>29</v>
      </c>
      <c r="L1330" s="30">
        <v>33</v>
      </c>
      <c r="M1330" t="s">
        <v>16474</v>
      </c>
    </row>
    <row r="1331" spans="1:13">
      <c r="A1331" t="str">
        <f t="shared" si="20"/>
        <v>Pyzero 100 EC 24 X 400 ml45962</v>
      </c>
      <c r="B1331">
        <v>1330</v>
      </c>
      <c r="C1331" t="s">
        <v>12903</v>
      </c>
      <c r="D1331" t="s">
        <v>1695</v>
      </c>
      <c r="E1331" s="28">
        <v>45962</v>
      </c>
      <c r="F1331" s="30">
        <v>24</v>
      </c>
      <c r="G1331" s="30">
        <v>1</v>
      </c>
      <c r="H1331" s="30">
        <v>1</v>
      </c>
      <c r="I1331" s="30">
        <v>24</v>
      </c>
      <c r="J1331" s="30">
        <v>720</v>
      </c>
      <c r="K1331" s="30">
        <v>30</v>
      </c>
      <c r="L1331" s="30">
        <v>0</v>
      </c>
      <c r="M1331" t="s">
        <v>16474</v>
      </c>
    </row>
    <row r="1332" spans="1:13">
      <c r="A1332" t="str">
        <f t="shared" si="20"/>
        <v>Qaishar 10 WP 100 X 100 gr46631</v>
      </c>
      <c r="B1332">
        <v>1331</v>
      </c>
      <c r="C1332" t="s">
        <v>12904</v>
      </c>
      <c r="D1332" t="s">
        <v>1696</v>
      </c>
      <c r="E1332" s="28">
        <v>46631</v>
      </c>
      <c r="F1332" s="30">
        <v>100</v>
      </c>
      <c r="G1332" s="30">
        <v>1</v>
      </c>
      <c r="H1332" s="30">
        <v>1</v>
      </c>
      <c r="I1332" s="30">
        <v>100</v>
      </c>
      <c r="J1332" s="30">
        <v>700</v>
      </c>
      <c r="K1332" s="30">
        <v>7</v>
      </c>
      <c r="L1332" s="30">
        <v>0</v>
      </c>
      <c r="M1332" t="s">
        <v>16474</v>
      </c>
    </row>
    <row r="1333" spans="1:13">
      <c r="A1333" t="str">
        <f t="shared" si="20"/>
        <v>Qaishar 10 WP 100 X 100 gr46357</v>
      </c>
      <c r="B1333">
        <v>1332</v>
      </c>
      <c r="C1333" t="s">
        <v>12904</v>
      </c>
      <c r="D1333" t="s">
        <v>1696</v>
      </c>
      <c r="E1333" s="28">
        <v>46357</v>
      </c>
      <c r="F1333" s="30">
        <v>100</v>
      </c>
      <c r="G1333" s="30">
        <v>1</v>
      </c>
      <c r="H1333" s="30">
        <v>1</v>
      </c>
      <c r="I1333" s="30">
        <v>100</v>
      </c>
      <c r="J1333" s="30">
        <v>2521</v>
      </c>
      <c r="K1333" s="30">
        <v>25</v>
      </c>
      <c r="L1333" s="30">
        <v>21</v>
      </c>
      <c r="M1333" t="s">
        <v>16474</v>
      </c>
    </row>
    <row r="1334" spans="1:13">
      <c r="A1334" t="str">
        <f t="shared" si="20"/>
        <v>Qaishar 10 WP 20 X 50 X 5 gr46631</v>
      </c>
      <c r="B1334">
        <v>1333</v>
      </c>
      <c r="C1334" t="s">
        <v>12905</v>
      </c>
      <c r="D1334" t="s">
        <v>1698</v>
      </c>
      <c r="E1334" s="28">
        <v>46631</v>
      </c>
      <c r="F1334" s="30">
        <v>20</v>
      </c>
      <c r="G1334" s="30">
        <v>50</v>
      </c>
      <c r="H1334" s="30">
        <v>1</v>
      </c>
      <c r="I1334" s="30">
        <v>1000</v>
      </c>
      <c r="J1334" s="30">
        <v>1000</v>
      </c>
      <c r="K1334" s="30">
        <v>1</v>
      </c>
      <c r="L1334" s="30">
        <v>0</v>
      </c>
      <c r="M1334" t="s">
        <v>16474</v>
      </c>
    </row>
    <row r="1335" spans="1:13">
      <c r="A1335" t="str">
        <f t="shared" si="20"/>
        <v>Qiuasri Bawang 20 X 1 ltr46478</v>
      </c>
      <c r="B1335">
        <v>1334</v>
      </c>
      <c r="C1335" t="s">
        <v>12906</v>
      </c>
      <c r="D1335" t="s">
        <v>1699</v>
      </c>
      <c r="E1335" s="28">
        <v>46478</v>
      </c>
      <c r="F1335" s="30">
        <v>20</v>
      </c>
      <c r="G1335" s="30">
        <v>1</v>
      </c>
      <c r="H1335" s="30">
        <v>1</v>
      </c>
      <c r="I1335" s="30">
        <v>20</v>
      </c>
      <c r="J1335" s="30">
        <v>500</v>
      </c>
      <c r="K1335" s="30">
        <v>25</v>
      </c>
      <c r="L1335" s="30">
        <v>0</v>
      </c>
      <c r="M1335" t="s">
        <v>16474</v>
      </c>
    </row>
    <row r="1336" spans="1:13">
      <c r="A1336" t="str">
        <f t="shared" si="20"/>
        <v>Qiuasri Bawang Merah 250 ml (Sample)46327</v>
      </c>
      <c r="B1336">
        <v>1335</v>
      </c>
      <c r="C1336" t="s">
        <v>12907</v>
      </c>
      <c r="D1336" t="s">
        <v>1700</v>
      </c>
      <c r="E1336" s="28">
        <v>46327</v>
      </c>
      <c r="F1336" s="30">
        <v>1</v>
      </c>
      <c r="G1336" s="30">
        <v>1</v>
      </c>
      <c r="H1336" s="30">
        <v>1</v>
      </c>
      <c r="I1336" s="30">
        <v>1</v>
      </c>
      <c r="J1336" s="30">
        <v>5</v>
      </c>
      <c r="K1336" s="30">
        <v>5</v>
      </c>
      <c r="L1336" s="30">
        <v>0</v>
      </c>
      <c r="M1336" t="s">
        <v>16474</v>
      </c>
    </row>
    <row r="1337" spans="1:13">
      <c r="A1337" t="str">
        <f t="shared" si="20"/>
        <v>Qiuasri Bunga Buah 250 ml (Sample)46327</v>
      </c>
      <c r="B1337">
        <v>1336</v>
      </c>
      <c r="C1337" t="s">
        <v>12908</v>
      </c>
      <c r="D1337" t="s">
        <v>1701</v>
      </c>
      <c r="E1337" s="28">
        <v>46327</v>
      </c>
      <c r="F1337" s="30">
        <v>1</v>
      </c>
      <c r="G1337" s="30">
        <v>1</v>
      </c>
      <c r="H1337" s="30">
        <v>1</v>
      </c>
      <c r="I1337" s="30">
        <v>1</v>
      </c>
      <c r="J1337" s="30">
        <v>5</v>
      </c>
      <c r="K1337" s="30">
        <v>5</v>
      </c>
      <c r="L1337" s="30">
        <v>0</v>
      </c>
      <c r="M1337" t="s">
        <v>16474</v>
      </c>
    </row>
    <row r="1338" spans="1:13">
      <c r="A1338" t="str">
        <f t="shared" si="20"/>
        <v>Qiuasri Cabai 250 ml (Sample)46327</v>
      </c>
      <c r="B1338">
        <v>1337</v>
      </c>
      <c r="C1338" t="s">
        <v>12909</v>
      </c>
      <c r="D1338" t="s">
        <v>1702</v>
      </c>
      <c r="E1338" s="28">
        <v>46327</v>
      </c>
      <c r="F1338" s="30">
        <v>1</v>
      </c>
      <c r="G1338" s="30">
        <v>1</v>
      </c>
      <c r="H1338" s="30">
        <v>1</v>
      </c>
      <c r="I1338" s="30">
        <v>1</v>
      </c>
      <c r="J1338" s="30">
        <v>5</v>
      </c>
      <c r="K1338" s="30">
        <v>5</v>
      </c>
      <c r="L1338" s="30">
        <v>0</v>
      </c>
      <c r="M1338" t="s">
        <v>16474</v>
      </c>
    </row>
    <row r="1339" spans="1:13">
      <c r="A1339" t="str">
        <f t="shared" si="20"/>
        <v>Qiuasri Cabe 20 X 1 ltr46478</v>
      </c>
      <c r="B1339">
        <v>1338</v>
      </c>
      <c r="C1339" t="s">
        <v>12910</v>
      </c>
      <c r="D1339" t="s">
        <v>1703</v>
      </c>
      <c r="E1339" s="28">
        <v>46478</v>
      </c>
      <c r="F1339" s="30">
        <v>20</v>
      </c>
      <c r="G1339" s="30">
        <v>1</v>
      </c>
      <c r="H1339" s="30">
        <v>1</v>
      </c>
      <c r="I1339" s="30">
        <v>20</v>
      </c>
      <c r="J1339" s="30">
        <v>480</v>
      </c>
      <c r="K1339" s="30">
        <v>24</v>
      </c>
      <c r="L1339" s="30">
        <v>0</v>
      </c>
      <c r="M1339" t="s">
        <v>16474</v>
      </c>
    </row>
    <row r="1340" spans="1:13">
      <c r="A1340" t="str">
        <f t="shared" si="20"/>
        <v>Qiuasri Jagung 20 X 1 ltr46419</v>
      </c>
      <c r="B1340">
        <v>1339</v>
      </c>
      <c r="C1340" t="s">
        <v>12911</v>
      </c>
      <c r="D1340" t="s">
        <v>1704</v>
      </c>
      <c r="E1340" s="28">
        <v>46419</v>
      </c>
      <c r="F1340" s="30">
        <v>20</v>
      </c>
      <c r="G1340" s="30">
        <v>1</v>
      </c>
      <c r="H1340" s="30">
        <v>1</v>
      </c>
      <c r="I1340" s="30">
        <v>20</v>
      </c>
      <c r="J1340" s="30">
        <v>424</v>
      </c>
      <c r="K1340" s="30">
        <v>21</v>
      </c>
      <c r="L1340" s="30">
        <v>4</v>
      </c>
      <c r="M1340" t="s">
        <v>16474</v>
      </c>
    </row>
    <row r="1341" spans="1:13">
      <c r="A1341" t="str">
        <f t="shared" si="20"/>
        <v>Qiuasri Jeruk 20 X 1 ltr46419</v>
      </c>
      <c r="B1341">
        <v>1340</v>
      </c>
      <c r="C1341" t="s">
        <v>12912</v>
      </c>
      <c r="D1341" t="s">
        <v>1705</v>
      </c>
      <c r="E1341" s="28">
        <v>46419</v>
      </c>
      <c r="F1341" s="30">
        <v>20</v>
      </c>
      <c r="G1341" s="30">
        <v>1</v>
      </c>
      <c r="H1341" s="30">
        <v>1</v>
      </c>
      <c r="I1341" s="30">
        <v>20</v>
      </c>
      <c r="J1341" s="30">
        <v>214</v>
      </c>
      <c r="K1341" s="30">
        <v>10</v>
      </c>
      <c r="L1341" s="30">
        <v>14</v>
      </c>
      <c r="M1341" t="s">
        <v>16474</v>
      </c>
    </row>
    <row r="1342" spans="1:13">
      <c r="A1342" t="str">
        <f t="shared" si="20"/>
        <v>Qiuasri Padi 250 ml (Sample)46327</v>
      </c>
      <c r="B1342">
        <v>1341</v>
      </c>
      <c r="C1342" t="s">
        <v>12913</v>
      </c>
      <c r="D1342" t="s">
        <v>1706</v>
      </c>
      <c r="E1342" s="28">
        <v>46327</v>
      </c>
      <c r="F1342" s="30">
        <v>1</v>
      </c>
      <c r="G1342" s="30">
        <v>1</v>
      </c>
      <c r="H1342" s="30">
        <v>1</v>
      </c>
      <c r="I1342" s="30">
        <v>1</v>
      </c>
      <c r="J1342" s="30">
        <v>5</v>
      </c>
      <c r="K1342" s="30">
        <v>5</v>
      </c>
      <c r="L1342" s="30">
        <v>0</v>
      </c>
      <c r="M1342" t="s">
        <v>16474</v>
      </c>
    </row>
    <row r="1343" spans="1:13">
      <c r="A1343" t="str">
        <f t="shared" si="20"/>
        <v>Qiudor 100 X 100 gr46874</v>
      </c>
      <c r="B1343">
        <v>1342</v>
      </c>
      <c r="C1343" t="s">
        <v>12914</v>
      </c>
      <c r="D1343" t="s">
        <v>1707</v>
      </c>
      <c r="E1343" s="28">
        <v>46874</v>
      </c>
      <c r="F1343" s="30">
        <v>100</v>
      </c>
      <c r="G1343" s="30">
        <v>1</v>
      </c>
      <c r="H1343" s="30">
        <v>1</v>
      </c>
      <c r="I1343" s="30">
        <v>100</v>
      </c>
      <c r="J1343" s="30">
        <v>459</v>
      </c>
      <c r="K1343" s="30">
        <v>4</v>
      </c>
      <c r="L1343" s="30">
        <v>59</v>
      </c>
      <c r="M1343" t="s">
        <v>16474</v>
      </c>
    </row>
    <row r="1344" spans="1:13">
      <c r="A1344" t="str">
        <f t="shared" si="20"/>
        <v>Qiudor 40 X 250 gr46174</v>
      </c>
      <c r="B1344">
        <v>1343</v>
      </c>
      <c r="C1344" t="s">
        <v>12915</v>
      </c>
      <c r="D1344" t="s">
        <v>1708</v>
      </c>
      <c r="E1344" s="28">
        <v>46174</v>
      </c>
      <c r="F1344" s="30">
        <v>40</v>
      </c>
      <c r="G1344" s="30">
        <v>1</v>
      </c>
      <c r="H1344" s="30">
        <v>1</v>
      </c>
      <c r="I1344" s="30">
        <v>40</v>
      </c>
      <c r="J1344" s="30">
        <v>740</v>
      </c>
      <c r="K1344" s="30">
        <v>18</v>
      </c>
      <c r="L1344" s="30">
        <v>20</v>
      </c>
      <c r="M1344" t="s">
        <v>16474</v>
      </c>
    </row>
    <row r="1345" spans="1:13">
      <c r="A1345" t="str">
        <f t="shared" si="20"/>
        <v>Qiudor 40 X 250 gr46447</v>
      </c>
      <c r="B1345">
        <v>1344</v>
      </c>
      <c r="C1345" t="s">
        <v>12915</v>
      </c>
      <c r="D1345" t="s">
        <v>1708</v>
      </c>
      <c r="E1345" s="28">
        <v>46447</v>
      </c>
      <c r="F1345" s="30">
        <v>40</v>
      </c>
      <c r="G1345" s="30">
        <v>1</v>
      </c>
      <c r="H1345" s="30">
        <v>1</v>
      </c>
      <c r="I1345" s="30">
        <v>40</v>
      </c>
      <c r="J1345" s="30">
        <v>800</v>
      </c>
      <c r="K1345" s="30">
        <v>20</v>
      </c>
      <c r="L1345" s="30">
        <v>0</v>
      </c>
      <c r="M1345" t="s">
        <v>16474</v>
      </c>
    </row>
    <row r="1346" spans="1:13">
      <c r="A1346" t="str">
        <f t="shared" si="20"/>
        <v>Qiumex 36 EC 10 X 1 ltr47209</v>
      </c>
      <c r="B1346">
        <v>1345</v>
      </c>
      <c r="C1346" t="s">
        <v>12916</v>
      </c>
      <c r="D1346" t="s">
        <v>1709</v>
      </c>
      <c r="E1346" s="28">
        <v>47209</v>
      </c>
      <c r="F1346" s="30">
        <v>10</v>
      </c>
      <c r="G1346" s="30">
        <v>1</v>
      </c>
      <c r="H1346" s="30">
        <v>1</v>
      </c>
      <c r="I1346" s="30">
        <v>10</v>
      </c>
      <c r="J1346" s="30">
        <v>688</v>
      </c>
      <c r="K1346" s="30">
        <v>68</v>
      </c>
      <c r="L1346" s="30">
        <v>8</v>
      </c>
      <c r="M1346" t="s">
        <v>16474</v>
      </c>
    </row>
    <row r="1347" spans="1:13">
      <c r="A1347" t="str">
        <f t="shared" ref="A1347:A1410" si="21">D1347&amp;E1347</f>
        <v>Qiumex 36 EC 100 X 100 ml47239</v>
      </c>
      <c r="B1347">
        <v>1346</v>
      </c>
      <c r="C1347" t="s">
        <v>12917</v>
      </c>
      <c r="D1347" t="s">
        <v>1710</v>
      </c>
      <c r="E1347" s="28">
        <v>47239</v>
      </c>
      <c r="F1347" s="30">
        <v>100</v>
      </c>
      <c r="G1347" s="30">
        <v>1</v>
      </c>
      <c r="H1347" s="30">
        <v>1</v>
      </c>
      <c r="I1347" s="30">
        <v>100</v>
      </c>
      <c r="J1347" s="30">
        <v>7509</v>
      </c>
      <c r="K1347" s="30">
        <v>75</v>
      </c>
      <c r="L1347" s="30">
        <v>9</v>
      </c>
      <c r="M1347" t="s">
        <v>16474</v>
      </c>
    </row>
    <row r="1348" spans="1:13">
      <c r="A1348" t="str">
        <f t="shared" si="21"/>
        <v>Qiumex 36 EC 20 X 500 ml47239</v>
      </c>
      <c r="B1348">
        <v>1347</v>
      </c>
      <c r="C1348" t="s">
        <v>12918</v>
      </c>
      <c r="D1348" t="s">
        <v>1711</v>
      </c>
      <c r="E1348" s="28">
        <v>47239</v>
      </c>
      <c r="F1348" s="30">
        <v>20</v>
      </c>
      <c r="G1348" s="30">
        <v>1</v>
      </c>
      <c r="H1348" s="30">
        <v>1</v>
      </c>
      <c r="I1348" s="30">
        <v>20</v>
      </c>
      <c r="J1348" s="30">
        <v>1100</v>
      </c>
      <c r="K1348" s="30">
        <v>55</v>
      </c>
      <c r="L1348" s="30">
        <v>0</v>
      </c>
      <c r="M1348" t="s">
        <v>16474</v>
      </c>
    </row>
    <row r="1349" spans="1:13">
      <c r="A1349" t="str">
        <f t="shared" si="21"/>
        <v>Qiumex 36 EC 40 X 250 ml47239</v>
      </c>
      <c r="B1349">
        <v>1348</v>
      </c>
      <c r="C1349" t="s">
        <v>12919</v>
      </c>
      <c r="D1349" t="s">
        <v>1712</v>
      </c>
      <c r="E1349" s="28">
        <v>47239</v>
      </c>
      <c r="F1349" s="30">
        <v>40</v>
      </c>
      <c r="G1349" s="30">
        <v>1</v>
      </c>
      <c r="H1349" s="30">
        <v>1</v>
      </c>
      <c r="I1349" s="30">
        <v>40</v>
      </c>
      <c r="J1349" s="30">
        <v>4960</v>
      </c>
      <c r="K1349" s="30">
        <v>124</v>
      </c>
      <c r="L1349" s="30">
        <v>0</v>
      </c>
      <c r="M1349" t="s">
        <v>16474</v>
      </c>
    </row>
    <row r="1350" spans="1:13">
      <c r="A1350" t="str">
        <f t="shared" si="21"/>
        <v>Qiumino 20 X 250 ml47027</v>
      </c>
      <c r="B1350">
        <v>1349</v>
      </c>
      <c r="C1350" t="s">
        <v>12920</v>
      </c>
      <c r="D1350" t="s">
        <v>1713</v>
      </c>
      <c r="E1350" s="28">
        <v>47027</v>
      </c>
      <c r="F1350" s="30">
        <v>20</v>
      </c>
      <c r="G1350" s="30">
        <v>1</v>
      </c>
      <c r="H1350" s="30">
        <v>1</v>
      </c>
      <c r="I1350" s="30">
        <v>20</v>
      </c>
      <c r="J1350" s="30">
        <v>970</v>
      </c>
      <c r="K1350" s="30">
        <v>48</v>
      </c>
      <c r="L1350" s="30">
        <v>10</v>
      </c>
      <c r="M1350" t="s">
        <v>16474</v>
      </c>
    </row>
    <row r="1351" spans="1:13">
      <c r="A1351" t="str">
        <f t="shared" si="21"/>
        <v>Qiumino 20 X 500 ml47058</v>
      </c>
      <c r="B1351">
        <v>1350</v>
      </c>
      <c r="C1351" t="s">
        <v>12921</v>
      </c>
      <c r="D1351" t="s">
        <v>1714</v>
      </c>
      <c r="E1351" s="28">
        <v>47058</v>
      </c>
      <c r="F1351" s="30">
        <v>20</v>
      </c>
      <c r="G1351" s="30">
        <v>1</v>
      </c>
      <c r="H1351" s="30">
        <v>1</v>
      </c>
      <c r="I1351" s="30">
        <v>20</v>
      </c>
      <c r="J1351" s="30">
        <v>400</v>
      </c>
      <c r="K1351" s="30">
        <v>20</v>
      </c>
      <c r="L1351" s="30">
        <v>0</v>
      </c>
      <c r="M1351" t="s">
        <v>16474</v>
      </c>
    </row>
    <row r="1352" spans="1:13">
      <c r="A1352" t="str">
        <f t="shared" si="21"/>
        <v>Qiumino 20 X 500 ml47027</v>
      </c>
      <c r="B1352">
        <v>1351</v>
      </c>
      <c r="C1352" t="s">
        <v>12921</v>
      </c>
      <c r="D1352" t="s">
        <v>1714</v>
      </c>
      <c r="E1352" s="28">
        <v>47027</v>
      </c>
      <c r="F1352" s="30">
        <v>20</v>
      </c>
      <c r="G1352" s="30">
        <v>1</v>
      </c>
      <c r="H1352" s="30">
        <v>1</v>
      </c>
      <c r="I1352" s="30">
        <v>20</v>
      </c>
      <c r="J1352" s="30">
        <v>1040</v>
      </c>
      <c r="K1352" s="30">
        <v>52</v>
      </c>
      <c r="L1352" s="30">
        <v>0</v>
      </c>
      <c r="M1352" t="s">
        <v>16474</v>
      </c>
    </row>
    <row r="1353" spans="1:13">
      <c r="A1353" t="str">
        <f t="shared" si="21"/>
        <v>Qiunil 40 X 500 gr45474</v>
      </c>
      <c r="B1353">
        <v>1352</v>
      </c>
      <c r="C1353" t="s">
        <v>12922</v>
      </c>
      <c r="D1353" t="s">
        <v>1715</v>
      </c>
      <c r="E1353" s="28">
        <v>45474</v>
      </c>
      <c r="F1353" s="30">
        <v>40</v>
      </c>
      <c r="G1353" s="30">
        <v>1</v>
      </c>
      <c r="H1353" s="30">
        <v>1</v>
      </c>
      <c r="I1353" s="30">
        <v>40</v>
      </c>
      <c r="J1353" s="30">
        <v>16</v>
      </c>
      <c r="K1353" s="30">
        <v>0</v>
      </c>
      <c r="L1353" s="30">
        <v>16</v>
      </c>
      <c r="M1353" t="s">
        <v>16474</v>
      </c>
    </row>
    <row r="1354" spans="1:13">
      <c r="A1354" t="str">
        <f t="shared" si="21"/>
        <v>Qiunil 40 X 500 gr45566</v>
      </c>
      <c r="B1354">
        <v>1353</v>
      </c>
      <c r="C1354" t="s">
        <v>12922</v>
      </c>
      <c r="D1354" t="s">
        <v>1715</v>
      </c>
      <c r="E1354" s="28">
        <v>45566</v>
      </c>
      <c r="F1354" s="30">
        <v>40</v>
      </c>
      <c r="G1354" s="30">
        <v>1</v>
      </c>
      <c r="H1354" s="30">
        <v>1</v>
      </c>
      <c r="I1354" s="30">
        <v>40</v>
      </c>
      <c r="J1354" s="30">
        <v>1760</v>
      </c>
      <c r="K1354" s="30">
        <v>44</v>
      </c>
      <c r="L1354" s="30">
        <v>0</v>
      </c>
      <c r="M1354" t="s">
        <v>16474</v>
      </c>
    </row>
    <row r="1355" spans="1:13">
      <c r="A1355" t="str">
        <f t="shared" si="21"/>
        <v>Qiunil 40 X 500 gr46082</v>
      </c>
      <c r="B1355">
        <v>1354</v>
      </c>
      <c r="C1355" t="s">
        <v>12922</v>
      </c>
      <c r="D1355" t="s">
        <v>1715</v>
      </c>
      <c r="E1355" s="28">
        <v>46082</v>
      </c>
      <c r="F1355" s="30">
        <v>40</v>
      </c>
      <c r="G1355" s="30">
        <v>1</v>
      </c>
      <c r="H1355" s="30">
        <v>1</v>
      </c>
      <c r="I1355" s="30">
        <v>40</v>
      </c>
      <c r="J1355" s="30">
        <v>2560</v>
      </c>
      <c r="K1355" s="30">
        <v>64</v>
      </c>
      <c r="L1355" s="30">
        <v>0</v>
      </c>
      <c r="M1355" t="s">
        <v>16474</v>
      </c>
    </row>
    <row r="1356" spans="1:13">
      <c r="A1356" t="str">
        <f t="shared" si="21"/>
        <v>Qiuonol 400 SL 30 x 250 ml45992</v>
      </c>
      <c r="B1356">
        <v>1355</v>
      </c>
      <c r="C1356" t="s">
        <v>12923</v>
      </c>
      <c r="D1356" t="s">
        <v>1716</v>
      </c>
      <c r="E1356" s="28">
        <v>45992</v>
      </c>
      <c r="F1356" s="30">
        <v>30</v>
      </c>
      <c r="G1356" s="30">
        <v>1</v>
      </c>
      <c r="H1356" s="30">
        <v>1</v>
      </c>
      <c r="I1356" s="30">
        <v>30</v>
      </c>
      <c r="J1356" s="30">
        <v>24</v>
      </c>
      <c r="K1356" s="30">
        <v>0</v>
      </c>
      <c r="L1356" s="30">
        <v>24</v>
      </c>
      <c r="M1356" t="s">
        <v>16474</v>
      </c>
    </row>
    <row r="1357" spans="1:13">
      <c r="A1357" t="str">
        <f t="shared" si="21"/>
        <v>Qiuonol 400 SL 30 x 250 ml46357</v>
      </c>
      <c r="B1357">
        <v>1356</v>
      </c>
      <c r="C1357" t="s">
        <v>12923</v>
      </c>
      <c r="D1357" t="s">
        <v>1716</v>
      </c>
      <c r="E1357" s="28">
        <v>46357</v>
      </c>
      <c r="F1357" s="30">
        <v>30</v>
      </c>
      <c r="G1357" s="30">
        <v>1</v>
      </c>
      <c r="H1357" s="30">
        <v>1</v>
      </c>
      <c r="I1357" s="30">
        <v>30</v>
      </c>
      <c r="J1357" s="30">
        <v>510</v>
      </c>
      <c r="K1357" s="30">
        <v>17</v>
      </c>
      <c r="L1357" s="30">
        <v>0</v>
      </c>
      <c r="M1357" t="s">
        <v>16474</v>
      </c>
    </row>
    <row r="1358" spans="1:13">
      <c r="A1358" t="str">
        <f t="shared" si="21"/>
        <v>Qiuonol 400 SL 42 x 50 ml (Sample)45992</v>
      </c>
      <c r="B1358">
        <v>1357</v>
      </c>
      <c r="C1358" t="s">
        <v>12924</v>
      </c>
      <c r="D1358" t="s">
        <v>1717</v>
      </c>
      <c r="E1358" s="28">
        <v>45992</v>
      </c>
      <c r="F1358" s="30">
        <v>42</v>
      </c>
      <c r="G1358" s="30">
        <v>1</v>
      </c>
      <c r="H1358" s="30">
        <v>1</v>
      </c>
      <c r="I1358" s="30">
        <v>42</v>
      </c>
      <c r="J1358" s="30">
        <v>55</v>
      </c>
      <c r="K1358" s="30">
        <v>1</v>
      </c>
      <c r="L1358" s="30">
        <v>13</v>
      </c>
      <c r="M1358" t="s">
        <v>16474</v>
      </c>
    </row>
    <row r="1359" spans="1:13">
      <c r="A1359" t="str">
        <f t="shared" si="21"/>
        <v>Qiustar 400 EC 40 X 200 ml46874</v>
      </c>
      <c r="B1359">
        <v>1358</v>
      </c>
      <c r="C1359" t="s">
        <v>12925</v>
      </c>
      <c r="D1359" t="s">
        <v>1718</v>
      </c>
      <c r="E1359" s="28">
        <v>46874</v>
      </c>
      <c r="F1359" s="30">
        <v>40</v>
      </c>
      <c r="G1359" s="30">
        <v>1</v>
      </c>
      <c r="H1359" s="30">
        <v>1</v>
      </c>
      <c r="I1359" s="30">
        <v>40</v>
      </c>
      <c r="J1359" s="30">
        <v>480</v>
      </c>
      <c r="K1359" s="30">
        <v>12</v>
      </c>
      <c r="L1359" s="30">
        <v>0</v>
      </c>
      <c r="M1359" t="s">
        <v>16474</v>
      </c>
    </row>
    <row r="1360" spans="1:13">
      <c r="A1360" t="str">
        <f t="shared" si="21"/>
        <v>Qiustar 400 EC 40 X 200 ml46357</v>
      </c>
      <c r="B1360">
        <v>1359</v>
      </c>
      <c r="C1360" t="s">
        <v>12925</v>
      </c>
      <c r="D1360" t="s">
        <v>1718</v>
      </c>
      <c r="E1360" s="28">
        <v>46357</v>
      </c>
      <c r="F1360" s="30">
        <v>40</v>
      </c>
      <c r="G1360" s="30">
        <v>1</v>
      </c>
      <c r="H1360" s="30">
        <v>1</v>
      </c>
      <c r="I1360" s="30">
        <v>40</v>
      </c>
      <c r="J1360" s="30">
        <v>2029</v>
      </c>
      <c r="K1360" s="30">
        <v>50</v>
      </c>
      <c r="L1360" s="30">
        <v>29</v>
      </c>
      <c r="M1360" t="s">
        <v>16474</v>
      </c>
    </row>
    <row r="1361" spans="1:13">
      <c r="A1361" t="str">
        <f t="shared" si="21"/>
        <v>Qiustar 400 EC 50 X 100 ml46874</v>
      </c>
      <c r="B1361">
        <v>1360</v>
      </c>
      <c r="C1361" t="s">
        <v>12926</v>
      </c>
      <c r="D1361" t="s">
        <v>1719</v>
      </c>
      <c r="E1361" s="28">
        <v>46874</v>
      </c>
      <c r="F1361" s="30">
        <v>50</v>
      </c>
      <c r="G1361" s="30">
        <v>1</v>
      </c>
      <c r="H1361" s="30">
        <v>1</v>
      </c>
      <c r="I1361" s="30">
        <v>50</v>
      </c>
      <c r="J1361" s="30">
        <v>460</v>
      </c>
      <c r="K1361" s="30">
        <v>9</v>
      </c>
      <c r="L1361" s="30">
        <v>10</v>
      </c>
      <c r="M1361" t="s">
        <v>16474</v>
      </c>
    </row>
    <row r="1362" spans="1:13">
      <c r="A1362" t="str">
        <f t="shared" si="21"/>
        <v>Qiustar 400 EC 50 X 100 ml46784</v>
      </c>
      <c r="B1362">
        <v>1361</v>
      </c>
      <c r="C1362" t="s">
        <v>12926</v>
      </c>
      <c r="D1362" t="s">
        <v>1719</v>
      </c>
      <c r="E1362" s="28">
        <v>46784</v>
      </c>
      <c r="F1362" s="30">
        <v>50</v>
      </c>
      <c r="G1362" s="30">
        <v>1</v>
      </c>
      <c r="H1362" s="30">
        <v>1</v>
      </c>
      <c r="I1362" s="30">
        <v>50</v>
      </c>
      <c r="J1362" s="30">
        <v>1650</v>
      </c>
      <c r="K1362" s="30">
        <v>33</v>
      </c>
      <c r="L1362" s="30">
        <v>0</v>
      </c>
      <c r="M1362" t="s">
        <v>16474</v>
      </c>
    </row>
    <row r="1363" spans="1:13">
      <c r="A1363" t="str">
        <f t="shared" si="21"/>
        <v>Qiutane 80 WP 25 X 800 gr Biru47027</v>
      </c>
      <c r="B1363">
        <v>1362</v>
      </c>
      <c r="C1363" t="s">
        <v>12927</v>
      </c>
      <c r="D1363" t="s">
        <v>1720</v>
      </c>
      <c r="E1363" s="28">
        <v>47027</v>
      </c>
      <c r="F1363" s="30">
        <v>25</v>
      </c>
      <c r="G1363" s="30">
        <v>1</v>
      </c>
      <c r="H1363" s="30">
        <v>1</v>
      </c>
      <c r="I1363" s="30">
        <v>25</v>
      </c>
      <c r="J1363" s="30">
        <v>588</v>
      </c>
      <c r="K1363" s="30">
        <v>23</v>
      </c>
      <c r="L1363" s="30">
        <v>13</v>
      </c>
      <c r="M1363" t="s">
        <v>16474</v>
      </c>
    </row>
    <row r="1364" spans="1:13">
      <c r="A1364" t="str">
        <f t="shared" si="21"/>
        <v>Qiuvita Biru 16.32.16 100 X 100 gr45108</v>
      </c>
      <c r="B1364">
        <v>1363</v>
      </c>
      <c r="C1364" t="s">
        <v>12928</v>
      </c>
      <c r="D1364" t="s">
        <v>1722</v>
      </c>
      <c r="E1364" s="28">
        <v>45108</v>
      </c>
      <c r="F1364" s="30">
        <v>100</v>
      </c>
      <c r="G1364" s="30">
        <v>1</v>
      </c>
      <c r="H1364" s="30">
        <v>1</v>
      </c>
      <c r="I1364" s="30">
        <v>100</v>
      </c>
      <c r="J1364" s="30">
        <v>5</v>
      </c>
      <c r="K1364" s="30">
        <v>0</v>
      </c>
      <c r="L1364" s="30">
        <v>5</v>
      </c>
      <c r="M1364" t="s">
        <v>16474</v>
      </c>
    </row>
    <row r="1365" spans="1:13">
      <c r="A1365" t="str">
        <f t="shared" si="21"/>
        <v>Qiuvita Biru 16.32.16 100 X 100 gr45717</v>
      </c>
      <c r="B1365">
        <v>1364</v>
      </c>
      <c r="C1365" t="s">
        <v>12928</v>
      </c>
      <c r="D1365" t="s">
        <v>1722</v>
      </c>
      <c r="E1365" s="28">
        <v>45717</v>
      </c>
      <c r="F1365" s="30">
        <v>100</v>
      </c>
      <c r="G1365" s="30">
        <v>1</v>
      </c>
      <c r="H1365" s="30">
        <v>1</v>
      </c>
      <c r="I1365" s="30">
        <v>100</v>
      </c>
      <c r="J1365" s="30">
        <v>7</v>
      </c>
      <c r="K1365" s="30">
        <v>0</v>
      </c>
      <c r="L1365" s="30">
        <v>7</v>
      </c>
      <c r="M1365" t="s">
        <v>16474</v>
      </c>
    </row>
    <row r="1366" spans="1:13">
      <c r="A1366" t="str">
        <f t="shared" si="21"/>
        <v>Qiuvita Biru 16.32.16 100 X 100 gr (Sample)45108</v>
      </c>
      <c r="B1366">
        <v>1365</v>
      </c>
      <c r="C1366" t="s">
        <v>12929</v>
      </c>
      <c r="D1366" t="s">
        <v>1721</v>
      </c>
      <c r="E1366" s="28">
        <v>45108</v>
      </c>
      <c r="F1366" s="30">
        <v>100</v>
      </c>
      <c r="G1366" s="30">
        <v>1</v>
      </c>
      <c r="H1366" s="30">
        <v>1</v>
      </c>
      <c r="I1366" s="30">
        <v>100</v>
      </c>
      <c r="J1366" s="30">
        <v>4381</v>
      </c>
      <c r="K1366" s="30">
        <v>43</v>
      </c>
      <c r="L1366" s="30">
        <v>81</v>
      </c>
      <c r="M1366" t="s">
        <v>16474</v>
      </c>
    </row>
    <row r="1367" spans="1:13">
      <c r="A1367" t="str">
        <f t="shared" si="21"/>
        <v>Qiuvita Biru 16.32.16 20 X 500 gr46388</v>
      </c>
      <c r="B1367">
        <v>1366</v>
      </c>
      <c r="C1367" t="s">
        <v>12930</v>
      </c>
      <c r="D1367" t="s">
        <v>1723</v>
      </c>
      <c r="E1367" s="28">
        <v>46388</v>
      </c>
      <c r="F1367" s="30">
        <v>20</v>
      </c>
      <c r="G1367" s="30">
        <v>1</v>
      </c>
      <c r="H1367" s="30">
        <v>1</v>
      </c>
      <c r="I1367" s="30">
        <v>20</v>
      </c>
      <c r="J1367" s="30">
        <v>10</v>
      </c>
      <c r="K1367" s="30">
        <v>0</v>
      </c>
      <c r="L1367" s="30">
        <v>10</v>
      </c>
      <c r="M1367" t="s">
        <v>16474</v>
      </c>
    </row>
    <row r="1368" spans="1:13">
      <c r="A1368" t="str">
        <f t="shared" si="21"/>
        <v>Qiuvita Biru 16.32.16 20 X 500 gr46478</v>
      </c>
      <c r="B1368">
        <v>1367</v>
      </c>
      <c r="C1368" t="s">
        <v>12930</v>
      </c>
      <c r="D1368" t="s">
        <v>1723</v>
      </c>
      <c r="E1368" s="28">
        <v>46478</v>
      </c>
      <c r="F1368" s="30">
        <v>20</v>
      </c>
      <c r="G1368" s="30">
        <v>1</v>
      </c>
      <c r="H1368" s="30">
        <v>1</v>
      </c>
      <c r="I1368" s="30">
        <v>20</v>
      </c>
      <c r="J1368" s="30">
        <v>2880</v>
      </c>
      <c r="K1368" s="30">
        <v>144</v>
      </c>
      <c r="L1368" s="30">
        <v>0</v>
      </c>
      <c r="M1368" t="s">
        <v>16474</v>
      </c>
    </row>
    <row r="1369" spans="1:13">
      <c r="A1369" t="str">
        <f t="shared" si="21"/>
        <v>Qiuvita Biru 16.32.16 20 X 500 gr46447</v>
      </c>
      <c r="B1369">
        <v>1368</v>
      </c>
      <c r="C1369" t="s">
        <v>12930</v>
      </c>
      <c r="D1369" t="s">
        <v>1723</v>
      </c>
      <c r="E1369" s="28">
        <v>46447</v>
      </c>
      <c r="F1369" s="30">
        <v>20</v>
      </c>
      <c r="G1369" s="30">
        <v>1</v>
      </c>
      <c r="H1369" s="30">
        <v>1</v>
      </c>
      <c r="I1369" s="30">
        <v>20</v>
      </c>
      <c r="J1369" s="30">
        <v>4110</v>
      </c>
      <c r="K1369" s="30">
        <v>205</v>
      </c>
      <c r="L1369" s="30">
        <v>10</v>
      </c>
      <c r="M1369" t="s">
        <v>16474</v>
      </c>
    </row>
    <row r="1370" spans="1:13">
      <c r="A1370" t="str">
        <f t="shared" si="21"/>
        <v>Qiuvita Hayati 20 X 1 ltr45992</v>
      </c>
      <c r="B1370">
        <v>1369</v>
      </c>
      <c r="C1370" t="s">
        <v>12931</v>
      </c>
      <c r="D1370" t="s">
        <v>1724</v>
      </c>
      <c r="E1370" s="28">
        <v>45992</v>
      </c>
      <c r="F1370" s="30">
        <v>20</v>
      </c>
      <c r="G1370" s="30">
        <v>1</v>
      </c>
      <c r="H1370" s="30">
        <v>1</v>
      </c>
      <c r="I1370" s="30">
        <v>20</v>
      </c>
      <c r="J1370" s="30">
        <v>695</v>
      </c>
      <c r="K1370" s="30">
        <v>34</v>
      </c>
      <c r="L1370" s="30">
        <v>15</v>
      </c>
      <c r="M1370" t="s">
        <v>16474</v>
      </c>
    </row>
    <row r="1371" spans="1:13">
      <c r="A1371" t="str">
        <f t="shared" si="21"/>
        <v>Qiuvita Hayati 25 X 100 ml45627</v>
      </c>
      <c r="B1371">
        <v>1370</v>
      </c>
      <c r="C1371" t="s">
        <v>12932</v>
      </c>
      <c r="D1371" t="s">
        <v>1725</v>
      </c>
      <c r="E1371" s="28">
        <v>45627</v>
      </c>
      <c r="F1371" s="30">
        <v>25</v>
      </c>
      <c r="G1371" s="30">
        <v>1</v>
      </c>
      <c r="H1371" s="30">
        <v>1</v>
      </c>
      <c r="I1371" s="30">
        <v>25</v>
      </c>
      <c r="J1371" s="30">
        <v>744</v>
      </c>
      <c r="K1371" s="30">
        <v>29</v>
      </c>
      <c r="L1371" s="30">
        <v>19</v>
      </c>
      <c r="M1371" t="s">
        <v>16474</v>
      </c>
    </row>
    <row r="1372" spans="1:13">
      <c r="A1372" t="str">
        <f t="shared" si="21"/>
        <v>Qiuvita Hayati 30 X 250 ml45627</v>
      </c>
      <c r="B1372">
        <v>1371</v>
      </c>
      <c r="C1372" t="s">
        <v>12933</v>
      </c>
      <c r="D1372" t="s">
        <v>1726</v>
      </c>
      <c r="E1372" s="28">
        <v>45627</v>
      </c>
      <c r="F1372" s="30">
        <v>30</v>
      </c>
      <c r="G1372" s="30">
        <v>1</v>
      </c>
      <c r="H1372" s="30">
        <v>1</v>
      </c>
      <c r="I1372" s="30">
        <v>30</v>
      </c>
      <c r="J1372" s="30">
        <v>87</v>
      </c>
      <c r="K1372" s="30">
        <v>2</v>
      </c>
      <c r="L1372" s="30">
        <v>27</v>
      </c>
      <c r="M1372" t="s">
        <v>16474</v>
      </c>
    </row>
    <row r="1373" spans="1:13">
      <c r="A1373" t="str">
        <f t="shared" si="21"/>
        <v>Qiuvita Hayati 30 X 500 ml45627</v>
      </c>
      <c r="B1373">
        <v>1372</v>
      </c>
      <c r="C1373" t="s">
        <v>12934</v>
      </c>
      <c r="D1373" t="s">
        <v>1727</v>
      </c>
      <c r="E1373" s="28">
        <v>45627</v>
      </c>
      <c r="F1373" s="30">
        <v>30</v>
      </c>
      <c r="G1373" s="30">
        <v>1</v>
      </c>
      <c r="H1373" s="30">
        <v>1</v>
      </c>
      <c r="I1373" s="30">
        <v>30</v>
      </c>
      <c r="J1373" s="30">
        <v>341</v>
      </c>
      <c r="K1373" s="30">
        <v>11</v>
      </c>
      <c r="L1373" s="30">
        <v>11</v>
      </c>
      <c r="M1373" t="s">
        <v>16474</v>
      </c>
    </row>
    <row r="1374" spans="1:13">
      <c r="A1374" t="str">
        <f t="shared" si="21"/>
        <v>Qiuvita Hijau 32.11.11 100 X 100 gr45566</v>
      </c>
      <c r="B1374">
        <v>1373</v>
      </c>
      <c r="C1374" t="s">
        <v>12935</v>
      </c>
      <c r="D1374" t="s">
        <v>1728</v>
      </c>
      <c r="E1374" s="28">
        <v>45566</v>
      </c>
      <c r="F1374" s="30">
        <v>100</v>
      </c>
      <c r="G1374" s="30">
        <v>1</v>
      </c>
      <c r="H1374" s="30">
        <v>1</v>
      </c>
      <c r="I1374" s="30">
        <v>100</v>
      </c>
      <c r="J1374" s="30">
        <v>6951</v>
      </c>
      <c r="K1374" s="30">
        <v>69</v>
      </c>
      <c r="L1374" s="30">
        <v>51</v>
      </c>
      <c r="M1374" t="s">
        <v>16474</v>
      </c>
    </row>
    <row r="1375" spans="1:13">
      <c r="A1375" t="str">
        <f t="shared" si="21"/>
        <v>Qiuvita Hijau 32.11.11 100 X 100 gr45597</v>
      </c>
      <c r="B1375">
        <v>1374</v>
      </c>
      <c r="C1375" t="s">
        <v>12935</v>
      </c>
      <c r="D1375" t="s">
        <v>1728</v>
      </c>
      <c r="E1375" s="28">
        <v>45597</v>
      </c>
      <c r="F1375" s="30">
        <v>100</v>
      </c>
      <c r="G1375" s="30">
        <v>1</v>
      </c>
      <c r="H1375" s="30">
        <v>1</v>
      </c>
      <c r="I1375" s="30">
        <v>100</v>
      </c>
      <c r="J1375" s="30">
        <v>1400</v>
      </c>
      <c r="K1375" s="30">
        <v>14</v>
      </c>
      <c r="L1375" s="30">
        <v>0</v>
      </c>
      <c r="M1375" t="s">
        <v>16474</v>
      </c>
    </row>
    <row r="1376" spans="1:13">
      <c r="A1376" t="str">
        <f t="shared" si="21"/>
        <v>Qiuvita Hijau 32.11.11 20 X 500 gr46266</v>
      </c>
      <c r="B1376">
        <v>1375</v>
      </c>
      <c r="C1376" t="s">
        <v>12936</v>
      </c>
      <c r="D1376" t="s">
        <v>1729</v>
      </c>
      <c r="E1376" s="28">
        <v>46266</v>
      </c>
      <c r="F1376" s="30">
        <v>20</v>
      </c>
      <c r="G1376" s="30">
        <v>1</v>
      </c>
      <c r="H1376" s="30">
        <v>1</v>
      </c>
      <c r="I1376" s="30">
        <v>20</v>
      </c>
      <c r="J1376" s="30">
        <v>2</v>
      </c>
      <c r="K1376" s="30">
        <v>0</v>
      </c>
      <c r="L1376" s="30">
        <v>2</v>
      </c>
      <c r="M1376" t="s">
        <v>16474</v>
      </c>
    </row>
    <row r="1377" spans="1:13">
      <c r="A1377" t="str">
        <f t="shared" si="21"/>
        <v>Qiuvita Hijau 32.11.11 20 X 500 gr46447</v>
      </c>
      <c r="B1377">
        <v>1376</v>
      </c>
      <c r="C1377" t="s">
        <v>12936</v>
      </c>
      <c r="D1377" t="s">
        <v>1729</v>
      </c>
      <c r="E1377" s="28">
        <v>46447</v>
      </c>
      <c r="F1377" s="30">
        <v>20</v>
      </c>
      <c r="G1377" s="30">
        <v>1</v>
      </c>
      <c r="H1377" s="30">
        <v>1</v>
      </c>
      <c r="I1377" s="30">
        <v>20</v>
      </c>
      <c r="J1377" s="30">
        <v>1982</v>
      </c>
      <c r="K1377" s="30">
        <v>99</v>
      </c>
      <c r="L1377" s="30">
        <v>2</v>
      </c>
      <c r="M1377" t="s">
        <v>16474</v>
      </c>
    </row>
    <row r="1378" spans="1:13">
      <c r="A1378" t="str">
        <f t="shared" si="21"/>
        <v>Qiuvita Merah 16.11.32 100 X 100 gr45566</v>
      </c>
      <c r="B1378">
        <v>1377</v>
      </c>
      <c r="C1378" t="s">
        <v>12937</v>
      </c>
      <c r="D1378" t="s">
        <v>1730</v>
      </c>
      <c r="E1378" s="28">
        <v>45566</v>
      </c>
      <c r="F1378" s="30">
        <v>100</v>
      </c>
      <c r="G1378" s="30">
        <v>1</v>
      </c>
      <c r="H1378" s="30">
        <v>1</v>
      </c>
      <c r="I1378" s="30">
        <v>100</v>
      </c>
      <c r="J1378" s="30">
        <v>14848</v>
      </c>
      <c r="K1378" s="30">
        <v>148</v>
      </c>
      <c r="L1378" s="30">
        <v>48</v>
      </c>
      <c r="M1378" t="s">
        <v>16474</v>
      </c>
    </row>
    <row r="1379" spans="1:13">
      <c r="A1379" t="str">
        <f t="shared" si="21"/>
        <v>Qiuvita Merah 16.11.32 100 X 100 gr45597</v>
      </c>
      <c r="B1379">
        <v>1378</v>
      </c>
      <c r="C1379" t="s">
        <v>12937</v>
      </c>
      <c r="D1379" t="s">
        <v>1730</v>
      </c>
      <c r="E1379" s="28">
        <v>45597</v>
      </c>
      <c r="F1379" s="30">
        <v>100</v>
      </c>
      <c r="G1379" s="30">
        <v>1</v>
      </c>
      <c r="H1379" s="30">
        <v>1</v>
      </c>
      <c r="I1379" s="30">
        <v>100</v>
      </c>
      <c r="J1379" s="30">
        <v>2500</v>
      </c>
      <c r="K1379" s="30">
        <v>25</v>
      </c>
      <c r="L1379" s="30">
        <v>0</v>
      </c>
      <c r="M1379" t="s">
        <v>16474</v>
      </c>
    </row>
    <row r="1380" spans="1:13">
      <c r="A1380" t="str">
        <f t="shared" si="21"/>
        <v>Qiuvita Merah 16.11.32 100 X 100 gr45352</v>
      </c>
      <c r="B1380">
        <v>1379</v>
      </c>
      <c r="C1380" t="s">
        <v>12937</v>
      </c>
      <c r="D1380" t="s">
        <v>1730</v>
      </c>
      <c r="E1380" s="28">
        <v>45352</v>
      </c>
      <c r="F1380" s="30">
        <v>100</v>
      </c>
      <c r="G1380" s="30">
        <v>1</v>
      </c>
      <c r="H1380" s="30">
        <v>1</v>
      </c>
      <c r="I1380" s="30">
        <v>100</v>
      </c>
      <c r="J1380" s="30">
        <v>6041</v>
      </c>
      <c r="K1380" s="30">
        <v>60</v>
      </c>
      <c r="L1380" s="30">
        <v>41</v>
      </c>
      <c r="M1380" t="s">
        <v>16474</v>
      </c>
    </row>
    <row r="1381" spans="1:13">
      <c r="A1381" t="str">
        <f t="shared" si="21"/>
        <v>Qiuvita Merah 16.11.32 20 X 500 gr46478</v>
      </c>
      <c r="B1381">
        <v>1380</v>
      </c>
      <c r="C1381" t="s">
        <v>12938</v>
      </c>
      <c r="D1381" t="s">
        <v>1731</v>
      </c>
      <c r="E1381" s="28">
        <v>46478</v>
      </c>
      <c r="F1381" s="30">
        <v>20</v>
      </c>
      <c r="G1381" s="30">
        <v>1</v>
      </c>
      <c r="H1381" s="30">
        <v>1</v>
      </c>
      <c r="I1381" s="30">
        <v>20</v>
      </c>
      <c r="J1381" s="30">
        <v>2230</v>
      </c>
      <c r="K1381" s="30">
        <v>111</v>
      </c>
      <c r="L1381" s="30">
        <v>10</v>
      </c>
      <c r="M1381" t="s">
        <v>16474</v>
      </c>
    </row>
    <row r="1382" spans="1:13">
      <c r="A1382" t="str">
        <f t="shared" si="21"/>
        <v>Qiuvita Merah 16.11.32 20 X 500 gr46539</v>
      </c>
      <c r="B1382">
        <v>1381</v>
      </c>
      <c r="C1382" t="s">
        <v>12938</v>
      </c>
      <c r="D1382" t="s">
        <v>1731</v>
      </c>
      <c r="E1382" s="28">
        <v>46539</v>
      </c>
      <c r="F1382" s="30">
        <v>20</v>
      </c>
      <c r="G1382" s="30">
        <v>1</v>
      </c>
      <c r="H1382" s="30">
        <v>1</v>
      </c>
      <c r="I1382" s="30">
        <v>20</v>
      </c>
      <c r="J1382" s="30">
        <v>2440</v>
      </c>
      <c r="K1382" s="30">
        <v>122</v>
      </c>
      <c r="L1382" s="30">
        <v>0</v>
      </c>
      <c r="M1382" t="s">
        <v>16474</v>
      </c>
    </row>
    <row r="1383" spans="1:13">
      <c r="A1383" t="str">
        <f t="shared" si="21"/>
        <v>Quilt 200 SE 40 X 250 ml45505</v>
      </c>
      <c r="B1383">
        <v>1382</v>
      </c>
      <c r="C1383" t="s">
        <v>12939</v>
      </c>
      <c r="D1383" t="s">
        <v>1732</v>
      </c>
      <c r="E1383" s="28">
        <v>45505</v>
      </c>
      <c r="F1383" s="30">
        <v>40</v>
      </c>
      <c r="G1383" s="30">
        <v>1</v>
      </c>
      <c r="H1383" s="30">
        <v>1</v>
      </c>
      <c r="I1383" s="30">
        <v>40</v>
      </c>
      <c r="J1383" s="30">
        <v>7120</v>
      </c>
      <c r="K1383" s="30">
        <v>178</v>
      </c>
      <c r="L1383" s="30">
        <v>0</v>
      </c>
      <c r="M1383" t="s">
        <v>16474</v>
      </c>
    </row>
    <row r="1384" spans="1:13">
      <c r="A1384" t="str">
        <f t="shared" si="21"/>
        <v>Quilt 200 SE 40 X 250 ml45444</v>
      </c>
      <c r="B1384">
        <v>1383</v>
      </c>
      <c r="C1384" t="s">
        <v>12939</v>
      </c>
      <c r="D1384" t="s">
        <v>1732</v>
      </c>
      <c r="E1384" s="28">
        <v>45444</v>
      </c>
      <c r="F1384" s="30">
        <v>40</v>
      </c>
      <c r="G1384" s="30">
        <v>1</v>
      </c>
      <c r="H1384" s="30">
        <v>1</v>
      </c>
      <c r="I1384" s="30">
        <v>40</v>
      </c>
      <c r="J1384" s="30">
        <v>8548</v>
      </c>
      <c r="K1384" s="30">
        <v>213</v>
      </c>
      <c r="L1384" s="30">
        <v>28</v>
      </c>
      <c r="M1384" t="s">
        <v>16474</v>
      </c>
    </row>
    <row r="1385" spans="1:13">
      <c r="A1385" t="str">
        <f t="shared" si="21"/>
        <v>Raja Mulsa Hijau 60 X 260 mt1/1/1000</v>
      </c>
      <c r="B1385">
        <v>1384</v>
      </c>
      <c r="C1385" t="s">
        <v>12940</v>
      </c>
      <c r="D1385" t="s">
        <v>1735</v>
      </c>
      <c r="E1385" s="28" t="s">
        <v>2222</v>
      </c>
      <c r="F1385" s="30">
        <v>1</v>
      </c>
      <c r="G1385" s="30">
        <v>1</v>
      </c>
      <c r="H1385" s="30">
        <v>1</v>
      </c>
      <c r="I1385" s="30">
        <v>1</v>
      </c>
      <c r="J1385" s="30">
        <v>4</v>
      </c>
      <c r="K1385" s="30">
        <v>4</v>
      </c>
      <c r="L1385" s="30">
        <v>0</v>
      </c>
      <c r="M1385" t="s">
        <v>16474</v>
      </c>
    </row>
    <row r="1386" spans="1:13">
      <c r="A1386" t="str">
        <f t="shared" si="21"/>
        <v>Raja Mulsa Hijau 60 X 530 mt1/1/1000</v>
      </c>
      <c r="B1386">
        <v>1385</v>
      </c>
      <c r="C1386" t="s">
        <v>12941</v>
      </c>
      <c r="D1386" t="s">
        <v>1736</v>
      </c>
      <c r="E1386" s="28" t="s">
        <v>2222</v>
      </c>
      <c r="F1386" s="30">
        <v>1</v>
      </c>
      <c r="G1386" s="30">
        <v>1</v>
      </c>
      <c r="H1386" s="30">
        <v>1</v>
      </c>
      <c r="I1386" s="30">
        <v>1</v>
      </c>
      <c r="J1386" s="30">
        <v>2</v>
      </c>
      <c r="K1386" s="30">
        <v>2</v>
      </c>
      <c r="L1386" s="30">
        <v>0</v>
      </c>
      <c r="M1386" t="s">
        <v>16474</v>
      </c>
    </row>
    <row r="1387" spans="1:13">
      <c r="A1387" t="str">
        <f t="shared" si="21"/>
        <v>Ratchet 250 EC 100 ml (sampel)1/1/1000</v>
      </c>
      <c r="B1387">
        <v>1386</v>
      </c>
      <c r="C1387" t="s">
        <v>12942</v>
      </c>
      <c r="D1387" t="s">
        <v>1737</v>
      </c>
      <c r="E1387" s="28" t="s">
        <v>2222</v>
      </c>
      <c r="F1387" s="30">
        <v>1</v>
      </c>
      <c r="G1387" s="30">
        <v>1</v>
      </c>
      <c r="H1387" s="30">
        <v>1</v>
      </c>
      <c r="I1387" s="30">
        <v>1</v>
      </c>
      <c r="J1387" s="30">
        <v>8</v>
      </c>
      <c r="K1387" s="30">
        <v>8</v>
      </c>
      <c r="L1387" s="30">
        <v>0</v>
      </c>
      <c r="M1387" t="s">
        <v>16474</v>
      </c>
    </row>
    <row r="1388" spans="1:13">
      <c r="A1388" t="str">
        <f t="shared" si="21"/>
        <v>Ratgone 0.005 BB 10 X 1 kg46753</v>
      </c>
      <c r="B1388">
        <v>1387</v>
      </c>
      <c r="C1388" t="s">
        <v>12943</v>
      </c>
      <c r="D1388" t="s">
        <v>1738</v>
      </c>
      <c r="E1388" s="28">
        <v>46753</v>
      </c>
      <c r="F1388" s="30">
        <v>10</v>
      </c>
      <c r="G1388" s="30">
        <v>1</v>
      </c>
      <c r="H1388" s="30">
        <v>1</v>
      </c>
      <c r="I1388" s="30">
        <v>10</v>
      </c>
      <c r="J1388" s="30">
        <v>1</v>
      </c>
      <c r="K1388" s="30">
        <v>0</v>
      </c>
      <c r="L1388" s="30">
        <v>1</v>
      </c>
      <c r="M1388" t="s">
        <v>16474</v>
      </c>
    </row>
    <row r="1389" spans="1:13">
      <c r="A1389" t="str">
        <f t="shared" si="21"/>
        <v>Ratgone 0.005 BB 10 X 1 kg46174</v>
      </c>
      <c r="B1389">
        <v>1388</v>
      </c>
      <c r="C1389" t="s">
        <v>12943</v>
      </c>
      <c r="D1389" t="s">
        <v>1738</v>
      </c>
      <c r="E1389" s="28">
        <v>46174</v>
      </c>
      <c r="F1389" s="30">
        <v>10</v>
      </c>
      <c r="G1389" s="30">
        <v>1</v>
      </c>
      <c r="H1389" s="30">
        <v>1</v>
      </c>
      <c r="I1389" s="30">
        <v>10</v>
      </c>
      <c r="J1389" s="30">
        <v>50</v>
      </c>
      <c r="K1389" s="30">
        <v>5</v>
      </c>
      <c r="L1389" s="30">
        <v>0</v>
      </c>
      <c r="M1389" t="s">
        <v>16474</v>
      </c>
    </row>
    <row r="1390" spans="1:13">
      <c r="A1390" t="str">
        <f t="shared" si="21"/>
        <v>Ratol 80 P 10 X 100 X 10 gr45809</v>
      </c>
      <c r="B1390">
        <v>1389</v>
      </c>
      <c r="C1390" t="s">
        <v>12944</v>
      </c>
      <c r="D1390" t="s">
        <v>1741</v>
      </c>
      <c r="E1390" s="28">
        <v>45809</v>
      </c>
      <c r="F1390" s="30">
        <v>10</v>
      </c>
      <c r="G1390" s="30">
        <v>100</v>
      </c>
      <c r="H1390" s="30">
        <v>1</v>
      </c>
      <c r="I1390" s="30">
        <v>1000</v>
      </c>
      <c r="J1390" s="30">
        <v>41004</v>
      </c>
      <c r="K1390" s="30">
        <v>41</v>
      </c>
      <c r="L1390" s="30">
        <v>4</v>
      </c>
      <c r="M1390" t="s">
        <v>16474</v>
      </c>
    </row>
    <row r="1391" spans="1:13">
      <c r="A1391" t="str">
        <f t="shared" si="21"/>
        <v>Reactive 490 SL 20 ltr47119</v>
      </c>
      <c r="B1391">
        <v>1390</v>
      </c>
      <c r="C1391" t="s">
        <v>12945</v>
      </c>
      <c r="D1391" t="s">
        <v>1744</v>
      </c>
      <c r="E1391" s="28">
        <v>47119</v>
      </c>
      <c r="F1391" s="30">
        <v>1</v>
      </c>
      <c r="G1391" s="30">
        <v>1</v>
      </c>
      <c r="H1391" s="30">
        <v>1</v>
      </c>
      <c r="I1391" s="30">
        <v>1</v>
      </c>
      <c r="J1391" s="30">
        <v>62</v>
      </c>
      <c r="K1391" s="30">
        <v>62</v>
      </c>
      <c r="L1391" s="30">
        <v>0</v>
      </c>
      <c r="M1391" t="s">
        <v>16474</v>
      </c>
    </row>
    <row r="1392" spans="1:13">
      <c r="A1392" t="str">
        <f t="shared" si="21"/>
        <v>Reactive 490 SL 20 X 1 ltr47150</v>
      </c>
      <c r="B1392">
        <v>1391</v>
      </c>
      <c r="C1392" t="s">
        <v>12946</v>
      </c>
      <c r="D1392" t="s">
        <v>1745</v>
      </c>
      <c r="E1392" s="28">
        <v>47150</v>
      </c>
      <c r="F1392" s="30">
        <v>20</v>
      </c>
      <c r="G1392" s="30">
        <v>1</v>
      </c>
      <c r="H1392" s="30">
        <v>1</v>
      </c>
      <c r="I1392" s="30">
        <v>20</v>
      </c>
      <c r="J1392" s="30">
        <v>3600</v>
      </c>
      <c r="K1392" s="30">
        <v>180</v>
      </c>
      <c r="L1392" s="30">
        <v>0</v>
      </c>
      <c r="M1392" t="s">
        <v>16474</v>
      </c>
    </row>
    <row r="1393" spans="1:13">
      <c r="A1393" t="str">
        <f t="shared" si="21"/>
        <v>Regent Red 24 X 250 ml46143</v>
      </c>
      <c r="B1393">
        <v>1392</v>
      </c>
      <c r="C1393" t="s">
        <v>12947</v>
      </c>
      <c r="D1393" t="s">
        <v>1746</v>
      </c>
      <c r="E1393" s="28">
        <v>46143</v>
      </c>
      <c r="F1393" s="30">
        <v>24</v>
      </c>
      <c r="G1393" s="30">
        <v>1</v>
      </c>
      <c r="H1393" s="30">
        <v>1</v>
      </c>
      <c r="I1393" s="30">
        <v>24</v>
      </c>
      <c r="J1393" s="30">
        <v>1745</v>
      </c>
      <c r="K1393" s="30">
        <v>72</v>
      </c>
      <c r="L1393" s="30">
        <v>17</v>
      </c>
      <c r="M1393" t="s">
        <v>16474</v>
      </c>
    </row>
    <row r="1394" spans="1:13">
      <c r="A1394" t="str">
        <f t="shared" si="21"/>
        <v>Regent Red 48 X 100 ml46143</v>
      </c>
      <c r="B1394">
        <v>1393</v>
      </c>
      <c r="C1394" t="s">
        <v>12948</v>
      </c>
      <c r="D1394" t="s">
        <v>1748</v>
      </c>
      <c r="E1394" s="28">
        <v>46143</v>
      </c>
      <c r="F1394" s="30">
        <v>48</v>
      </c>
      <c r="G1394" s="30">
        <v>1</v>
      </c>
      <c r="H1394" s="30">
        <v>1</v>
      </c>
      <c r="I1394" s="30">
        <v>48</v>
      </c>
      <c r="J1394" s="30">
        <v>3345</v>
      </c>
      <c r="K1394" s="30">
        <v>69</v>
      </c>
      <c r="L1394" s="30">
        <v>33</v>
      </c>
      <c r="M1394" t="s">
        <v>16474</v>
      </c>
    </row>
    <row r="1395" spans="1:13">
      <c r="A1395" t="str">
        <f t="shared" si="21"/>
        <v>Regent Red 80 X 50 ml46143</v>
      </c>
      <c r="B1395">
        <v>1394</v>
      </c>
      <c r="C1395" t="s">
        <v>12949</v>
      </c>
      <c r="D1395" t="s">
        <v>1750</v>
      </c>
      <c r="E1395" s="28">
        <v>46143</v>
      </c>
      <c r="F1395" s="30">
        <v>80</v>
      </c>
      <c r="G1395" s="30">
        <v>1</v>
      </c>
      <c r="H1395" s="30">
        <v>1</v>
      </c>
      <c r="I1395" s="30">
        <v>80</v>
      </c>
      <c r="J1395" s="30">
        <v>4720</v>
      </c>
      <c r="K1395" s="30">
        <v>59</v>
      </c>
      <c r="L1395" s="30">
        <v>0</v>
      </c>
      <c r="M1395" t="s">
        <v>16474</v>
      </c>
    </row>
    <row r="1396" spans="1:13">
      <c r="A1396" t="str">
        <f t="shared" si="21"/>
        <v>Remazole-P 490 EC 100 X 100 ml46419</v>
      </c>
      <c r="B1396">
        <v>1395</v>
      </c>
      <c r="C1396" t="s">
        <v>12950</v>
      </c>
      <c r="D1396" t="s">
        <v>1752</v>
      </c>
      <c r="E1396" s="28">
        <v>46419</v>
      </c>
      <c r="F1396" s="30">
        <v>100</v>
      </c>
      <c r="G1396" s="30">
        <v>1</v>
      </c>
      <c r="H1396" s="30">
        <v>1</v>
      </c>
      <c r="I1396" s="30">
        <v>100</v>
      </c>
      <c r="J1396" s="30">
        <v>85</v>
      </c>
      <c r="K1396" s="30">
        <v>0</v>
      </c>
      <c r="L1396" s="30">
        <v>85</v>
      </c>
      <c r="M1396" t="s">
        <v>16474</v>
      </c>
    </row>
    <row r="1397" spans="1:13">
      <c r="A1397" t="str">
        <f t="shared" si="21"/>
        <v>Remazole-P 490 EC 20 X 400 ml46935</v>
      </c>
      <c r="B1397">
        <v>1396</v>
      </c>
      <c r="C1397" t="s">
        <v>12951</v>
      </c>
      <c r="D1397" t="s">
        <v>1753</v>
      </c>
      <c r="E1397" s="28">
        <v>46935</v>
      </c>
      <c r="F1397" s="30">
        <v>20</v>
      </c>
      <c r="G1397" s="30">
        <v>1</v>
      </c>
      <c r="H1397" s="30">
        <v>1</v>
      </c>
      <c r="I1397" s="30">
        <v>20</v>
      </c>
      <c r="J1397" s="30">
        <v>17</v>
      </c>
      <c r="K1397" s="30">
        <v>0</v>
      </c>
      <c r="L1397" s="30">
        <v>17</v>
      </c>
      <c r="M1397" t="s">
        <v>16474</v>
      </c>
    </row>
    <row r="1398" spans="1:13">
      <c r="A1398" t="str">
        <f t="shared" si="21"/>
        <v>Remazole-P 490 EC 20 X 400 ml47119</v>
      </c>
      <c r="B1398">
        <v>1397</v>
      </c>
      <c r="C1398" t="s">
        <v>12951</v>
      </c>
      <c r="D1398" t="s">
        <v>1753</v>
      </c>
      <c r="E1398" s="28">
        <v>47119</v>
      </c>
      <c r="F1398" s="30">
        <v>20</v>
      </c>
      <c r="G1398" s="30">
        <v>1</v>
      </c>
      <c r="H1398" s="30">
        <v>1</v>
      </c>
      <c r="I1398" s="30">
        <v>20</v>
      </c>
      <c r="J1398" s="30">
        <v>780</v>
      </c>
      <c r="K1398" s="30">
        <v>39</v>
      </c>
      <c r="L1398" s="30">
        <v>0</v>
      </c>
      <c r="M1398" t="s">
        <v>16474</v>
      </c>
    </row>
    <row r="1399" spans="1:13">
      <c r="A1399" t="str">
        <f t="shared" si="21"/>
        <v>Remazole-P 490 EC 20 X 400 ml47150</v>
      </c>
      <c r="B1399">
        <v>1398</v>
      </c>
      <c r="C1399" t="s">
        <v>12951</v>
      </c>
      <c r="D1399" t="s">
        <v>1753</v>
      </c>
      <c r="E1399" s="28">
        <v>47150</v>
      </c>
      <c r="F1399" s="30">
        <v>20</v>
      </c>
      <c r="G1399" s="30">
        <v>1</v>
      </c>
      <c r="H1399" s="30">
        <v>1</v>
      </c>
      <c r="I1399" s="30">
        <v>20</v>
      </c>
      <c r="J1399" s="30">
        <v>1080</v>
      </c>
      <c r="K1399" s="30">
        <v>54</v>
      </c>
      <c r="L1399" s="30">
        <v>0</v>
      </c>
      <c r="M1399" t="s">
        <v>16474</v>
      </c>
    </row>
    <row r="1400" spans="1:13">
      <c r="A1400" t="str">
        <f t="shared" si="21"/>
        <v>Remazole-P 490 EC 20 X 400 ml47209</v>
      </c>
      <c r="B1400">
        <v>1399</v>
      </c>
      <c r="C1400" t="s">
        <v>12951</v>
      </c>
      <c r="D1400" t="s">
        <v>1753</v>
      </c>
      <c r="E1400" s="28">
        <v>47209</v>
      </c>
      <c r="F1400" s="30">
        <v>20</v>
      </c>
      <c r="G1400" s="30">
        <v>1</v>
      </c>
      <c r="H1400" s="30">
        <v>1</v>
      </c>
      <c r="I1400" s="30">
        <v>20</v>
      </c>
      <c r="J1400" s="30">
        <v>2480</v>
      </c>
      <c r="K1400" s="30">
        <v>124</v>
      </c>
      <c r="L1400" s="30">
        <v>0</v>
      </c>
      <c r="M1400" t="s">
        <v>16474</v>
      </c>
    </row>
    <row r="1401" spans="1:13">
      <c r="A1401" t="str">
        <f t="shared" si="21"/>
        <v>Remazole-P 490 EC 40 X 250 ml46813</v>
      </c>
      <c r="B1401">
        <v>1400</v>
      </c>
      <c r="C1401" t="s">
        <v>12952</v>
      </c>
      <c r="D1401" t="s">
        <v>1754</v>
      </c>
      <c r="E1401" s="28">
        <v>46813</v>
      </c>
      <c r="F1401" s="30">
        <v>40</v>
      </c>
      <c r="G1401" s="30">
        <v>1</v>
      </c>
      <c r="H1401" s="30">
        <v>1</v>
      </c>
      <c r="I1401" s="30">
        <v>40</v>
      </c>
      <c r="J1401" s="30">
        <v>290</v>
      </c>
      <c r="K1401" s="30">
        <v>7</v>
      </c>
      <c r="L1401" s="30">
        <v>10</v>
      </c>
      <c r="M1401" t="s">
        <v>16474</v>
      </c>
    </row>
    <row r="1402" spans="1:13">
      <c r="A1402" t="str">
        <f t="shared" si="21"/>
        <v>Remazole-P 490 EC 40 X 250 ml47058</v>
      </c>
      <c r="B1402">
        <v>1401</v>
      </c>
      <c r="C1402" t="s">
        <v>12952</v>
      </c>
      <c r="D1402" t="s">
        <v>1754</v>
      </c>
      <c r="E1402" s="28">
        <v>47058</v>
      </c>
      <c r="F1402" s="30">
        <v>40</v>
      </c>
      <c r="G1402" s="30">
        <v>1</v>
      </c>
      <c r="H1402" s="30">
        <v>1</v>
      </c>
      <c r="I1402" s="30">
        <v>40</v>
      </c>
      <c r="J1402" s="30">
        <v>1360</v>
      </c>
      <c r="K1402" s="30">
        <v>34</v>
      </c>
      <c r="L1402" s="30">
        <v>0</v>
      </c>
      <c r="M1402" t="s">
        <v>16474</v>
      </c>
    </row>
    <row r="1403" spans="1:13">
      <c r="A1403" t="str">
        <f t="shared" si="21"/>
        <v>Remazole-P 490 EC 40 X 250 ml46874</v>
      </c>
      <c r="B1403">
        <v>1402</v>
      </c>
      <c r="C1403" t="s">
        <v>12952</v>
      </c>
      <c r="D1403" t="s">
        <v>1754</v>
      </c>
      <c r="E1403" s="28">
        <v>46874</v>
      </c>
      <c r="F1403" s="30">
        <v>40</v>
      </c>
      <c r="G1403" s="30">
        <v>1</v>
      </c>
      <c r="H1403" s="30">
        <v>1</v>
      </c>
      <c r="I1403" s="30">
        <v>40</v>
      </c>
      <c r="J1403" s="30">
        <v>3080</v>
      </c>
      <c r="K1403" s="30">
        <v>77</v>
      </c>
      <c r="L1403" s="30">
        <v>0</v>
      </c>
      <c r="M1403" t="s">
        <v>16474</v>
      </c>
    </row>
    <row r="1404" spans="1:13">
      <c r="A1404" t="str">
        <f t="shared" si="21"/>
        <v>Revus 250 SC 40 X 250 ml45536</v>
      </c>
      <c r="B1404">
        <v>1403</v>
      </c>
      <c r="C1404" t="s">
        <v>12953</v>
      </c>
      <c r="D1404" t="s">
        <v>1755</v>
      </c>
      <c r="E1404" s="28">
        <v>45536</v>
      </c>
      <c r="F1404" s="30">
        <v>40</v>
      </c>
      <c r="G1404" s="30">
        <v>1</v>
      </c>
      <c r="H1404" s="30">
        <v>1</v>
      </c>
      <c r="I1404" s="30">
        <v>40</v>
      </c>
      <c r="J1404" s="30">
        <v>4</v>
      </c>
      <c r="K1404" s="30">
        <v>0</v>
      </c>
      <c r="L1404" s="30">
        <v>4</v>
      </c>
      <c r="M1404" t="s">
        <v>16474</v>
      </c>
    </row>
    <row r="1405" spans="1:13">
      <c r="A1405" t="str">
        <f t="shared" si="21"/>
        <v>Revus Opti 440 SC 20 X 250 ml45689</v>
      </c>
      <c r="B1405">
        <v>1404</v>
      </c>
      <c r="C1405" t="s">
        <v>12954</v>
      </c>
      <c r="D1405" t="s">
        <v>1757</v>
      </c>
      <c r="E1405" s="28">
        <v>45689</v>
      </c>
      <c r="F1405" s="30">
        <v>20</v>
      </c>
      <c r="G1405" s="30">
        <v>1</v>
      </c>
      <c r="H1405" s="30">
        <v>1</v>
      </c>
      <c r="I1405" s="30">
        <v>20</v>
      </c>
      <c r="J1405" s="30">
        <v>180</v>
      </c>
      <c r="K1405" s="30">
        <v>9</v>
      </c>
      <c r="L1405" s="30">
        <v>0</v>
      </c>
      <c r="M1405" t="s">
        <v>16474</v>
      </c>
    </row>
    <row r="1406" spans="1:13">
      <c r="A1406" t="str">
        <f t="shared" si="21"/>
        <v>Revus Opti 440 SC 20 X 250 ml45778</v>
      </c>
      <c r="B1406">
        <v>1405</v>
      </c>
      <c r="C1406" t="s">
        <v>12954</v>
      </c>
      <c r="D1406" t="s">
        <v>1757</v>
      </c>
      <c r="E1406" s="28">
        <v>45778</v>
      </c>
      <c r="F1406" s="30">
        <v>20</v>
      </c>
      <c r="G1406" s="30">
        <v>1</v>
      </c>
      <c r="H1406" s="30">
        <v>1</v>
      </c>
      <c r="I1406" s="30">
        <v>20</v>
      </c>
      <c r="J1406" s="30">
        <v>500</v>
      </c>
      <c r="K1406" s="30">
        <v>25</v>
      </c>
      <c r="L1406" s="30">
        <v>0</v>
      </c>
      <c r="M1406" t="s">
        <v>16474</v>
      </c>
    </row>
    <row r="1407" spans="1:13">
      <c r="A1407" t="str">
        <f t="shared" si="21"/>
        <v>Ridomil Gold MZ 4/64 WG 100 X 100 gr45597</v>
      </c>
      <c r="B1407">
        <v>1406</v>
      </c>
      <c r="C1407" t="s">
        <v>12955</v>
      </c>
      <c r="D1407" t="s">
        <v>1761</v>
      </c>
      <c r="E1407" s="28">
        <v>45597</v>
      </c>
      <c r="F1407" s="30">
        <v>100</v>
      </c>
      <c r="G1407" s="30">
        <v>1</v>
      </c>
      <c r="H1407" s="30">
        <v>1</v>
      </c>
      <c r="I1407" s="30">
        <v>100</v>
      </c>
      <c r="J1407" s="30">
        <v>2880</v>
      </c>
      <c r="K1407" s="30">
        <v>28</v>
      </c>
      <c r="L1407" s="30">
        <v>80</v>
      </c>
      <c r="M1407" t="s">
        <v>16474</v>
      </c>
    </row>
    <row r="1408" spans="1:13">
      <c r="A1408" t="str">
        <f t="shared" si="21"/>
        <v>Ridomil Gold MZ 4/64 WG 100 X 100 gr45809</v>
      </c>
      <c r="B1408">
        <v>1407</v>
      </c>
      <c r="C1408" t="s">
        <v>12955</v>
      </c>
      <c r="D1408" t="s">
        <v>1761</v>
      </c>
      <c r="E1408" s="28">
        <v>45809</v>
      </c>
      <c r="F1408" s="30">
        <v>100</v>
      </c>
      <c r="G1408" s="30">
        <v>1</v>
      </c>
      <c r="H1408" s="30">
        <v>1</v>
      </c>
      <c r="I1408" s="30">
        <v>100</v>
      </c>
      <c r="J1408" s="30">
        <v>3700</v>
      </c>
      <c r="K1408" s="30">
        <v>37</v>
      </c>
      <c r="L1408" s="30">
        <v>0</v>
      </c>
      <c r="M1408" t="s">
        <v>16474</v>
      </c>
    </row>
    <row r="1409" spans="1:13">
      <c r="A1409" t="str">
        <f t="shared" si="21"/>
        <v>Ridomil Gold MZ 4/64 WG 100 X 100 gr46023</v>
      </c>
      <c r="B1409">
        <v>1408</v>
      </c>
      <c r="C1409" t="s">
        <v>12955</v>
      </c>
      <c r="D1409" t="s">
        <v>1761</v>
      </c>
      <c r="E1409" s="28">
        <v>46023</v>
      </c>
      <c r="F1409" s="30">
        <v>100</v>
      </c>
      <c r="G1409" s="30">
        <v>1</v>
      </c>
      <c r="H1409" s="30">
        <v>1</v>
      </c>
      <c r="I1409" s="30">
        <v>100</v>
      </c>
      <c r="J1409" s="30">
        <v>11300</v>
      </c>
      <c r="K1409" s="30">
        <v>113</v>
      </c>
      <c r="L1409" s="30">
        <v>0</v>
      </c>
      <c r="M1409" t="s">
        <v>16474</v>
      </c>
    </row>
    <row r="1410" spans="1:13">
      <c r="A1410" t="str">
        <f t="shared" si="21"/>
        <v>Ridomil Gold MZ 4/64 WG 20 X 500 gr45778</v>
      </c>
      <c r="B1410">
        <v>1409</v>
      </c>
      <c r="C1410" t="s">
        <v>12956</v>
      </c>
      <c r="D1410" t="s">
        <v>1767</v>
      </c>
      <c r="E1410" s="28">
        <v>45778</v>
      </c>
      <c r="F1410" s="30">
        <v>20</v>
      </c>
      <c r="G1410" s="30">
        <v>1</v>
      </c>
      <c r="H1410" s="30">
        <v>1</v>
      </c>
      <c r="I1410" s="30">
        <v>20</v>
      </c>
      <c r="J1410" s="30">
        <v>108</v>
      </c>
      <c r="K1410" s="30">
        <v>5</v>
      </c>
      <c r="L1410" s="30">
        <v>8</v>
      </c>
      <c r="M1410" t="s">
        <v>16474</v>
      </c>
    </row>
    <row r="1411" spans="1:13">
      <c r="A1411" t="str">
        <f t="shared" ref="A1411:A1474" si="22">D1411&amp;E1411</f>
        <v>Ridomil Gold MZ 4/64 WG 20 X 500 gr46266</v>
      </c>
      <c r="B1411">
        <v>1410</v>
      </c>
      <c r="C1411" t="s">
        <v>12956</v>
      </c>
      <c r="D1411" t="s">
        <v>1767</v>
      </c>
      <c r="E1411" s="28">
        <v>46266</v>
      </c>
      <c r="F1411" s="30">
        <v>20</v>
      </c>
      <c r="G1411" s="30">
        <v>1</v>
      </c>
      <c r="H1411" s="30">
        <v>1</v>
      </c>
      <c r="I1411" s="30">
        <v>20</v>
      </c>
      <c r="J1411" s="30">
        <v>1760</v>
      </c>
      <c r="K1411" s="30">
        <v>88</v>
      </c>
      <c r="L1411" s="30">
        <v>0</v>
      </c>
      <c r="M1411" t="s">
        <v>16474</v>
      </c>
    </row>
    <row r="1412" spans="1:13">
      <c r="A1412" t="str">
        <f t="shared" si="22"/>
        <v>Ridomil Gold MZ 4/64 WG 20 X 500 gr46143</v>
      </c>
      <c r="B1412">
        <v>1411</v>
      </c>
      <c r="C1412" t="s">
        <v>12956</v>
      </c>
      <c r="D1412" t="s">
        <v>1767</v>
      </c>
      <c r="E1412" s="28">
        <v>46143</v>
      </c>
      <c r="F1412" s="30">
        <v>20</v>
      </c>
      <c r="G1412" s="30">
        <v>1</v>
      </c>
      <c r="H1412" s="30">
        <v>1</v>
      </c>
      <c r="I1412" s="30">
        <v>20</v>
      </c>
      <c r="J1412" s="30">
        <v>1040</v>
      </c>
      <c r="K1412" s="30">
        <v>52</v>
      </c>
      <c r="L1412" s="30">
        <v>0</v>
      </c>
      <c r="M1412" t="s">
        <v>16474</v>
      </c>
    </row>
    <row r="1413" spans="1:13">
      <c r="A1413" t="str">
        <f t="shared" si="22"/>
        <v>Ridomil Gold MZ 4/64 WG 40 X 250 gr46023</v>
      </c>
      <c r="B1413">
        <v>1412</v>
      </c>
      <c r="C1413" t="s">
        <v>12957</v>
      </c>
      <c r="D1413" t="s">
        <v>1771</v>
      </c>
      <c r="E1413" s="28">
        <v>46023</v>
      </c>
      <c r="F1413" s="30">
        <v>40</v>
      </c>
      <c r="G1413" s="30">
        <v>1</v>
      </c>
      <c r="H1413" s="30">
        <v>1</v>
      </c>
      <c r="I1413" s="30">
        <v>40</v>
      </c>
      <c r="J1413" s="30">
        <v>2333</v>
      </c>
      <c r="K1413" s="30">
        <v>58</v>
      </c>
      <c r="L1413" s="30">
        <v>13</v>
      </c>
      <c r="M1413" t="s">
        <v>16474</v>
      </c>
    </row>
    <row r="1414" spans="1:13">
      <c r="A1414" t="str">
        <f t="shared" si="22"/>
        <v>Ridomil Gold MZ 4/64 WG 40 X 250 gr46266</v>
      </c>
      <c r="B1414">
        <v>1413</v>
      </c>
      <c r="C1414" t="s">
        <v>12957</v>
      </c>
      <c r="D1414" t="s">
        <v>1771</v>
      </c>
      <c r="E1414" s="28">
        <v>46266</v>
      </c>
      <c r="F1414" s="30">
        <v>40</v>
      </c>
      <c r="G1414" s="30">
        <v>1</v>
      </c>
      <c r="H1414" s="30">
        <v>1</v>
      </c>
      <c r="I1414" s="30">
        <v>40</v>
      </c>
      <c r="J1414" s="30">
        <v>6000</v>
      </c>
      <c r="K1414" s="30">
        <v>150</v>
      </c>
      <c r="L1414" s="30">
        <v>0</v>
      </c>
      <c r="M1414" t="s">
        <v>16474</v>
      </c>
    </row>
    <row r="1415" spans="1:13">
      <c r="A1415" t="str">
        <f t="shared" si="22"/>
        <v>Ring Biru Plastik Kecil1/1/1000</v>
      </c>
      <c r="B1415">
        <v>1414</v>
      </c>
      <c r="C1415" t="s">
        <v>12958</v>
      </c>
      <c r="D1415" t="s">
        <v>1775</v>
      </c>
      <c r="E1415" s="28" t="s">
        <v>2222</v>
      </c>
      <c r="F1415" s="30">
        <v>1</v>
      </c>
      <c r="G1415" s="30">
        <v>1</v>
      </c>
      <c r="H1415" s="30">
        <v>1</v>
      </c>
      <c r="I1415" s="30">
        <v>1</v>
      </c>
      <c r="J1415" s="30">
        <v>40</v>
      </c>
      <c r="K1415" s="30">
        <v>40</v>
      </c>
      <c r="L1415" s="30">
        <v>0</v>
      </c>
      <c r="M1415" t="s">
        <v>16474</v>
      </c>
    </row>
    <row r="1416" spans="1:13">
      <c r="A1416" t="str">
        <f t="shared" si="22"/>
        <v>Ring Karet Tg1/1/1000</v>
      </c>
      <c r="B1416">
        <v>1415</v>
      </c>
      <c r="C1416" t="s">
        <v>12959</v>
      </c>
      <c r="D1416" t="s">
        <v>1776</v>
      </c>
      <c r="E1416" s="28" t="s">
        <v>2222</v>
      </c>
      <c r="F1416" s="30">
        <v>1</v>
      </c>
      <c r="G1416" s="30">
        <v>1</v>
      </c>
      <c r="H1416" s="30">
        <v>1</v>
      </c>
      <c r="I1416" s="30">
        <v>1</v>
      </c>
      <c r="J1416" s="30">
        <v>6422</v>
      </c>
      <c r="K1416" s="30">
        <v>6422</v>
      </c>
      <c r="L1416" s="30">
        <v>0</v>
      </c>
      <c r="M1416" t="s">
        <v>16474</v>
      </c>
    </row>
    <row r="1417" spans="1:13">
      <c r="A1417" t="str">
        <f t="shared" si="22"/>
        <v>Ring Penyokong 14 ltr Star Metal1/1/1000</v>
      </c>
      <c r="B1417">
        <v>1416</v>
      </c>
      <c r="C1417" t="s">
        <v>12960</v>
      </c>
      <c r="D1417" t="s">
        <v>1777</v>
      </c>
      <c r="E1417" s="28" t="s">
        <v>2222</v>
      </c>
      <c r="F1417" s="30">
        <v>1</v>
      </c>
      <c r="G1417" s="30">
        <v>1</v>
      </c>
      <c r="H1417" s="30">
        <v>1</v>
      </c>
      <c r="I1417" s="30">
        <v>1</v>
      </c>
      <c r="J1417" s="30">
        <v>90</v>
      </c>
      <c r="K1417" s="30">
        <v>90</v>
      </c>
      <c r="L1417" s="30">
        <v>0</v>
      </c>
      <c r="M1417" t="s">
        <v>16474</v>
      </c>
    </row>
    <row r="1418" spans="1:13">
      <c r="A1418" t="str">
        <f t="shared" si="22"/>
        <v>Ring Penyokong 17 ltr Star Metal1/1/1000</v>
      </c>
      <c r="B1418">
        <v>1417</v>
      </c>
      <c r="C1418" t="s">
        <v>12961</v>
      </c>
      <c r="D1418" t="s">
        <v>1778</v>
      </c>
      <c r="E1418" s="28" t="s">
        <v>2222</v>
      </c>
      <c r="F1418" s="30">
        <v>1</v>
      </c>
      <c r="G1418" s="30">
        <v>1</v>
      </c>
      <c r="H1418" s="30">
        <v>1</v>
      </c>
      <c r="I1418" s="30">
        <v>1</v>
      </c>
      <c r="J1418" s="30">
        <v>95</v>
      </c>
      <c r="K1418" s="30">
        <v>95</v>
      </c>
      <c r="L1418" s="30">
        <v>0</v>
      </c>
      <c r="M1418" t="s">
        <v>16474</v>
      </c>
    </row>
    <row r="1419" spans="1:13">
      <c r="A1419" t="str">
        <f t="shared" si="22"/>
        <v>Riomax 300 EC 100 X 100 ml46966</v>
      </c>
      <c r="B1419">
        <v>1418</v>
      </c>
      <c r="C1419" t="s">
        <v>12962</v>
      </c>
      <c r="D1419" t="s">
        <v>1779</v>
      </c>
      <c r="E1419" s="28">
        <v>46966</v>
      </c>
      <c r="F1419" s="30">
        <v>100</v>
      </c>
      <c r="G1419" s="30">
        <v>1</v>
      </c>
      <c r="H1419" s="30">
        <v>1</v>
      </c>
      <c r="I1419" s="30">
        <v>100</v>
      </c>
      <c r="J1419" s="30">
        <v>480</v>
      </c>
      <c r="K1419" s="30">
        <v>4</v>
      </c>
      <c r="L1419" s="30">
        <v>80</v>
      </c>
      <c r="M1419" t="s">
        <v>16474</v>
      </c>
    </row>
    <row r="1420" spans="1:13">
      <c r="A1420" t="str">
        <f t="shared" si="22"/>
        <v>Riomax 300 EC 100 X 100 ml47150</v>
      </c>
      <c r="B1420">
        <v>1419</v>
      </c>
      <c r="C1420" t="s">
        <v>12962</v>
      </c>
      <c r="D1420" t="s">
        <v>1779</v>
      </c>
      <c r="E1420" s="28">
        <v>47150</v>
      </c>
      <c r="F1420" s="30">
        <v>100</v>
      </c>
      <c r="G1420" s="30">
        <v>1</v>
      </c>
      <c r="H1420" s="30">
        <v>1</v>
      </c>
      <c r="I1420" s="30">
        <v>100</v>
      </c>
      <c r="J1420" s="30">
        <v>1000</v>
      </c>
      <c r="K1420" s="30">
        <v>10</v>
      </c>
      <c r="L1420" s="30">
        <v>0</v>
      </c>
      <c r="M1420" t="s">
        <v>16474</v>
      </c>
    </row>
    <row r="1421" spans="1:13">
      <c r="A1421" t="str">
        <f t="shared" si="22"/>
        <v>Riomax 300 EC 40 X 250 ml46966</v>
      </c>
      <c r="B1421">
        <v>1420</v>
      </c>
      <c r="C1421" t="s">
        <v>12963</v>
      </c>
      <c r="D1421" t="s">
        <v>1782</v>
      </c>
      <c r="E1421" s="28">
        <v>46966</v>
      </c>
      <c r="F1421" s="30">
        <v>40</v>
      </c>
      <c r="G1421" s="30">
        <v>1</v>
      </c>
      <c r="H1421" s="30">
        <v>1</v>
      </c>
      <c r="I1421" s="30">
        <v>40</v>
      </c>
      <c r="J1421" s="30">
        <v>415</v>
      </c>
      <c r="K1421" s="30">
        <v>10</v>
      </c>
      <c r="L1421" s="30">
        <v>15</v>
      </c>
      <c r="M1421" t="s">
        <v>16474</v>
      </c>
    </row>
    <row r="1422" spans="1:13">
      <c r="A1422" t="str">
        <f t="shared" si="22"/>
        <v>Robust 40 X 200 ml47027</v>
      </c>
      <c r="B1422">
        <v>1421</v>
      </c>
      <c r="C1422" t="s">
        <v>12964</v>
      </c>
      <c r="D1422" t="s">
        <v>1783</v>
      </c>
      <c r="E1422" s="28">
        <v>47027</v>
      </c>
      <c r="F1422" s="30">
        <v>40</v>
      </c>
      <c r="G1422" s="30">
        <v>1</v>
      </c>
      <c r="H1422" s="30">
        <v>1</v>
      </c>
      <c r="I1422" s="30">
        <v>40</v>
      </c>
      <c r="J1422" s="30">
        <v>2</v>
      </c>
      <c r="K1422" s="30">
        <v>0</v>
      </c>
      <c r="L1422" s="30">
        <v>2</v>
      </c>
      <c r="M1422" t="s">
        <v>16474</v>
      </c>
    </row>
    <row r="1423" spans="1:13">
      <c r="A1423" t="str">
        <f t="shared" si="22"/>
        <v>Robust 40 X 200 ml47058</v>
      </c>
      <c r="B1423">
        <v>1422</v>
      </c>
      <c r="C1423" t="s">
        <v>12964</v>
      </c>
      <c r="D1423" t="s">
        <v>1783</v>
      </c>
      <c r="E1423" s="28">
        <v>47058</v>
      </c>
      <c r="F1423" s="30">
        <v>40</v>
      </c>
      <c r="G1423" s="30">
        <v>1</v>
      </c>
      <c r="H1423" s="30">
        <v>1</v>
      </c>
      <c r="I1423" s="30">
        <v>40</v>
      </c>
      <c r="J1423" s="30">
        <v>440</v>
      </c>
      <c r="K1423" s="30">
        <v>11</v>
      </c>
      <c r="L1423" s="30">
        <v>0</v>
      </c>
      <c r="M1423" t="s">
        <v>16474</v>
      </c>
    </row>
    <row r="1424" spans="1:13">
      <c r="A1424" t="str">
        <f t="shared" si="22"/>
        <v>Robust 40 X 200 ml47239</v>
      </c>
      <c r="B1424">
        <v>1423</v>
      </c>
      <c r="C1424" t="s">
        <v>12964</v>
      </c>
      <c r="D1424" t="s">
        <v>1783</v>
      </c>
      <c r="E1424" s="28">
        <v>47239</v>
      </c>
      <c r="F1424" s="30">
        <v>40</v>
      </c>
      <c r="G1424" s="30">
        <v>1</v>
      </c>
      <c r="H1424" s="30">
        <v>1</v>
      </c>
      <c r="I1424" s="30">
        <v>40</v>
      </c>
      <c r="J1424" s="30">
        <v>1400</v>
      </c>
      <c r="K1424" s="30">
        <v>35</v>
      </c>
      <c r="L1424" s="30">
        <v>0</v>
      </c>
      <c r="M1424" t="s">
        <v>16474</v>
      </c>
    </row>
    <row r="1425" spans="1:13">
      <c r="A1425" t="str">
        <f t="shared" si="22"/>
        <v>Robust 50 X 100 ml46997</v>
      </c>
      <c r="B1425">
        <v>1424</v>
      </c>
      <c r="C1425" t="s">
        <v>12965</v>
      </c>
      <c r="D1425" t="s">
        <v>1784</v>
      </c>
      <c r="E1425" s="28">
        <v>46997</v>
      </c>
      <c r="F1425" s="30">
        <v>50</v>
      </c>
      <c r="G1425" s="30">
        <v>1</v>
      </c>
      <c r="H1425" s="30">
        <v>1</v>
      </c>
      <c r="I1425" s="30">
        <v>50</v>
      </c>
      <c r="J1425" s="30">
        <v>348</v>
      </c>
      <c r="K1425" s="30">
        <v>6</v>
      </c>
      <c r="L1425" s="30">
        <v>48</v>
      </c>
      <c r="M1425" t="s">
        <v>16474</v>
      </c>
    </row>
    <row r="1426" spans="1:13">
      <c r="A1426" t="str">
        <f t="shared" si="22"/>
        <v>Robust 50 X 100 ml47058</v>
      </c>
      <c r="B1426">
        <v>1425</v>
      </c>
      <c r="C1426" t="s">
        <v>12965</v>
      </c>
      <c r="D1426" t="s">
        <v>1784</v>
      </c>
      <c r="E1426" s="28">
        <v>47058</v>
      </c>
      <c r="F1426" s="30">
        <v>50</v>
      </c>
      <c r="G1426" s="30">
        <v>1</v>
      </c>
      <c r="H1426" s="30">
        <v>1</v>
      </c>
      <c r="I1426" s="30">
        <v>50</v>
      </c>
      <c r="J1426" s="30">
        <v>850</v>
      </c>
      <c r="K1426" s="30">
        <v>17</v>
      </c>
      <c r="L1426" s="30">
        <v>0</v>
      </c>
      <c r="M1426" t="s">
        <v>16474</v>
      </c>
    </row>
    <row r="1427" spans="1:13">
      <c r="A1427" t="str">
        <f t="shared" si="22"/>
        <v>Roger 480 SL 20 X 1 ltr46935</v>
      </c>
      <c r="B1427">
        <v>1426</v>
      </c>
      <c r="C1427" t="s">
        <v>12966</v>
      </c>
      <c r="D1427" t="s">
        <v>1785</v>
      </c>
      <c r="E1427" s="28">
        <v>46935</v>
      </c>
      <c r="F1427" s="30">
        <v>20</v>
      </c>
      <c r="G1427" s="30">
        <v>1</v>
      </c>
      <c r="H1427" s="30">
        <v>1</v>
      </c>
      <c r="I1427" s="30">
        <v>20</v>
      </c>
      <c r="J1427" s="30">
        <v>8</v>
      </c>
      <c r="K1427" s="30">
        <v>0</v>
      </c>
      <c r="L1427" s="30">
        <v>8</v>
      </c>
      <c r="M1427" t="s">
        <v>16474</v>
      </c>
    </row>
    <row r="1428" spans="1:13">
      <c r="A1428" t="str">
        <f t="shared" si="22"/>
        <v>Roger 480 SL 20 X 1 ltr47088</v>
      </c>
      <c r="B1428">
        <v>1427</v>
      </c>
      <c r="C1428" t="s">
        <v>12966</v>
      </c>
      <c r="D1428" t="s">
        <v>1785</v>
      </c>
      <c r="E1428" s="28">
        <v>47088</v>
      </c>
      <c r="F1428" s="30">
        <v>20</v>
      </c>
      <c r="G1428" s="30">
        <v>1</v>
      </c>
      <c r="H1428" s="30">
        <v>1</v>
      </c>
      <c r="I1428" s="30">
        <v>20</v>
      </c>
      <c r="J1428" s="30">
        <v>2420</v>
      </c>
      <c r="K1428" s="30">
        <v>121</v>
      </c>
      <c r="L1428" s="30">
        <v>0</v>
      </c>
      <c r="M1428" t="s">
        <v>16474</v>
      </c>
    </row>
    <row r="1429" spans="1:13">
      <c r="A1429" t="str">
        <f t="shared" si="22"/>
        <v>Roger 480 SL 4 X 5 ltr46753</v>
      </c>
      <c r="B1429">
        <v>1428</v>
      </c>
      <c r="C1429" t="s">
        <v>12967</v>
      </c>
      <c r="D1429" t="s">
        <v>1788</v>
      </c>
      <c r="E1429" s="28">
        <v>46753</v>
      </c>
      <c r="F1429" s="30">
        <v>4</v>
      </c>
      <c r="G1429" s="30">
        <v>1</v>
      </c>
      <c r="H1429" s="30">
        <v>1</v>
      </c>
      <c r="I1429" s="30">
        <v>4</v>
      </c>
      <c r="J1429" s="30">
        <v>160</v>
      </c>
      <c r="K1429" s="30">
        <v>40</v>
      </c>
      <c r="L1429" s="30">
        <v>0</v>
      </c>
      <c r="M1429" t="s">
        <v>16474</v>
      </c>
    </row>
    <row r="1430" spans="1:13">
      <c r="A1430" t="str">
        <f t="shared" si="22"/>
        <v>Rotraz 200 EC 20 X 500 ml46143</v>
      </c>
      <c r="B1430">
        <v>1429</v>
      </c>
      <c r="C1430" t="s">
        <v>12968</v>
      </c>
      <c r="D1430" t="s">
        <v>1790</v>
      </c>
      <c r="E1430" s="28">
        <v>46143</v>
      </c>
      <c r="F1430" s="30">
        <v>20</v>
      </c>
      <c r="G1430" s="30">
        <v>1</v>
      </c>
      <c r="H1430" s="30">
        <v>1</v>
      </c>
      <c r="I1430" s="30">
        <v>20</v>
      </c>
      <c r="J1430" s="30">
        <v>2199</v>
      </c>
      <c r="K1430" s="30">
        <v>109</v>
      </c>
      <c r="L1430" s="30">
        <v>19</v>
      </c>
      <c r="M1430" t="s">
        <v>16474</v>
      </c>
    </row>
    <row r="1431" spans="1:13">
      <c r="A1431" t="str">
        <f t="shared" si="22"/>
        <v>Rotraz 200 EC 50 X 100 ml45992</v>
      </c>
      <c r="B1431">
        <v>1430</v>
      </c>
      <c r="C1431" t="s">
        <v>12969</v>
      </c>
      <c r="D1431" t="s">
        <v>1791</v>
      </c>
      <c r="E1431" s="28">
        <v>45992</v>
      </c>
      <c r="F1431" s="30">
        <v>50</v>
      </c>
      <c r="G1431" s="30">
        <v>1</v>
      </c>
      <c r="H1431" s="30">
        <v>1</v>
      </c>
      <c r="I1431" s="30">
        <v>50</v>
      </c>
      <c r="J1431" s="30">
        <v>1912</v>
      </c>
      <c r="K1431" s="30">
        <v>38</v>
      </c>
      <c r="L1431" s="30">
        <v>12</v>
      </c>
      <c r="M1431" t="s">
        <v>16474</v>
      </c>
    </row>
    <row r="1432" spans="1:13">
      <c r="A1432" t="str">
        <f t="shared" si="22"/>
        <v>Rotraz 200 EC 50 X 100 ml46054</v>
      </c>
      <c r="B1432">
        <v>1431</v>
      </c>
      <c r="C1432" t="s">
        <v>12969</v>
      </c>
      <c r="D1432" t="s">
        <v>1791</v>
      </c>
      <c r="E1432" s="28">
        <v>46054</v>
      </c>
      <c r="F1432" s="30">
        <v>50</v>
      </c>
      <c r="G1432" s="30">
        <v>1</v>
      </c>
      <c r="H1432" s="30">
        <v>1</v>
      </c>
      <c r="I1432" s="30">
        <v>50</v>
      </c>
      <c r="J1432" s="30">
        <v>2500</v>
      </c>
      <c r="K1432" s="30">
        <v>50</v>
      </c>
      <c r="L1432" s="30">
        <v>0</v>
      </c>
      <c r="M1432" t="s">
        <v>16474</v>
      </c>
    </row>
    <row r="1433" spans="1:13">
      <c r="A1433" t="str">
        <f t="shared" si="22"/>
        <v>Round Up 486 SL 12 X 1 ltr47239</v>
      </c>
      <c r="B1433">
        <v>1432</v>
      </c>
      <c r="C1433" t="s">
        <v>12970</v>
      </c>
      <c r="D1433" t="s">
        <v>1792</v>
      </c>
      <c r="E1433" s="28">
        <v>47239</v>
      </c>
      <c r="F1433" s="30">
        <v>12</v>
      </c>
      <c r="G1433" s="30">
        <v>1</v>
      </c>
      <c r="H1433" s="30">
        <v>1</v>
      </c>
      <c r="I1433" s="30">
        <v>12</v>
      </c>
      <c r="J1433" s="30">
        <v>9624</v>
      </c>
      <c r="K1433" s="30">
        <v>802</v>
      </c>
      <c r="L1433" s="30">
        <v>0</v>
      </c>
      <c r="M1433" t="s">
        <v>16474</v>
      </c>
    </row>
    <row r="1434" spans="1:13">
      <c r="A1434" t="str">
        <f t="shared" si="22"/>
        <v>Round Up 486 SL 20 ltr47058</v>
      </c>
      <c r="B1434">
        <v>1433</v>
      </c>
      <c r="C1434" t="s">
        <v>12971</v>
      </c>
      <c r="D1434" t="s">
        <v>1793</v>
      </c>
      <c r="E1434" s="28">
        <v>47058</v>
      </c>
      <c r="F1434" s="30">
        <v>1</v>
      </c>
      <c r="G1434" s="30">
        <v>1</v>
      </c>
      <c r="H1434" s="30">
        <v>1</v>
      </c>
      <c r="I1434" s="30">
        <v>1</v>
      </c>
      <c r="J1434" s="30">
        <v>213</v>
      </c>
      <c r="K1434" s="30">
        <v>213</v>
      </c>
      <c r="L1434" s="30">
        <v>0</v>
      </c>
      <c r="M1434" t="s">
        <v>16474</v>
      </c>
    </row>
    <row r="1435" spans="1:13">
      <c r="A1435" t="str">
        <f t="shared" si="22"/>
        <v>Round Up 486 SL 4 X 4 ltr47239</v>
      </c>
      <c r="B1435">
        <v>1434</v>
      </c>
      <c r="C1435" t="s">
        <v>12972</v>
      </c>
      <c r="D1435" t="s">
        <v>1794</v>
      </c>
      <c r="E1435" s="28">
        <v>47239</v>
      </c>
      <c r="F1435" s="30">
        <v>4</v>
      </c>
      <c r="G1435" s="30">
        <v>1</v>
      </c>
      <c r="H1435" s="30">
        <v>1</v>
      </c>
      <c r="I1435" s="30">
        <v>4</v>
      </c>
      <c r="J1435" s="30">
        <v>380</v>
      </c>
      <c r="K1435" s="30">
        <v>95</v>
      </c>
      <c r="L1435" s="30">
        <v>0</v>
      </c>
      <c r="M1435" t="s">
        <v>16474</v>
      </c>
    </row>
    <row r="1436" spans="1:13">
      <c r="A1436" t="str">
        <f t="shared" si="22"/>
        <v>Round Up 486 SL 50 X 200 ml47178</v>
      </c>
      <c r="B1436">
        <v>1435</v>
      </c>
      <c r="C1436" t="s">
        <v>12973</v>
      </c>
      <c r="D1436" t="s">
        <v>1795</v>
      </c>
      <c r="E1436" s="28">
        <v>47178</v>
      </c>
      <c r="F1436" s="30">
        <v>50</v>
      </c>
      <c r="G1436" s="30">
        <v>1</v>
      </c>
      <c r="H1436" s="30">
        <v>1</v>
      </c>
      <c r="I1436" s="30">
        <v>50</v>
      </c>
      <c r="J1436" s="30">
        <v>13110</v>
      </c>
      <c r="K1436" s="30">
        <v>262</v>
      </c>
      <c r="L1436" s="30">
        <v>10</v>
      </c>
      <c r="M1436" t="s">
        <v>16474</v>
      </c>
    </row>
    <row r="1437" spans="1:13">
      <c r="A1437" t="str">
        <f t="shared" si="22"/>
        <v>Round Up 486 SL 50 X 200 ml47239</v>
      </c>
      <c r="B1437">
        <v>1436</v>
      </c>
      <c r="C1437" t="s">
        <v>12973</v>
      </c>
      <c r="D1437" t="s">
        <v>1795</v>
      </c>
      <c r="E1437" s="28">
        <v>47239</v>
      </c>
      <c r="F1437" s="30">
        <v>50</v>
      </c>
      <c r="G1437" s="30">
        <v>1</v>
      </c>
      <c r="H1437" s="30">
        <v>1</v>
      </c>
      <c r="I1437" s="30">
        <v>50</v>
      </c>
      <c r="J1437" s="30">
        <v>25000</v>
      </c>
      <c r="K1437" s="30">
        <v>500</v>
      </c>
      <c r="L1437" s="30">
        <v>0</v>
      </c>
      <c r="M1437" t="s">
        <v>16474</v>
      </c>
    </row>
    <row r="1438" spans="1:13">
      <c r="A1438" t="str">
        <f t="shared" si="22"/>
        <v>Roupix 455/100 SL 20 X 1 ltr47270</v>
      </c>
      <c r="B1438">
        <v>1437</v>
      </c>
      <c r="C1438" t="s">
        <v>12974</v>
      </c>
      <c r="D1438" t="s">
        <v>1796</v>
      </c>
      <c r="E1438" s="28">
        <v>47270</v>
      </c>
      <c r="F1438" s="30">
        <v>20</v>
      </c>
      <c r="G1438" s="30">
        <v>1</v>
      </c>
      <c r="H1438" s="30">
        <v>1</v>
      </c>
      <c r="I1438" s="30">
        <v>20</v>
      </c>
      <c r="J1438" s="30">
        <v>2000</v>
      </c>
      <c r="K1438" s="30">
        <v>100</v>
      </c>
      <c r="L1438" s="30">
        <v>0</v>
      </c>
      <c r="M1438" t="s">
        <v>16474</v>
      </c>
    </row>
    <row r="1439" spans="1:13">
      <c r="A1439" t="str">
        <f t="shared" si="22"/>
        <v>Roza Xtra 610 EC 100 X 100 ml46388</v>
      </c>
      <c r="B1439">
        <v>1438</v>
      </c>
      <c r="C1439" t="s">
        <v>12975</v>
      </c>
      <c r="D1439" t="s">
        <v>1797</v>
      </c>
      <c r="E1439" s="28">
        <v>46388</v>
      </c>
      <c r="F1439" s="30">
        <v>100</v>
      </c>
      <c r="G1439" s="30">
        <v>1</v>
      </c>
      <c r="H1439" s="30">
        <v>1</v>
      </c>
      <c r="I1439" s="30">
        <v>100</v>
      </c>
      <c r="J1439" s="30">
        <v>2</v>
      </c>
      <c r="K1439" s="30">
        <v>0</v>
      </c>
      <c r="L1439" s="30">
        <v>2</v>
      </c>
      <c r="M1439" t="s">
        <v>16474</v>
      </c>
    </row>
    <row r="1440" spans="1:13">
      <c r="A1440" t="str">
        <f t="shared" si="22"/>
        <v>Roza Xtra 610 EC 100 X 100 ml47150</v>
      </c>
      <c r="B1440">
        <v>1439</v>
      </c>
      <c r="C1440" t="s">
        <v>12975</v>
      </c>
      <c r="D1440" t="s">
        <v>1797</v>
      </c>
      <c r="E1440" s="28">
        <v>47150</v>
      </c>
      <c r="F1440" s="30">
        <v>100</v>
      </c>
      <c r="G1440" s="30">
        <v>1</v>
      </c>
      <c r="H1440" s="30">
        <v>1</v>
      </c>
      <c r="I1440" s="30">
        <v>100</v>
      </c>
      <c r="J1440" s="30">
        <v>2700</v>
      </c>
      <c r="K1440" s="30">
        <v>27</v>
      </c>
      <c r="L1440" s="30">
        <v>0</v>
      </c>
      <c r="M1440" t="s">
        <v>16474</v>
      </c>
    </row>
    <row r="1441" spans="1:13">
      <c r="A1441" t="str">
        <f t="shared" si="22"/>
        <v>Roza Xtra 610 EC 12 X 900 ml46722</v>
      </c>
      <c r="B1441">
        <v>1440</v>
      </c>
      <c r="C1441" t="s">
        <v>12976</v>
      </c>
      <c r="D1441" t="s">
        <v>1799</v>
      </c>
      <c r="E1441" s="28">
        <v>46722</v>
      </c>
      <c r="F1441" s="30">
        <v>12</v>
      </c>
      <c r="G1441" s="30">
        <v>1</v>
      </c>
      <c r="H1441" s="30">
        <v>1</v>
      </c>
      <c r="I1441" s="30">
        <v>12</v>
      </c>
      <c r="J1441" s="30">
        <v>84</v>
      </c>
      <c r="K1441" s="30">
        <v>7</v>
      </c>
      <c r="L1441" s="30">
        <v>0</v>
      </c>
      <c r="M1441" t="s">
        <v>16474</v>
      </c>
    </row>
    <row r="1442" spans="1:13">
      <c r="A1442" t="str">
        <f t="shared" si="22"/>
        <v>Roza Xtra 610 EC 12 X 900 ml46813</v>
      </c>
      <c r="B1442">
        <v>1441</v>
      </c>
      <c r="C1442" t="s">
        <v>12976</v>
      </c>
      <c r="D1442" t="s">
        <v>1799</v>
      </c>
      <c r="E1442" s="28">
        <v>46813</v>
      </c>
      <c r="F1442" s="30">
        <v>12</v>
      </c>
      <c r="G1442" s="30">
        <v>1</v>
      </c>
      <c r="H1442" s="30">
        <v>1</v>
      </c>
      <c r="I1442" s="30">
        <v>12</v>
      </c>
      <c r="J1442" s="30">
        <v>360</v>
      </c>
      <c r="K1442" s="30">
        <v>30</v>
      </c>
      <c r="L1442" s="30">
        <v>0</v>
      </c>
      <c r="M1442" t="s">
        <v>16474</v>
      </c>
    </row>
    <row r="1443" spans="1:13">
      <c r="A1443" t="str">
        <f t="shared" si="22"/>
        <v>Roza Xtra 610 EC 20 X 400 ml46600</v>
      </c>
      <c r="B1443">
        <v>1442</v>
      </c>
      <c r="C1443" t="s">
        <v>12977</v>
      </c>
      <c r="D1443" t="s">
        <v>1801</v>
      </c>
      <c r="E1443" s="28">
        <v>46600</v>
      </c>
      <c r="F1443" s="30">
        <v>20</v>
      </c>
      <c r="G1443" s="30">
        <v>1</v>
      </c>
      <c r="H1443" s="30">
        <v>1</v>
      </c>
      <c r="I1443" s="30">
        <v>20</v>
      </c>
      <c r="J1443" s="30">
        <v>461</v>
      </c>
      <c r="K1443" s="30">
        <v>23</v>
      </c>
      <c r="L1443" s="30">
        <v>1</v>
      </c>
      <c r="M1443" t="s">
        <v>16474</v>
      </c>
    </row>
    <row r="1444" spans="1:13">
      <c r="A1444" t="str">
        <f t="shared" si="22"/>
        <v>Roza Xtra 610 EC 20 X 400 ml46905</v>
      </c>
      <c r="B1444">
        <v>1443</v>
      </c>
      <c r="C1444" t="s">
        <v>12977</v>
      </c>
      <c r="D1444" t="s">
        <v>1801</v>
      </c>
      <c r="E1444" s="28">
        <v>46905</v>
      </c>
      <c r="F1444" s="30">
        <v>20</v>
      </c>
      <c r="G1444" s="30">
        <v>1</v>
      </c>
      <c r="H1444" s="30">
        <v>1</v>
      </c>
      <c r="I1444" s="30">
        <v>20</v>
      </c>
      <c r="J1444" s="30">
        <v>580</v>
      </c>
      <c r="K1444" s="30">
        <v>29</v>
      </c>
      <c r="L1444" s="30">
        <v>0</v>
      </c>
      <c r="M1444" t="s">
        <v>16474</v>
      </c>
    </row>
    <row r="1445" spans="1:13">
      <c r="A1445" t="str">
        <f t="shared" si="22"/>
        <v>Rumpas 120 EW 100 X 100 ml46023</v>
      </c>
      <c r="B1445">
        <v>1444</v>
      </c>
      <c r="C1445" t="s">
        <v>12978</v>
      </c>
      <c r="D1445" t="s">
        <v>1803</v>
      </c>
      <c r="E1445" s="28">
        <v>46023</v>
      </c>
      <c r="F1445" s="30">
        <v>100</v>
      </c>
      <c r="G1445" s="30">
        <v>1</v>
      </c>
      <c r="H1445" s="30">
        <v>1</v>
      </c>
      <c r="I1445" s="30">
        <v>100</v>
      </c>
      <c r="J1445" s="30">
        <v>1</v>
      </c>
      <c r="K1445" s="30">
        <v>0</v>
      </c>
      <c r="L1445" s="30">
        <v>1</v>
      </c>
      <c r="M1445" t="s">
        <v>16474</v>
      </c>
    </row>
    <row r="1446" spans="1:13">
      <c r="A1446" t="str">
        <f t="shared" si="22"/>
        <v>Rumpas 120 EW 100 X 100 ml46113</v>
      </c>
      <c r="B1446">
        <v>1445</v>
      </c>
      <c r="C1446" t="s">
        <v>12978</v>
      </c>
      <c r="D1446" t="s">
        <v>1803</v>
      </c>
      <c r="E1446" s="28">
        <v>46113</v>
      </c>
      <c r="F1446" s="30">
        <v>100</v>
      </c>
      <c r="G1446" s="30">
        <v>1</v>
      </c>
      <c r="H1446" s="30">
        <v>1</v>
      </c>
      <c r="I1446" s="30">
        <v>100</v>
      </c>
      <c r="J1446" s="30">
        <v>23270</v>
      </c>
      <c r="K1446" s="30">
        <v>232</v>
      </c>
      <c r="L1446" s="30">
        <v>70</v>
      </c>
      <c r="M1446" t="s">
        <v>16474</v>
      </c>
    </row>
    <row r="1447" spans="1:13">
      <c r="A1447" t="str">
        <f t="shared" si="22"/>
        <v>Rumpas 120 EW 40 X 250 ml46113</v>
      </c>
      <c r="B1447">
        <v>1446</v>
      </c>
      <c r="C1447" t="s">
        <v>12979</v>
      </c>
      <c r="D1447" t="s">
        <v>1806</v>
      </c>
      <c r="E1447" s="28">
        <v>46113</v>
      </c>
      <c r="F1447" s="30">
        <v>40</v>
      </c>
      <c r="G1447" s="30">
        <v>1</v>
      </c>
      <c r="H1447" s="30">
        <v>1</v>
      </c>
      <c r="I1447" s="30">
        <v>40</v>
      </c>
      <c r="J1447" s="30">
        <v>7380</v>
      </c>
      <c r="K1447" s="30">
        <v>184</v>
      </c>
      <c r="L1447" s="30">
        <v>20</v>
      </c>
      <c r="M1447" t="s">
        <v>16474</v>
      </c>
    </row>
    <row r="1448" spans="1:13">
      <c r="A1448" t="str">
        <f t="shared" si="22"/>
        <v>Saaf 75 WP 20 X 400 gr46235</v>
      </c>
      <c r="B1448">
        <v>1447</v>
      </c>
      <c r="C1448" t="s">
        <v>12980</v>
      </c>
      <c r="D1448" t="s">
        <v>1808</v>
      </c>
      <c r="E1448" s="28">
        <v>46235</v>
      </c>
      <c r="F1448" s="30">
        <v>20</v>
      </c>
      <c r="G1448" s="30">
        <v>1</v>
      </c>
      <c r="H1448" s="30">
        <v>1</v>
      </c>
      <c r="I1448" s="30">
        <v>20</v>
      </c>
      <c r="J1448" s="30">
        <v>500</v>
      </c>
      <c r="K1448" s="30">
        <v>25</v>
      </c>
      <c r="L1448" s="30">
        <v>0</v>
      </c>
      <c r="M1448" t="s">
        <v>16474</v>
      </c>
    </row>
    <row r="1449" spans="1:13">
      <c r="A1449" t="str">
        <f t="shared" si="22"/>
        <v>Sabun Harimau Kuat 24 X 300 gr1/1/1000</v>
      </c>
      <c r="B1449">
        <v>1448</v>
      </c>
      <c r="C1449" t="s">
        <v>12981</v>
      </c>
      <c r="D1449" t="s">
        <v>1810</v>
      </c>
      <c r="E1449" s="28" t="s">
        <v>2222</v>
      </c>
      <c r="F1449" s="30">
        <v>24</v>
      </c>
      <c r="G1449" s="30">
        <v>1</v>
      </c>
      <c r="H1449" s="30">
        <v>1</v>
      </c>
      <c r="I1449" s="30">
        <v>24</v>
      </c>
      <c r="J1449" s="30">
        <v>714</v>
      </c>
      <c r="K1449" s="30">
        <v>29</v>
      </c>
      <c r="L1449" s="30">
        <v>18</v>
      </c>
      <c r="M1449" t="s">
        <v>16474</v>
      </c>
    </row>
    <row r="1450" spans="1:13">
      <c r="A1450" t="str">
        <f t="shared" si="22"/>
        <v>Sagri-Meth 77 SP 100 X 100 gr46600</v>
      </c>
      <c r="B1450">
        <v>1449</v>
      </c>
      <c r="C1450" t="s">
        <v>12982</v>
      </c>
      <c r="D1450" t="s">
        <v>1811</v>
      </c>
      <c r="E1450" s="28">
        <v>46600</v>
      </c>
      <c r="F1450" s="30">
        <v>100</v>
      </c>
      <c r="G1450" s="30">
        <v>1</v>
      </c>
      <c r="H1450" s="30">
        <v>1</v>
      </c>
      <c r="I1450" s="30">
        <v>100</v>
      </c>
      <c r="J1450" s="30">
        <v>700</v>
      </c>
      <c r="K1450" s="30">
        <v>7</v>
      </c>
      <c r="L1450" s="30">
        <v>0</v>
      </c>
      <c r="M1450" t="s">
        <v>16474</v>
      </c>
    </row>
    <row r="1451" spans="1:13">
      <c r="A1451" t="str">
        <f t="shared" si="22"/>
        <v>Sagri-Meth 77 SP 100 X 100 gr46082</v>
      </c>
      <c r="B1451">
        <v>1450</v>
      </c>
      <c r="C1451" t="s">
        <v>12982</v>
      </c>
      <c r="D1451" t="s">
        <v>1811</v>
      </c>
      <c r="E1451" s="28">
        <v>46082</v>
      </c>
      <c r="F1451" s="30">
        <v>100</v>
      </c>
      <c r="G1451" s="30">
        <v>1</v>
      </c>
      <c r="H1451" s="30">
        <v>1</v>
      </c>
      <c r="I1451" s="30">
        <v>100</v>
      </c>
      <c r="J1451" s="30">
        <v>3558</v>
      </c>
      <c r="K1451" s="30">
        <v>35</v>
      </c>
      <c r="L1451" s="30">
        <v>58</v>
      </c>
      <c r="M1451" t="s">
        <v>16474</v>
      </c>
    </row>
    <row r="1452" spans="1:13">
      <c r="A1452" t="str">
        <f t="shared" si="22"/>
        <v>Sagri-Meth 77 SP 25 X 400 gr46054</v>
      </c>
      <c r="B1452">
        <v>1451</v>
      </c>
      <c r="C1452" t="s">
        <v>12983</v>
      </c>
      <c r="D1452" t="s">
        <v>1812</v>
      </c>
      <c r="E1452" s="28">
        <v>46054</v>
      </c>
      <c r="F1452" s="30">
        <v>25</v>
      </c>
      <c r="G1452" s="30">
        <v>1</v>
      </c>
      <c r="H1452" s="30">
        <v>1</v>
      </c>
      <c r="I1452" s="30">
        <v>25</v>
      </c>
      <c r="J1452" s="30">
        <v>25</v>
      </c>
      <c r="K1452" s="30">
        <v>1</v>
      </c>
      <c r="L1452" s="30">
        <v>0</v>
      </c>
      <c r="M1452" t="s">
        <v>16474</v>
      </c>
    </row>
    <row r="1453" spans="1:13">
      <c r="A1453" t="str">
        <f t="shared" si="22"/>
        <v>Sagri-Meth 77 SP 25 X 400 gr46631</v>
      </c>
      <c r="B1453">
        <v>1452</v>
      </c>
      <c r="C1453" t="s">
        <v>12983</v>
      </c>
      <c r="D1453" t="s">
        <v>1812</v>
      </c>
      <c r="E1453" s="28">
        <v>46631</v>
      </c>
      <c r="F1453" s="30">
        <v>25</v>
      </c>
      <c r="G1453" s="30">
        <v>1</v>
      </c>
      <c r="H1453" s="30">
        <v>1</v>
      </c>
      <c r="I1453" s="30">
        <v>25</v>
      </c>
      <c r="J1453" s="30">
        <v>450</v>
      </c>
      <c r="K1453" s="30">
        <v>18</v>
      </c>
      <c r="L1453" s="30">
        <v>0</v>
      </c>
      <c r="M1453" t="s">
        <v>16474</v>
      </c>
    </row>
    <row r="1454" spans="1:13">
      <c r="A1454" t="str">
        <f t="shared" si="22"/>
        <v>Sagri-Meth 77 SP 25 X 400 gr46569</v>
      </c>
      <c r="B1454">
        <v>1453</v>
      </c>
      <c r="C1454" t="s">
        <v>12983</v>
      </c>
      <c r="D1454" t="s">
        <v>1812</v>
      </c>
      <c r="E1454" s="28">
        <v>46569</v>
      </c>
      <c r="F1454" s="30">
        <v>25</v>
      </c>
      <c r="G1454" s="30">
        <v>1</v>
      </c>
      <c r="H1454" s="30">
        <v>1</v>
      </c>
      <c r="I1454" s="30">
        <v>25</v>
      </c>
      <c r="J1454" s="30">
        <v>775</v>
      </c>
      <c r="K1454" s="30">
        <v>31</v>
      </c>
      <c r="L1454" s="30">
        <v>0</v>
      </c>
      <c r="M1454" t="s">
        <v>16474</v>
      </c>
    </row>
    <row r="1455" spans="1:13">
      <c r="A1455" t="str">
        <f t="shared" si="22"/>
        <v>Sagri-Mox 52 WP 100 X 100 gr45992</v>
      </c>
      <c r="B1455">
        <v>1454</v>
      </c>
      <c r="C1455" t="s">
        <v>12984</v>
      </c>
      <c r="D1455" t="s">
        <v>1813</v>
      </c>
      <c r="E1455" s="28">
        <v>45992</v>
      </c>
      <c r="F1455" s="30">
        <v>100</v>
      </c>
      <c r="G1455" s="30">
        <v>1</v>
      </c>
      <c r="H1455" s="30">
        <v>1</v>
      </c>
      <c r="I1455" s="30">
        <v>100</v>
      </c>
      <c r="J1455" s="30">
        <v>2214</v>
      </c>
      <c r="K1455" s="30">
        <v>22</v>
      </c>
      <c r="L1455" s="30">
        <v>14</v>
      </c>
      <c r="M1455" t="s">
        <v>16474</v>
      </c>
    </row>
    <row r="1456" spans="1:13">
      <c r="A1456" t="str">
        <f t="shared" si="22"/>
        <v>Sagri-Mox 52 WP 25 X 400 gr46113</v>
      </c>
      <c r="B1456">
        <v>1455</v>
      </c>
      <c r="C1456" t="s">
        <v>12985</v>
      </c>
      <c r="D1456" t="s">
        <v>1814</v>
      </c>
      <c r="E1456" s="28">
        <v>46113</v>
      </c>
      <c r="F1456" s="30">
        <v>25</v>
      </c>
      <c r="G1456" s="30">
        <v>1</v>
      </c>
      <c r="H1456" s="30">
        <v>1</v>
      </c>
      <c r="I1456" s="30">
        <v>25</v>
      </c>
      <c r="J1456" s="30">
        <v>1362</v>
      </c>
      <c r="K1456" s="30">
        <v>54</v>
      </c>
      <c r="L1456" s="30">
        <v>12</v>
      </c>
      <c r="M1456" t="s">
        <v>16474</v>
      </c>
    </row>
    <row r="1457" spans="1:13">
      <c r="A1457" t="str">
        <f t="shared" si="22"/>
        <v>Sagri-Storm 100/400/50 SC 20 X 1 ltr46327</v>
      </c>
      <c r="B1457">
        <v>1456</v>
      </c>
      <c r="C1457" t="s">
        <v>12986</v>
      </c>
      <c r="D1457" t="s">
        <v>1815</v>
      </c>
      <c r="E1457" s="28">
        <v>46327</v>
      </c>
      <c r="F1457" s="30">
        <v>20</v>
      </c>
      <c r="G1457" s="30">
        <v>1</v>
      </c>
      <c r="H1457" s="30">
        <v>1</v>
      </c>
      <c r="I1457" s="30">
        <v>20</v>
      </c>
      <c r="J1457" s="30">
        <v>7</v>
      </c>
      <c r="K1457" s="30">
        <v>0</v>
      </c>
      <c r="L1457" s="30">
        <v>7</v>
      </c>
      <c r="M1457" t="s">
        <v>16474</v>
      </c>
    </row>
    <row r="1458" spans="1:13">
      <c r="A1458" t="str">
        <f t="shared" si="22"/>
        <v>Sagri-Storm 100/400/50 SC 20 X 1 ltr46661</v>
      </c>
      <c r="B1458">
        <v>1457</v>
      </c>
      <c r="C1458" t="s">
        <v>12986</v>
      </c>
      <c r="D1458" t="s">
        <v>1815</v>
      </c>
      <c r="E1458" s="28">
        <v>46661</v>
      </c>
      <c r="F1458" s="30">
        <v>20</v>
      </c>
      <c r="G1458" s="30">
        <v>1</v>
      </c>
      <c r="H1458" s="30">
        <v>1</v>
      </c>
      <c r="I1458" s="30">
        <v>20</v>
      </c>
      <c r="J1458" s="30">
        <v>900</v>
      </c>
      <c r="K1458" s="30">
        <v>45</v>
      </c>
      <c r="L1458" s="30">
        <v>0</v>
      </c>
      <c r="M1458" t="s">
        <v>16474</v>
      </c>
    </row>
    <row r="1459" spans="1:13">
      <c r="A1459" t="str">
        <f t="shared" si="22"/>
        <v>Sagri-Storm 100/400/50 SC 20 X 500 ml46661</v>
      </c>
      <c r="B1459">
        <v>1458</v>
      </c>
      <c r="C1459" t="s">
        <v>12987</v>
      </c>
      <c r="D1459" t="s">
        <v>1816</v>
      </c>
      <c r="E1459" s="28">
        <v>46661</v>
      </c>
      <c r="F1459" s="30">
        <v>20</v>
      </c>
      <c r="G1459" s="30">
        <v>1</v>
      </c>
      <c r="H1459" s="30">
        <v>1</v>
      </c>
      <c r="I1459" s="30">
        <v>20</v>
      </c>
      <c r="J1459" s="30">
        <v>740</v>
      </c>
      <c r="K1459" s="30">
        <v>37</v>
      </c>
      <c r="L1459" s="30">
        <v>0</v>
      </c>
      <c r="M1459" t="s">
        <v>16474</v>
      </c>
    </row>
    <row r="1460" spans="1:13">
      <c r="A1460" t="str">
        <f t="shared" si="22"/>
        <v>Sagri-Storm 100/400/50 SC 40 X 250 ml46296</v>
      </c>
      <c r="B1460">
        <v>1459</v>
      </c>
      <c r="C1460" t="s">
        <v>12988</v>
      </c>
      <c r="D1460" t="s">
        <v>1817</v>
      </c>
      <c r="E1460" s="28">
        <v>46296</v>
      </c>
      <c r="F1460" s="30">
        <v>40</v>
      </c>
      <c r="G1460" s="30">
        <v>1</v>
      </c>
      <c r="H1460" s="30">
        <v>1</v>
      </c>
      <c r="I1460" s="30">
        <v>40</v>
      </c>
      <c r="J1460" s="30">
        <v>766</v>
      </c>
      <c r="K1460" s="30">
        <v>19</v>
      </c>
      <c r="L1460" s="30">
        <v>6</v>
      </c>
      <c r="M1460" t="s">
        <v>16474</v>
      </c>
    </row>
    <row r="1461" spans="1:13">
      <c r="A1461" t="str">
        <f t="shared" si="22"/>
        <v>Sajadah1/1/1000</v>
      </c>
      <c r="B1461">
        <v>1460</v>
      </c>
      <c r="C1461" t="s">
        <v>12989</v>
      </c>
      <c r="D1461" t="s">
        <v>1819</v>
      </c>
      <c r="E1461" s="28" t="s">
        <v>2222</v>
      </c>
      <c r="F1461" s="30">
        <v>1</v>
      </c>
      <c r="G1461" s="30">
        <v>1</v>
      </c>
      <c r="H1461" s="30">
        <v>1</v>
      </c>
      <c r="I1461" s="30">
        <v>1</v>
      </c>
      <c r="J1461" s="30">
        <v>10</v>
      </c>
      <c r="K1461" s="30">
        <v>10</v>
      </c>
      <c r="L1461" s="30">
        <v>0</v>
      </c>
      <c r="M1461" t="s">
        <v>16474</v>
      </c>
    </row>
    <row r="1462" spans="1:13">
      <c r="A1462" t="str">
        <f t="shared" si="22"/>
        <v>Saringan Tabung 14 ltr &amp; 17 ltr Star Metal1/1/1000</v>
      </c>
      <c r="B1462">
        <v>1461</v>
      </c>
      <c r="C1462" t="s">
        <v>12990</v>
      </c>
      <c r="D1462" t="s">
        <v>1820</v>
      </c>
      <c r="E1462" s="28" t="s">
        <v>2222</v>
      </c>
      <c r="F1462" s="30">
        <v>1</v>
      </c>
      <c r="G1462" s="30">
        <v>1</v>
      </c>
      <c r="H1462" s="30">
        <v>1</v>
      </c>
      <c r="I1462" s="30">
        <v>1</v>
      </c>
      <c r="J1462" s="30">
        <v>100</v>
      </c>
      <c r="K1462" s="30">
        <v>100</v>
      </c>
      <c r="L1462" s="30">
        <v>0</v>
      </c>
      <c r="M1462" t="s">
        <v>16474</v>
      </c>
    </row>
    <row r="1463" spans="1:13">
      <c r="A1463" t="str">
        <f t="shared" si="22"/>
        <v>Saringan Tangki Star Metal1/1/1000</v>
      </c>
      <c r="B1463">
        <v>1462</v>
      </c>
      <c r="C1463" t="s">
        <v>12991</v>
      </c>
      <c r="D1463" t="s">
        <v>1821</v>
      </c>
      <c r="E1463" s="28" t="s">
        <v>2222</v>
      </c>
      <c r="F1463" s="30">
        <v>1</v>
      </c>
      <c r="G1463" s="30">
        <v>1</v>
      </c>
      <c r="H1463" s="30">
        <v>1</v>
      </c>
      <c r="I1463" s="30">
        <v>1</v>
      </c>
      <c r="J1463" s="30">
        <v>3</v>
      </c>
      <c r="K1463" s="30">
        <v>3</v>
      </c>
      <c r="L1463" s="30">
        <v>0</v>
      </c>
      <c r="M1463" t="s">
        <v>16474</v>
      </c>
    </row>
    <row r="1464" spans="1:13">
      <c r="A1464" t="str">
        <f t="shared" si="22"/>
        <v>Sarung1/1/1000</v>
      </c>
      <c r="B1464">
        <v>1463</v>
      </c>
      <c r="C1464" t="s">
        <v>12992</v>
      </c>
      <c r="D1464" t="s">
        <v>1822</v>
      </c>
      <c r="E1464" s="28" t="s">
        <v>2222</v>
      </c>
      <c r="F1464" s="30">
        <v>1</v>
      </c>
      <c r="G1464" s="30">
        <v>1</v>
      </c>
      <c r="H1464" s="30">
        <v>1</v>
      </c>
      <c r="I1464" s="30">
        <v>1</v>
      </c>
      <c r="J1464" s="30">
        <v>864</v>
      </c>
      <c r="K1464" s="30">
        <v>864</v>
      </c>
      <c r="L1464" s="30">
        <v>0</v>
      </c>
      <c r="M1464" t="s">
        <v>16474</v>
      </c>
    </row>
    <row r="1465" spans="1:13">
      <c r="A1465" t="str">
        <f t="shared" si="22"/>
        <v>Sarung Abu Rizqi1/1/1000</v>
      </c>
      <c r="B1465">
        <v>1464</v>
      </c>
      <c r="C1465" t="s">
        <v>12993</v>
      </c>
      <c r="D1465" t="s">
        <v>1823</v>
      </c>
      <c r="E1465" s="28" t="s">
        <v>2222</v>
      </c>
      <c r="F1465" s="30">
        <v>1</v>
      </c>
      <c r="G1465" s="30">
        <v>1</v>
      </c>
      <c r="H1465" s="30">
        <v>1</v>
      </c>
      <c r="I1465" s="30">
        <v>1</v>
      </c>
      <c r="J1465" s="30">
        <v>589</v>
      </c>
      <c r="K1465" s="30">
        <v>589</v>
      </c>
      <c r="L1465" s="30">
        <v>0</v>
      </c>
      <c r="M1465" t="s">
        <v>16474</v>
      </c>
    </row>
    <row r="1466" spans="1:13">
      <c r="A1466" t="str">
        <f t="shared" si="22"/>
        <v>Sarung Arabi Madinah1/1/1000</v>
      </c>
      <c r="B1466">
        <v>1465</v>
      </c>
      <c r="C1466" t="s">
        <v>12994</v>
      </c>
      <c r="D1466" t="s">
        <v>1824</v>
      </c>
      <c r="E1466" s="28" t="s">
        <v>2222</v>
      </c>
      <c r="F1466" s="30">
        <v>1</v>
      </c>
      <c r="G1466" s="30">
        <v>1</v>
      </c>
      <c r="H1466" s="30">
        <v>1</v>
      </c>
      <c r="I1466" s="30">
        <v>1</v>
      </c>
      <c r="J1466" s="30">
        <v>23</v>
      </c>
      <c r="K1466" s="30">
        <v>23</v>
      </c>
      <c r="L1466" s="30">
        <v>0</v>
      </c>
      <c r="M1466" t="s">
        <v>16474</v>
      </c>
    </row>
    <row r="1467" spans="1:13">
      <c r="A1467" t="str">
        <f t="shared" si="22"/>
        <v>Sarung Atlas1/1/1000</v>
      </c>
      <c r="B1467">
        <v>1466</v>
      </c>
      <c r="C1467" t="s">
        <v>12995</v>
      </c>
      <c r="D1467" t="s">
        <v>1825</v>
      </c>
      <c r="E1467" s="28" t="s">
        <v>2222</v>
      </c>
      <c r="F1467" s="30">
        <v>1</v>
      </c>
      <c r="G1467" s="30">
        <v>1</v>
      </c>
      <c r="H1467" s="30">
        <v>1</v>
      </c>
      <c r="I1467" s="30">
        <v>1</v>
      </c>
      <c r="J1467" s="30">
        <v>2925</v>
      </c>
      <c r="K1467" s="30">
        <v>2925</v>
      </c>
      <c r="L1467" s="30">
        <v>0</v>
      </c>
      <c r="M1467" t="s">
        <v>16474</v>
      </c>
    </row>
    <row r="1468" spans="1:13">
      <c r="A1468" t="str">
        <f t="shared" si="22"/>
        <v>Sarung Gajah Duduk1/1/1000</v>
      </c>
      <c r="B1468">
        <v>1467</v>
      </c>
      <c r="C1468" t="s">
        <v>12996</v>
      </c>
      <c r="D1468" t="s">
        <v>1826</v>
      </c>
      <c r="E1468" s="28" t="s">
        <v>2222</v>
      </c>
      <c r="F1468" s="30">
        <v>1</v>
      </c>
      <c r="G1468" s="30">
        <v>1</v>
      </c>
      <c r="H1468" s="30">
        <v>1</v>
      </c>
      <c r="I1468" s="30">
        <v>1</v>
      </c>
      <c r="J1468" s="30">
        <v>160</v>
      </c>
      <c r="K1468" s="30">
        <v>160</v>
      </c>
      <c r="L1468" s="30">
        <v>0</v>
      </c>
      <c r="M1468" t="s">
        <v>16474</v>
      </c>
    </row>
    <row r="1469" spans="1:13">
      <c r="A1469" t="str">
        <f t="shared" si="22"/>
        <v>Sarung Gajah Duduk44282</v>
      </c>
      <c r="B1469">
        <v>1468</v>
      </c>
      <c r="C1469" t="s">
        <v>12996</v>
      </c>
      <c r="D1469" t="s">
        <v>1826</v>
      </c>
      <c r="E1469" s="28">
        <v>44282</v>
      </c>
      <c r="F1469" s="30">
        <v>1</v>
      </c>
      <c r="G1469" s="30">
        <v>1</v>
      </c>
      <c r="H1469" s="30">
        <v>1</v>
      </c>
      <c r="I1469" s="30">
        <v>1</v>
      </c>
      <c r="J1469" s="30">
        <v>317</v>
      </c>
      <c r="K1469" s="30">
        <v>317</v>
      </c>
      <c r="L1469" s="30">
        <v>0</v>
      </c>
      <c r="M1469" t="s">
        <v>16474</v>
      </c>
    </row>
    <row r="1470" spans="1:13">
      <c r="A1470" t="str">
        <f t="shared" si="22"/>
        <v>Sarung Gajah Kembar1/1/1000</v>
      </c>
      <c r="B1470">
        <v>1469</v>
      </c>
      <c r="C1470" t="s">
        <v>12997</v>
      </c>
      <c r="D1470" t="s">
        <v>1827</v>
      </c>
      <c r="E1470" s="28" t="s">
        <v>2222</v>
      </c>
      <c r="F1470" s="30">
        <v>1</v>
      </c>
      <c r="G1470" s="30">
        <v>1</v>
      </c>
      <c r="H1470" s="30">
        <v>1</v>
      </c>
      <c r="I1470" s="30">
        <v>1</v>
      </c>
      <c r="J1470" s="30">
        <v>46</v>
      </c>
      <c r="K1470" s="30">
        <v>46</v>
      </c>
      <c r="L1470" s="30">
        <v>0</v>
      </c>
      <c r="M1470" t="s">
        <v>16474</v>
      </c>
    </row>
    <row r="1471" spans="1:13">
      <c r="A1471" t="str">
        <f t="shared" si="22"/>
        <v>Sarung Java Karlos1/1/1000</v>
      </c>
      <c r="B1471">
        <v>1470</v>
      </c>
      <c r="C1471" t="s">
        <v>12998</v>
      </c>
      <c r="D1471" t="s">
        <v>1828</v>
      </c>
      <c r="E1471" s="28" t="s">
        <v>2222</v>
      </c>
      <c r="F1471" s="30">
        <v>1</v>
      </c>
      <c r="G1471" s="30">
        <v>1</v>
      </c>
      <c r="H1471" s="30">
        <v>1</v>
      </c>
      <c r="I1471" s="30">
        <v>1</v>
      </c>
      <c r="J1471" s="30">
        <v>36</v>
      </c>
      <c r="K1471" s="30">
        <v>36</v>
      </c>
      <c r="L1471" s="30">
        <v>0</v>
      </c>
      <c r="M1471" t="s">
        <v>16474</v>
      </c>
    </row>
    <row r="1472" spans="1:13">
      <c r="A1472" t="str">
        <f t="shared" si="22"/>
        <v>Sarung Jenggolo1/1/1000</v>
      </c>
      <c r="B1472">
        <v>1471</v>
      </c>
      <c r="C1472" t="s">
        <v>12999</v>
      </c>
      <c r="D1472" t="s">
        <v>1829</v>
      </c>
      <c r="E1472" s="28" t="s">
        <v>2222</v>
      </c>
      <c r="F1472" s="30">
        <v>1</v>
      </c>
      <c r="G1472" s="30">
        <v>1</v>
      </c>
      <c r="H1472" s="30">
        <v>1</v>
      </c>
      <c r="I1472" s="30">
        <v>1</v>
      </c>
      <c r="J1472" s="30">
        <v>541</v>
      </c>
      <c r="K1472" s="30">
        <v>541</v>
      </c>
      <c r="L1472" s="30">
        <v>0</v>
      </c>
      <c r="M1472" t="s">
        <v>16474</v>
      </c>
    </row>
    <row r="1473" spans="1:13">
      <c r="A1473" t="str">
        <f t="shared" si="22"/>
        <v>Sarung Ramadhani1/1/1000</v>
      </c>
      <c r="B1473">
        <v>1472</v>
      </c>
      <c r="C1473" t="s">
        <v>13000</v>
      </c>
      <c r="D1473" t="s">
        <v>1830</v>
      </c>
      <c r="E1473" s="28" t="s">
        <v>2222</v>
      </c>
      <c r="F1473" s="30">
        <v>1</v>
      </c>
      <c r="G1473" s="30">
        <v>1</v>
      </c>
      <c r="H1473" s="30">
        <v>1</v>
      </c>
      <c r="I1473" s="30">
        <v>1</v>
      </c>
      <c r="J1473" s="30">
        <v>10</v>
      </c>
      <c r="K1473" s="30">
        <v>10</v>
      </c>
      <c r="L1473" s="30">
        <v>0</v>
      </c>
      <c r="M1473" t="s">
        <v>16474</v>
      </c>
    </row>
    <row r="1474" spans="1:13">
      <c r="A1474" t="str">
        <f t="shared" si="22"/>
        <v>Sarung Samarinda1/1/1000</v>
      </c>
      <c r="B1474">
        <v>1473</v>
      </c>
      <c r="C1474" t="s">
        <v>13001</v>
      </c>
      <c r="D1474" t="s">
        <v>1831</v>
      </c>
      <c r="E1474" s="28" t="s">
        <v>2222</v>
      </c>
      <c r="F1474" s="30">
        <v>1</v>
      </c>
      <c r="G1474" s="30">
        <v>1</v>
      </c>
      <c r="H1474" s="30">
        <v>1</v>
      </c>
      <c r="I1474" s="30">
        <v>1</v>
      </c>
      <c r="J1474" s="30">
        <v>106</v>
      </c>
      <c r="K1474" s="30">
        <v>106</v>
      </c>
      <c r="L1474" s="30">
        <v>0</v>
      </c>
      <c r="M1474" t="s">
        <v>16474</v>
      </c>
    </row>
    <row r="1475" spans="1:13">
      <c r="A1475" t="str">
        <f t="shared" ref="A1475:A1538" si="23">D1475&amp;E1475</f>
        <v>Sarung Wadimor1/1/1000</v>
      </c>
      <c r="B1475">
        <v>1474</v>
      </c>
      <c r="C1475" t="s">
        <v>13002</v>
      </c>
      <c r="D1475" t="s">
        <v>1832</v>
      </c>
      <c r="E1475" s="28" t="s">
        <v>2222</v>
      </c>
      <c r="F1475" s="30">
        <v>1</v>
      </c>
      <c r="G1475" s="30">
        <v>1</v>
      </c>
      <c r="H1475" s="30">
        <v>1</v>
      </c>
      <c r="I1475" s="30">
        <v>1</v>
      </c>
      <c r="J1475" s="30">
        <v>165</v>
      </c>
      <c r="K1475" s="30">
        <v>165</v>
      </c>
      <c r="L1475" s="30">
        <v>0</v>
      </c>
      <c r="M1475" t="s">
        <v>16474</v>
      </c>
    </row>
    <row r="1476" spans="1:13">
      <c r="A1476" t="str">
        <f t="shared" si="23"/>
        <v>Saturn Plus 20 X 1 ltr47119</v>
      </c>
      <c r="B1476">
        <v>1475</v>
      </c>
      <c r="C1476" t="s">
        <v>13003</v>
      </c>
      <c r="D1476" t="s">
        <v>1833</v>
      </c>
      <c r="E1476" s="28">
        <v>47119</v>
      </c>
      <c r="F1476" s="30">
        <v>20</v>
      </c>
      <c r="G1476" s="30">
        <v>1</v>
      </c>
      <c r="H1476" s="30">
        <v>1</v>
      </c>
      <c r="I1476" s="30">
        <v>20</v>
      </c>
      <c r="J1476" s="30">
        <v>760</v>
      </c>
      <c r="K1476" s="30">
        <v>38</v>
      </c>
      <c r="L1476" s="30">
        <v>0</v>
      </c>
      <c r="M1476" t="s">
        <v>16474</v>
      </c>
    </row>
    <row r="1477" spans="1:13">
      <c r="A1477" t="str">
        <f t="shared" si="23"/>
        <v>Saturn Plus 20 X 250 ml47088</v>
      </c>
      <c r="B1477">
        <v>1476</v>
      </c>
      <c r="C1477" t="s">
        <v>13004</v>
      </c>
      <c r="D1477" t="s">
        <v>1834</v>
      </c>
      <c r="E1477" s="28">
        <v>47088</v>
      </c>
      <c r="F1477" s="30">
        <v>20</v>
      </c>
      <c r="G1477" s="30">
        <v>1</v>
      </c>
      <c r="H1477" s="30">
        <v>1</v>
      </c>
      <c r="I1477" s="30">
        <v>20</v>
      </c>
      <c r="J1477" s="30">
        <v>2</v>
      </c>
      <c r="K1477" s="30">
        <v>0</v>
      </c>
      <c r="L1477" s="30">
        <v>2</v>
      </c>
      <c r="M1477" t="s">
        <v>16474</v>
      </c>
    </row>
    <row r="1478" spans="1:13">
      <c r="A1478" t="str">
        <f t="shared" si="23"/>
        <v>Saturn Plus 20 X 250 ml47209</v>
      </c>
      <c r="B1478">
        <v>1477</v>
      </c>
      <c r="C1478" t="s">
        <v>13004</v>
      </c>
      <c r="D1478" t="s">
        <v>1834</v>
      </c>
      <c r="E1478" s="28">
        <v>47209</v>
      </c>
      <c r="F1478" s="30">
        <v>20</v>
      </c>
      <c r="G1478" s="30">
        <v>1</v>
      </c>
      <c r="H1478" s="30">
        <v>1</v>
      </c>
      <c r="I1478" s="30">
        <v>20</v>
      </c>
      <c r="J1478" s="30">
        <v>3240</v>
      </c>
      <c r="K1478" s="30">
        <v>162</v>
      </c>
      <c r="L1478" s="30">
        <v>0</v>
      </c>
      <c r="M1478" t="s">
        <v>16474</v>
      </c>
    </row>
    <row r="1479" spans="1:13">
      <c r="A1479" t="str">
        <f t="shared" si="23"/>
        <v>Saturn Plus 20 X 500 ml47088</v>
      </c>
      <c r="B1479">
        <v>1478</v>
      </c>
      <c r="C1479" t="s">
        <v>13005</v>
      </c>
      <c r="D1479" t="s">
        <v>1835</v>
      </c>
      <c r="E1479" s="28">
        <v>47088</v>
      </c>
      <c r="F1479" s="30">
        <v>20</v>
      </c>
      <c r="G1479" s="30">
        <v>1</v>
      </c>
      <c r="H1479" s="30">
        <v>1</v>
      </c>
      <c r="I1479" s="30">
        <v>20</v>
      </c>
      <c r="J1479" s="30">
        <v>7</v>
      </c>
      <c r="K1479" s="30">
        <v>0</v>
      </c>
      <c r="L1479" s="30">
        <v>7</v>
      </c>
      <c r="M1479" t="s">
        <v>16474</v>
      </c>
    </row>
    <row r="1480" spans="1:13">
      <c r="A1480" t="str">
        <f t="shared" si="23"/>
        <v>Saturn Plus 20 X 500 ml47119</v>
      </c>
      <c r="B1480">
        <v>1479</v>
      </c>
      <c r="C1480" t="s">
        <v>13005</v>
      </c>
      <c r="D1480" t="s">
        <v>1835</v>
      </c>
      <c r="E1480" s="28">
        <v>47119</v>
      </c>
      <c r="F1480" s="30">
        <v>20</v>
      </c>
      <c r="G1480" s="30">
        <v>1</v>
      </c>
      <c r="H1480" s="30">
        <v>1</v>
      </c>
      <c r="I1480" s="30">
        <v>20</v>
      </c>
      <c r="J1480" s="30">
        <v>1740</v>
      </c>
      <c r="K1480" s="30">
        <v>87</v>
      </c>
      <c r="L1480" s="30">
        <v>0</v>
      </c>
      <c r="M1480" t="s">
        <v>16474</v>
      </c>
    </row>
    <row r="1481" spans="1:13">
      <c r="A1481" t="str">
        <f t="shared" si="23"/>
        <v>Saturn Plus 20 X 500 ml47209</v>
      </c>
      <c r="B1481">
        <v>1480</v>
      </c>
      <c r="C1481" t="s">
        <v>13005</v>
      </c>
      <c r="D1481" t="s">
        <v>1835</v>
      </c>
      <c r="E1481" s="28">
        <v>47209</v>
      </c>
      <c r="F1481" s="30">
        <v>20</v>
      </c>
      <c r="G1481" s="30">
        <v>1</v>
      </c>
      <c r="H1481" s="30">
        <v>1</v>
      </c>
      <c r="I1481" s="30">
        <v>20</v>
      </c>
      <c r="J1481" s="30">
        <v>2600</v>
      </c>
      <c r="K1481" s="30">
        <v>130</v>
      </c>
      <c r="L1481" s="30">
        <v>0</v>
      </c>
      <c r="M1481" t="s">
        <v>16474</v>
      </c>
    </row>
    <row r="1482" spans="1:13">
      <c r="A1482" t="str">
        <f t="shared" si="23"/>
        <v>Satyazeb 80 WP 20 X 1 kg46447</v>
      </c>
      <c r="B1482">
        <v>1481</v>
      </c>
      <c r="C1482" t="s">
        <v>13006</v>
      </c>
      <c r="D1482" t="s">
        <v>1836</v>
      </c>
      <c r="E1482" s="28">
        <v>46447</v>
      </c>
      <c r="F1482" s="30">
        <v>20</v>
      </c>
      <c r="G1482" s="30">
        <v>1</v>
      </c>
      <c r="H1482" s="30">
        <v>1</v>
      </c>
      <c r="I1482" s="30">
        <v>20</v>
      </c>
      <c r="J1482" s="30">
        <v>945</v>
      </c>
      <c r="K1482" s="30">
        <v>47</v>
      </c>
      <c r="L1482" s="30">
        <v>5</v>
      </c>
      <c r="M1482" t="s">
        <v>16474</v>
      </c>
    </row>
    <row r="1483" spans="1:13">
      <c r="A1483" t="str">
        <f t="shared" si="23"/>
        <v>Score 250 EC 40 X 250 ml45992</v>
      </c>
      <c r="B1483">
        <v>1482</v>
      </c>
      <c r="C1483" t="s">
        <v>13007</v>
      </c>
      <c r="D1483" t="s">
        <v>1841</v>
      </c>
      <c r="E1483" s="28">
        <v>45992</v>
      </c>
      <c r="F1483" s="30">
        <v>40</v>
      </c>
      <c r="G1483" s="30">
        <v>1</v>
      </c>
      <c r="H1483" s="30">
        <v>1</v>
      </c>
      <c r="I1483" s="30">
        <v>40</v>
      </c>
      <c r="J1483" s="30">
        <v>9993</v>
      </c>
      <c r="K1483" s="30">
        <v>249</v>
      </c>
      <c r="L1483" s="30">
        <v>33</v>
      </c>
      <c r="M1483" t="s">
        <v>16474</v>
      </c>
    </row>
    <row r="1484" spans="1:13">
      <c r="A1484" t="str">
        <f t="shared" si="23"/>
        <v>Score 250 EC 40 X 250 ml46082</v>
      </c>
      <c r="B1484">
        <v>1483</v>
      </c>
      <c r="C1484" t="s">
        <v>13007</v>
      </c>
      <c r="D1484" t="s">
        <v>1841</v>
      </c>
      <c r="E1484" s="28">
        <v>46082</v>
      </c>
      <c r="F1484" s="30">
        <v>40</v>
      </c>
      <c r="G1484" s="30">
        <v>1</v>
      </c>
      <c r="H1484" s="30">
        <v>1</v>
      </c>
      <c r="I1484" s="30">
        <v>40</v>
      </c>
      <c r="J1484" s="30">
        <v>21</v>
      </c>
      <c r="K1484" s="30">
        <v>0</v>
      </c>
      <c r="L1484" s="30">
        <v>21</v>
      </c>
      <c r="M1484" t="s">
        <v>16474</v>
      </c>
    </row>
    <row r="1485" spans="1:13">
      <c r="A1485" t="str">
        <f t="shared" si="23"/>
        <v>Score 250 EC 40 X 250 ml46113</v>
      </c>
      <c r="B1485">
        <v>1484</v>
      </c>
      <c r="C1485" t="s">
        <v>13007</v>
      </c>
      <c r="D1485" t="s">
        <v>1841</v>
      </c>
      <c r="E1485" s="28">
        <v>46113</v>
      </c>
      <c r="F1485" s="30">
        <v>40</v>
      </c>
      <c r="G1485" s="30">
        <v>1</v>
      </c>
      <c r="H1485" s="30">
        <v>1</v>
      </c>
      <c r="I1485" s="30">
        <v>40</v>
      </c>
      <c r="J1485" s="30">
        <v>34800</v>
      </c>
      <c r="K1485" s="30">
        <v>870</v>
      </c>
      <c r="L1485" s="30">
        <v>0</v>
      </c>
      <c r="M1485" t="s">
        <v>16474</v>
      </c>
    </row>
    <row r="1486" spans="1:13">
      <c r="A1486" t="str">
        <f t="shared" si="23"/>
        <v>Score 250 EC 40 X 250 ml46023</v>
      </c>
      <c r="B1486">
        <v>1485</v>
      </c>
      <c r="C1486" t="s">
        <v>13007</v>
      </c>
      <c r="D1486" t="s">
        <v>1841</v>
      </c>
      <c r="E1486" s="28">
        <v>46023</v>
      </c>
      <c r="F1486" s="30">
        <v>40</v>
      </c>
      <c r="G1486" s="30">
        <v>1</v>
      </c>
      <c r="H1486" s="30">
        <v>1</v>
      </c>
      <c r="I1486" s="30">
        <v>40</v>
      </c>
      <c r="J1486" s="30">
        <v>11760</v>
      </c>
      <c r="K1486" s="30">
        <v>294</v>
      </c>
      <c r="L1486" s="30">
        <v>0</v>
      </c>
      <c r="M1486" t="s">
        <v>16474</v>
      </c>
    </row>
    <row r="1487" spans="1:13">
      <c r="A1487" t="str">
        <f t="shared" si="23"/>
        <v>Score 250 EC 40 X 250 ml46054</v>
      </c>
      <c r="B1487">
        <v>1486</v>
      </c>
      <c r="C1487" t="s">
        <v>13007</v>
      </c>
      <c r="D1487" t="s">
        <v>1841</v>
      </c>
      <c r="E1487" s="28">
        <v>46054</v>
      </c>
      <c r="F1487" s="30">
        <v>40</v>
      </c>
      <c r="G1487" s="30">
        <v>1</v>
      </c>
      <c r="H1487" s="30">
        <v>1</v>
      </c>
      <c r="I1487" s="30">
        <v>40</v>
      </c>
      <c r="J1487" s="30">
        <v>35200</v>
      </c>
      <c r="K1487" s="30">
        <v>880</v>
      </c>
      <c r="L1487" s="30">
        <v>0</v>
      </c>
      <c r="M1487" t="s">
        <v>16474</v>
      </c>
    </row>
    <row r="1488" spans="1:13">
      <c r="A1488" t="str">
        <f t="shared" si="23"/>
        <v>Score 250 EC 50 X 80 ml45992</v>
      </c>
      <c r="B1488">
        <v>1487</v>
      </c>
      <c r="C1488" t="s">
        <v>13008</v>
      </c>
      <c r="D1488" t="s">
        <v>1858</v>
      </c>
      <c r="E1488" s="28">
        <v>45992</v>
      </c>
      <c r="F1488" s="30">
        <v>50</v>
      </c>
      <c r="G1488" s="30">
        <v>1</v>
      </c>
      <c r="H1488" s="30">
        <v>1</v>
      </c>
      <c r="I1488" s="30">
        <v>50</v>
      </c>
      <c r="J1488" s="30">
        <v>1</v>
      </c>
      <c r="K1488" s="30">
        <v>0</v>
      </c>
      <c r="L1488" s="30">
        <v>1</v>
      </c>
      <c r="M1488" t="s">
        <v>16474</v>
      </c>
    </row>
    <row r="1489" spans="1:13">
      <c r="A1489" t="str">
        <f t="shared" si="23"/>
        <v>Score 250 EC 50 X 80 ml46113</v>
      </c>
      <c r="B1489">
        <v>1488</v>
      </c>
      <c r="C1489" t="s">
        <v>13008</v>
      </c>
      <c r="D1489" t="s">
        <v>1858</v>
      </c>
      <c r="E1489" s="28">
        <v>46113</v>
      </c>
      <c r="F1489" s="30">
        <v>50</v>
      </c>
      <c r="G1489" s="30">
        <v>1</v>
      </c>
      <c r="H1489" s="30">
        <v>1</v>
      </c>
      <c r="I1489" s="30">
        <v>50</v>
      </c>
      <c r="J1489" s="30">
        <v>38530</v>
      </c>
      <c r="K1489" s="30">
        <v>770</v>
      </c>
      <c r="L1489" s="30">
        <v>30</v>
      </c>
      <c r="M1489" t="s">
        <v>16474</v>
      </c>
    </row>
    <row r="1490" spans="1:13">
      <c r="A1490" t="str">
        <f t="shared" si="23"/>
        <v>Score 250 EC 50 X 80 ml46023</v>
      </c>
      <c r="B1490">
        <v>1489</v>
      </c>
      <c r="C1490" t="s">
        <v>13008</v>
      </c>
      <c r="D1490" t="s">
        <v>1858</v>
      </c>
      <c r="E1490" s="28">
        <v>46023</v>
      </c>
      <c r="F1490" s="30">
        <v>50</v>
      </c>
      <c r="G1490" s="30">
        <v>1</v>
      </c>
      <c r="H1490" s="30">
        <v>1</v>
      </c>
      <c r="I1490" s="30">
        <v>50</v>
      </c>
      <c r="J1490" s="30">
        <v>14150</v>
      </c>
      <c r="K1490" s="30">
        <v>283</v>
      </c>
      <c r="L1490" s="30">
        <v>0</v>
      </c>
      <c r="M1490" t="s">
        <v>16474</v>
      </c>
    </row>
    <row r="1491" spans="1:13">
      <c r="A1491" t="str">
        <f t="shared" si="23"/>
        <v>Sealing Gasket Yamaha1/1/1000</v>
      </c>
      <c r="B1491">
        <v>1490</v>
      </c>
      <c r="C1491" t="s">
        <v>13009</v>
      </c>
      <c r="D1491" t="s">
        <v>1864</v>
      </c>
      <c r="E1491" s="28" t="s">
        <v>2222</v>
      </c>
      <c r="F1491" s="30">
        <v>1</v>
      </c>
      <c r="G1491" s="30">
        <v>1</v>
      </c>
      <c r="H1491" s="30">
        <v>1</v>
      </c>
      <c r="I1491" s="30">
        <v>1</v>
      </c>
      <c r="J1491" s="30">
        <v>20</v>
      </c>
      <c r="K1491" s="30">
        <v>20</v>
      </c>
      <c r="L1491" s="30">
        <v>0</v>
      </c>
      <c r="M1491" t="s">
        <v>16474</v>
      </c>
    </row>
    <row r="1492" spans="1:13">
      <c r="A1492" t="str">
        <f t="shared" si="23"/>
        <v>Sekop Tanaman Goodman Transplanter 05-008 100 X 11/1/1000</v>
      </c>
      <c r="B1492">
        <v>1491</v>
      </c>
      <c r="C1492" t="s">
        <v>13010</v>
      </c>
      <c r="D1492" t="s">
        <v>1865</v>
      </c>
      <c r="E1492" s="28" t="s">
        <v>2222</v>
      </c>
      <c r="F1492" s="30">
        <v>100</v>
      </c>
      <c r="G1492" s="30">
        <v>1</v>
      </c>
      <c r="H1492" s="30">
        <v>1</v>
      </c>
      <c r="I1492" s="30">
        <v>100</v>
      </c>
      <c r="J1492" s="30">
        <v>34</v>
      </c>
      <c r="K1492" s="30">
        <v>0</v>
      </c>
      <c r="L1492" s="30">
        <v>34</v>
      </c>
      <c r="M1492" t="s">
        <v>16474</v>
      </c>
    </row>
    <row r="1493" spans="1:13">
      <c r="A1493" t="str">
        <f t="shared" si="23"/>
        <v>Selang + Kran Pencet Baru (GA)1/1/1000</v>
      </c>
      <c r="B1493">
        <v>1492</v>
      </c>
      <c r="C1493" t="s">
        <v>13011</v>
      </c>
      <c r="D1493" t="s">
        <v>1867</v>
      </c>
      <c r="E1493" s="28" t="s">
        <v>2222</v>
      </c>
      <c r="F1493" s="30">
        <v>1</v>
      </c>
      <c r="G1493" s="30">
        <v>1</v>
      </c>
      <c r="H1493" s="30">
        <v>1</v>
      </c>
      <c r="I1493" s="30">
        <v>1</v>
      </c>
      <c r="J1493" s="30">
        <v>2</v>
      </c>
      <c r="K1493" s="30">
        <v>2</v>
      </c>
      <c r="L1493" s="30">
        <v>0</v>
      </c>
      <c r="M1493" t="s">
        <v>16474</v>
      </c>
    </row>
    <row r="1494" spans="1:13">
      <c r="A1494" t="str">
        <f t="shared" si="23"/>
        <v>Selang Drip 010 X 4 X 100 HTM @0.7kg/rol (sample)1/1/1000</v>
      </c>
      <c r="B1494">
        <v>1493</v>
      </c>
      <c r="C1494" t="s">
        <v>13012</v>
      </c>
      <c r="D1494" t="s">
        <v>1868</v>
      </c>
      <c r="E1494" s="28" t="s">
        <v>2222</v>
      </c>
      <c r="F1494" s="30">
        <v>1</v>
      </c>
      <c r="G1494" s="30">
        <v>1</v>
      </c>
      <c r="H1494" s="30">
        <v>1</v>
      </c>
      <c r="I1494" s="30">
        <v>1</v>
      </c>
      <c r="J1494" s="30">
        <v>1</v>
      </c>
      <c r="K1494" s="30">
        <v>1</v>
      </c>
      <c r="L1494" s="30">
        <v>0</v>
      </c>
      <c r="M1494" t="s">
        <v>16474</v>
      </c>
    </row>
    <row r="1495" spans="1:13">
      <c r="A1495" t="str">
        <f t="shared" si="23"/>
        <v>Selang Drip 010 X 4 X 200 HTM @1.4kg/rol (sample)1/1/1000</v>
      </c>
      <c r="B1495">
        <v>1494</v>
      </c>
      <c r="C1495" t="s">
        <v>13013</v>
      </c>
      <c r="D1495" t="s">
        <v>1869</v>
      </c>
      <c r="E1495" s="28" t="s">
        <v>2222</v>
      </c>
      <c r="F1495" s="30">
        <v>1</v>
      </c>
      <c r="G1495" s="30">
        <v>1</v>
      </c>
      <c r="H1495" s="30">
        <v>1</v>
      </c>
      <c r="I1495" s="30">
        <v>1</v>
      </c>
      <c r="J1495" s="30">
        <v>1</v>
      </c>
      <c r="K1495" s="30">
        <v>1</v>
      </c>
      <c r="L1495" s="30">
        <v>0</v>
      </c>
      <c r="M1495" t="s">
        <v>16474</v>
      </c>
    </row>
    <row r="1496" spans="1:13">
      <c r="A1496" t="str">
        <f t="shared" si="23"/>
        <v>Selang Drip 015 X 4 X 100 HTM @1.2kg/rol (sample)1/1/1000</v>
      </c>
      <c r="B1496">
        <v>1495</v>
      </c>
      <c r="C1496" t="s">
        <v>13014</v>
      </c>
      <c r="D1496" t="s">
        <v>1870</v>
      </c>
      <c r="E1496" s="28" t="s">
        <v>2222</v>
      </c>
      <c r="F1496" s="30">
        <v>1</v>
      </c>
      <c r="G1496" s="30">
        <v>1</v>
      </c>
      <c r="H1496" s="30">
        <v>1</v>
      </c>
      <c r="I1496" s="30">
        <v>1</v>
      </c>
      <c r="J1496" s="30">
        <v>1</v>
      </c>
      <c r="K1496" s="30">
        <v>1</v>
      </c>
      <c r="L1496" s="30">
        <v>0</v>
      </c>
      <c r="M1496" t="s">
        <v>16474</v>
      </c>
    </row>
    <row r="1497" spans="1:13">
      <c r="A1497" t="str">
        <f t="shared" si="23"/>
        <v>Selang Drip 015 X 4 X 200 HTM @2.4kg/rol (sample)1/1/1000</v>
      </c>
      <c r="B1497">
        <v>1496</v>
      </c>
      <c r="C1497" t="s">
        <v>13015</v>
      </c>
      <c r="D1497" t="s">
        <v>1871</v>
      </c>
      <c r="E1497" s="28" t="s">
        <v>2222</v>
      </c>
      <c r="F1497" s="30">
        <v>1</v>
      </c>
      <c r="G1497" s="30">
        <v>1</v>
      </c>
      <c r="H1497" s="30">
        <v>1</v>
      </c>
      <c r="I1497" s="30">
        <v>1</v>
      </c>
      <c r="J1497" s="30">
        <v>1</v>
      </c>
      <c r="K1497" s="30">
        <v>1</v>
      </c>
      <c r="L1497" s="30">
        <v>0</v>
      </c>
      <c r="M1497" t="s">
        <v>16474</v>
      </c>
    </row>
    <row r="1498" spans="1:13">
      <c r="A1498" t="str">
        <f t="shared" si="23"/>
        <v>Selang Drip 05 X 4 X 300 HTM @0.8kg/rol (sample)1/1/1000</v>
      </c>
      <c r="B1498">
        <v>1497</v>
      </c>
      <c r="C1498" t="s">
        <v>13016</v>
      </c>
      <c r="D1498" t="s">
        <v>1872</v>
      </c>
      <c r="E1498" s="28" t="s">
        <v>2222</v>
      </c>
      <c r="F1498" s="30">
        <v>1</v>
      </c>
      <c r="G1498" s="30">
        <v>1</v>
      </c>
      <c r="H1498" s="30">
        <v>1</v>
      </c>
      <c r="I1498" s="30">
        <v>1</v>
      </c>
      <c r="J1498" s="30">
        <v>1</v>
      </c>
      <c r="K1498" s="30">
        <v>1</v>
      </c>
      <c r="L1498" s="30">
        <v>0</v>
      </c>
      <c r="M1498" t="s">
        <v>16474</v>
      </c>
    </row>
    <row r="1499" spans="1:13">
      <c r="A1499" t="str">
        <f t="shared" si="23"/>
        <v>Selang Drip 05 X 4 X 90 HTM @0.24kg/rol (sample)1/1/1000</v>
      </c>
      <c r="B1499">
        <v>1498</v>
      </c>
      <c r="C1499" t="s">
        <v>13017</v>
      </c>
      <c r="D1499" t="s">
        <v>1873</v>
      </c>
      <c r="E1499" s="28" t="s">
        <v>2222</v>
      </c>
      <c r="F1499" s="30">
        <v>1</v>
      </c>
      <c r="G1499" s="30">
        <v>1</v>
      </c>
      <c r="H1499" s="30">
        <v>1</v>
      </c>
      <c r="I1499" s="30">
        <v>1</v>
      </c>
      <c r="J1499" s="30">
        <v>1</v>
      </c>
      <c r="K1499" s="30">
        <v>1</v>
      </c>
      <c r="L1499" s="30">
        <v>0</v>
      </c>
      <c r="M1499" t="s">
        <v>16474</v>
      </c>
    </row>
    <row r="1500" spans="1:13">
      <c r="A1500" t="str">
        <f t="shared" si="23"/>
        <v>Selang Orange Komplit+G. Plastik Star Metal1/1/1000</v>
      </c>
      <c r="B1500">
        <v>1499</v>
      </c>
      <c r="C1500" t="s">
        <v>13018</v>
      </c>
      <c r="D1500" t="s">
        <v>1874</v>
      </c>
      <c r="E1500" s="28" t="s">
        <v>2222</v>
      </c>
      <c r="F1500" s="30">
        <v>1</v>
      </c>
      <c r="G1500" s="30">
        <v>1</v>
      </c>
      <c r="H1500" s="30">
        <v>1</v>
      </c>
      <c r="I1500" s="30">
        <v>1</v>
      </c>
      <c r="J1500" s="30">
        <v>817</v>
      </c>
      <c r="K1500" s="30">
        <v>817</v>
      </c>
      <c r="L1500" s="30">
        <v>0</v>
      </c>
      <c r="M1500" t="s">
        <v>16474</v>
      </c>
    </row>
    <row r="1501" spans="1:13">
      <c r="A1501" t="str">
        <f t="shared" si="23"/>
        <v>Selang Plastik1/1/1000</v>
      </c>
      <c r="B1501">
        <v>1500</v>
      </c>
      <c r="C1501" t="s">
        <v>13019</v>
      </c>
      <c r="D1501" t="s">
        <v>1875</v>
      </c>
      <c r="E1501" s="28" t="s">
        <v>2222</v>
      </c>
      <c r="F1501" s="30">
        <v>1</v>
      </c>
      <c r="G1501" s="30">
        <v>1</v>
      </c>
      <c r="H1501" s="30">
        <v>1</v>
      </c>
      <c r="I1501" s="30">
        <v>1</v>
      </c>
      <c r="J1501" s="30">
        <v>15</v>
      </c>
      <c r="K1501" s="30">
        <v>15</v>
      </c>
      <c r="L1501" s="30">
        <v>0</v>
      </c>
      <c r="M1501" t="s">
        <v>16474</v>
      </c>
    </row>
    <row r="1502" spans="1:13">
      <c r="A1502" t="str">
        <f t="shared" si="23"/>
        <v>Selang YT 4L, 5L, 7L &amp; 9L1/1/1000</v>
      </c>
      <c r="B1502">
        <v>1501</v>
      </c>
      <c r="C1502" t="s">
        <v>13020</v>
      </c>
      <c r="D1502" t="s">
        <v>1876</v>
      </c>
      <c r="E1502" s="28" t="s">
        <v>2222</v>
      </c>
      <c r="F1502" s="30">
        <v>1</v>
      </c>
      <c r="G1502" s="30">
        <v>1</v>
      </c>
      <c r="H1502" s="30">
        <v>1</v>
      </c>
      <c r="I1502" s="30">
        <v>1</v>
      </c>
      <c r="J1502" s="30">
        <v>185</v>
      </c>
      <c r="K1502" s="30">
        <v>185</v>
      </c>
      <c r="L1502" s="30">
        <v>0</v>
      </c>
      <c r="M1502" t="s">
        <v>16474</v>
      </c>
    </row>
    <row r="1503" spans="1:13">
      <c r="A1503" t="str">
        <f t="shared" si="23"/>
        <v>Sepeda Listrik tipe GD Golden Monkey 140 ( Kuning )1/1/1000</v>
      </c>
      <c r="B1503">
        <v>1502</v>
      </c>
      <c r="C1503" t="s">
        <v>13021</v>
      </c>
      <c r="D1503" t="s">
        <v>1877</v>
      </c>
      <c r="E1503" s="28" t="s">
        <v>2222</v>
      </c>
      <c r="F1503" s="30">
        <v>1</v>
      </c>
      <c r="G1503" s="30">
        <v>1</v>
      </c>
      <c r="H1503" s="30">
        <v>1</v>
      </c>
      <c r="I1503" s="30">
        <v>1</v>
      </c>
      <c r="J1503" s="30">
        <v>1</v>
      </c>
      <c r="K1503" s="30">
        <v>1</v>
      </c>
      <c r="L1503" s="30">
        <v>0</v>
      </c>
      <c r="M1503" t="s">
        <v>16474</v>
      </c>
    </row>
    <row r="1504" spans="1:13">
      <c r="A1504" t="str">
        <f t="shared" si="23"/>
        <v>Sepeda Listrik tipe GD Golden Monkey 140 ( Merah )1/1/1000</v>
      </c>
      <c r="B1504">
        <v>1503</v>
      </c>
      <c r="C1504" t="s">
        <v>13022</v>
      </c>
      <c r="D1504" t="s">
        <v>1878</v>
      </c>
      <c r="E1504" s="28" t="s">
        <v>2222</v>
      </c>
      <c r="F1504" s="30">
        <v>1</v>
      </c>
      <c r="G1504" s="30">
        <v>1</v>
      </c>
      <c r="H1504" s="30">
        <v>1</v>
      </c>
      <c r="I1504" s="30">
        <v>1</v>
      </c>
      <c r="J1504" s="30">
        <v>1</v>
      </c>
      <c r="K1504" s="30">
        <v>1</v>
      </c>
      <c r="L1504" s="30">
        <v>0</v>
      </c>
      <c r="M1504" t="s">
        <v>16474</v>
      </c>
    </row>
    <row r="1505" spans="1:13">
      <c r="A1505" t="str">
        <f t="shared" si="23"/>
        <v>Sepeda Motor Honda Beat 125 Biru Hitam1/1/1000</v>
      </c>
      <c r="B1505">
        <v>1504</v>
      </c>
      <c r="C1505" t="s">
        <v>13023</v>
      </c>
      <c r="D1505" t="s">
        <v>1879</v>
      </c>
      <c r="E1505" s="28" t="s">
        <v>2222</v>
      </c>
      <c r="F1505" s="30">
        <v>1</v>
      </c>
      <c r="G1505" s="30">
        <v>1</v>
      </c>
      <c r="H1505" s="30">
        <v>1</v>
      </c>
      <c r="I1505" s="30">
        <v>1</v>
      </c>
      <c r="J1505" s="30">
        <v>1</v>
      </c>
      <c r="K1505" s="30">
        <v>1</v>
      </c>
      <c r="L1505" s="30">
        <v>0</v>
      </c>
      <c r="M1505" t="s">
        <v>16474</v>
      </c>
    </row>
    <row r="1506" spans="1:13">
      <c r="A1506" t="str">
        <f t="shared" si="23"/>
        <v>Sepeda Motor Vario 125 Merah1/1/1000</v>
      </c>
      <c r="B1506">
        <v>1505</v>
      </c>
      <c r="C1506" t="s">
        <v>13024</v>
      </c>
      <c r="D1506" t="s">
        <v>1880</v>
      </c>
      <c r="E1506" s="28" t="s">
        <v>2222</v>
      </c>
      <c r="F1506" s="30">
        <v>1</v>
      </c>
      <c r="G1506" s="30">
        <v>1</v>
      </c>
      <c r="H1506" s="30">
        <v>1</v>
      </c>
      <c r="I1506" s="30">
        <v>1</v>
      </c>
      <c r="J1506" s="30">
        <v>1</v>
      </c>
      <c r="K1506" s="30">
        <v>1</v>
      </c>
      <c r="L1506" s="30">
        <v>0</v>
      </c>
      <c r="M1506" t="s">
        <v>16474</v>
      </c>
    </row>
    <row r="1507" spans="1:13">
      <c r="A1507" t="str">
        <f t="shared" si="23"/>
        <v>Sepeda Motor Yamaha Gear 125 (Hitam)1/1/1000</v>
      </c>
      <c r="B1507">
        <v>1506</v>
      </c>
      <c r="C1507" t="s">
        <v>13025</v>
      </c>
      <c r="D1507" t="s">
        <v>1881</v>
      </c>
      <c r="E1507" s="28" t="s">
        <v>2222</v>
      </c>
      <c r="F1507" s="30">
        <v>1</v>
      </c>
      <c r="G1507" s="30">
        <v>1</v>
      </c>
      <c r="H1507" s="30">
        <v>1</v>
      </c>
      <c r="I1507" s="30">
        <v>1</v>
      </c>
      <c r="J1507" s="30">
        <v>2</v>
      </c>
      <c r="K1507" s="30">
        <v>2</v>
      </c>
      <c r="L1507" s="30">
        <v>0</v>
      </c>
      <c r="M1507" t="s">
        <v>16474</v>
      </c>
    </row>
    <row r="1508" spans="1:13">
      <c r="A1508" t="str">
        <f t="shared" si="23"/>
        <v>Sevin 85 SP 100 X 100 gr46844</v>
      </c>
      <c r="B1508">
        <v>1507</v>
      </c>
      <c r="C1508" t="s">
        <v>13026</v>
      </c>
      <c r="D1508" t="s">
        <v>1882</v>
      </c>
      <c r="E1508" s="28">
        <v>46844</v>
      </c>
      <c r="F1508" s="30">
        <v>100</v>
      </c>
      <c r="G1508" s="30">
        <v>1</v>
      </c>
      <c r="H1508" s="30">
        <v>1</v>
      </c>
      <c r="I1508" s="30">
        <v>100</v>
      </c>
      <c r="J1508" s="30">
        <v>3235</v>
      </c>
      <c r="K1508" s="30">
        <v>32</v>
      </c>
      <c r="L1508" s="30">
        <v>35</v>
      </c>
      <c r="M1508" t="s">
        <v>16474</v>
      </c>
    </row>
    <row r="1509" spans="1:13">
      <c r="A1509" t="str">
        <f t="shared" si="23"/>
        <v>SG.01 30 X 500 gr (M2U)45748</v>
      </c>
      <c r="B1509">
        <v>1508</v>
      </c>
      <c r="C1509" t="s">
        <v>13027</v>
      </c>
      <c r="D1509" t="s">
        <v>1887</v>
      </c>
      <c r="E1509" s="28">
        <v>45748</v>
      </c>
      <c r="F1509" s="30">
        <v>30</v>
      </c>
      <c r="G1509" s="30">
        <v>1</v>
      </c>
      <c r="H1509" s="30">
        <v>1</v>
      </c>
      <c r="I1509" s="30">
        <v>30</v>
      </c>
      <c r="J1509" s="30">
        <v>30</v>
      </c>
      <c r="K1509" s="30">
        <v>1</v>
      </c>
      <c r="L1509" s="30">
        <v>0</v>
      </c>
      <c r="M1509" t="s">
        <v>16474</v>
      </c>
    </row>
    <row r="1510" spans="1:13">
      <c r="A1510" t="str">
        <f t="shared" si="23"/>
        <v>SG.01 30 X 500 gr (M2U)45839</v>
      </c>
      <c r="B1510">
        <v>1509</v>
      </c>
      <c r="C1510" t="s">
        <v>13027</v>
      </c>
      <c r="D1510" t="s">
        <v>1887</v>
      </c>
      <c r="E1510" s="28">
        <v>45839</v>
      </c>
      <c r="F1510" s="30">
        <v>30</v>
      </c>
      <c r="G1510" s="30">
        <v>1</v>
      </c>
      <c r="H1510" s="30">
        <v>1</v>
      </c>
      <c r="I1510" s="30">
        <v>30</v>
      </c>
      <c r="J1510" s="30">
        <v>120</v>
      </c>
      <c r="K1510" s="30">
        <v>4</v>
      </c>
      <c r="L1510" s="30">
        <v>0</v>
      </c>
      <c r="M1510" t="s">
        <v>16474</v>
      </c>
    </row>
    <row r="1511" spans="1:13">
      <c r="A1511" t="str">
        <f t="shared" si="23"/>
        <v>SG.01 30 X 500 gr (M2U)45627</v>
      </c>
      <c r="B1511">
        <v>1510</v>
      </c>
      <c r="C1511" t="s">
        <v>13027</v>
      </c>
      <c r="D1511" t="s">
        <v>1887</v>
      </c>
      <c r="E1511" s="28">
        <v>45627</v>
      </c>
      <c r="F1511" s="30">
        <v>30</v>
      </c>
      <c r="G1511" s="30">
        <v>1</v>
      </c>
      <c r="H1511" s="30">
        <v>1</v>
      </c>
      <c r="I1511" s="30">
        <v>30</v>
      </c>
      <c r="J1511" s="30">
        <v>139</v>
      </c>
      <c r="K1511" s="30">
        <v>4</v>
      </c>
      <c r="L1511" s="30">
        <v>19</v>
      </c>
      <c r="M1511" t="s">
        <v>16474</v>
      </c>
    </row>
    <row r="1512" spans="1:13">
      <c r="A1512" t="str">
        <f t="shared" si="23"/>
        <v>SG.01 30 X 500 gr (M2U)45778</v>
      </c>
      <c r="B1512">
        <v>1511</v>
      </c>
      <c r="C1512" t="s">
        <v>13027</v>
      </c>
      <c r="D1512" t="s">
        <v>1887</v>
      </c>
      <c r="E1512" s="28">
        <v>45778</v>
      </c>
      <c r="F1512" s="30">
        <v>30</v>
      </c>
      <c r="G1512" s="30">
        <v>1</v>
      </c>
      <c r="H1512" s="30">
        <v>1</v>
      </c>
      <c r="I1512" s="30">
        <v>30</v>
      </c>
      <c r="J1512" s="30">
        <v>750</v>
      </c>
      <c r="K1512" s="30">
        <v>25</v>
      </c>
      <c r="L1512" s="30">
        <v>0</v>
      </c>
      <c r="M1512" t="s">
        <v>16474</v>
      </c>
    </row>
    <row r="1513" spans="1:13">
      <c r="A1513" t="str">
        <f t="shared" si="23"/>
        <v>SG.05 200 X 100 gr (M2U)44774</v>
      </c>
      <c r="B1513">
        <v>1512</v>
      </c>
      <c r="C1513" t="s">
        <v>13028</v>
      </c>
      <c r="D1513" t="s">
        <v>1888</v>
      </c>
      <c r="E1513" s="28">
        <v>44774</v>
      </c>
      <c r="F1513" s="30">
        <v>200</v>
      </c>
      <c r="G1513" s="30">
        <v>1</v>
      </c>
      <c r="H1513" s="30">
        <v>1</v>
      </c>
      <c r="I1513" s="30">
        <v>200</v>
      </c>
      <c r="J1513" s="30">
        <v>200</v>
      </c>
      <c r="K1513" s="30">
        <v>1</v>
      </c>
      <c r="L1513" s="30">
        <v>0</v>
      </c>
      <c r="M1513" t="s">
        <v>16474</v>
      </c>
    </row>
    <row r="1514" spans="1:13">
      <c r="A1514" t="str">
        <f t="shared" si="23"/>
        <v>SG.05 200 X 100 gr (M2U)45870</v>
      </c>
      <c r="B1514">
        <v>1513</v>
      </c>
      <c r="C1514" t="s">
        <v>13028</v>
      </c>
      <c r="D1514" t="s">
        <v>1888</v>
      </c>
      <c r="E1514" s="28">
        <v>45870</v>
      </c>
      <c r="F1514" s="30">
        <v>200</v>
      </c>
      <c r="G1514" s="30">
        <v>1</v>
      </c>
      <c r="H1514" s="30">
        <v>1</v>
      </c>
      <c r="I1514" s="30">
        <v>200</v>
      </c>
      <c r="J1514" s="30">
        <v>4690</v>
      </c>
      <c r="K1514" s="30">
        <v>23</v>
      </c>
      <c r="L1514" s="30">
        <v>90</v>
      </c>
      <c r="M1514" t="s">
        <v>16474</v>
      </c>
    </row>
    <row r="1515" spans="1:13">
      <c r="A1515" t="str">
        <f t="shared" si="23"/>
        <v>SG.05 30 X 500 gr (M2U)45809</v>
      </c>
      <c r="B1515">
        <v>1514</v>
      </c>
      <c r="C1515" t="s">
        <v>13029</v>
      </c>
      <c r="D1515" t="s">
        <v>1891</v>
      </c>
      <c r="E1515" s="28">
        <v>45809</v>
      </c>
      <c r="F1515" s="30">
        <v>30</v>
      </c>
      <c r="G1515" s="30">
        <v>1</v>
      </c>
      <c r="H1515" s="30">
        <v>1</v>
      </c>
      <c r="I1515" s="30">
        <v>30</v>
      </c>
      <c r="J1515" s="30">
        <v>14</v>
      </c>
      <c r="K1515" s="30">
        <v>0</v>
      </c>
      <c r="L1515" s="30">
        <v>14</v>
      </c>
      <c r="M1515" t="s">
        <v>16474</v>
      </c>
    </row>
    <row r="1516" spans="1:13">
      <c r="A1516" t="str">
        <f t="shared" si="23"/>
        <v>SG.05 30 X 500 gr (M2U)45839</v>
      </c>
      <c r="B1516">
        <v>1515</v>
      </c>
      <c r="C1516" t="s">
        <v>13029</v>
      </c>
      <c r="D1516" t="s">
        <v>1891</v>
      </c>
      <c r="E1516" s="28">
        <v>45839</v>
      </c>
      <c r="F1516" s="30">
        <v>30</v>
      </c>
      <c r="G1516" s="30">
        <v>1</v>
      </c>
      <c r="H1516" s="30">
        <v>1</v>
      </c>
      <c r="I1516" s="30">
        <v>30</v>
      </c>
      <c r="J1516" s="30">
        <v>390</v>
      </c>
      <c r="K1516" s="30">
        <v>13</v>
      </c>
      <c r="L1516" s="30">
        <v>0</v>
      </c>
      <c r="M1516" t="s">
        <v>16474</v>
      </c>
    </row>
    <row r="1517" spans="1:13">
      <c r="A1517" t="str">
        <f t="shared" si="23"/>
        <v>Shallot 600 SL 10 X 460 ml (Sample)1/1/1000</v>
      </c>
      <c r="B1517">
        <v>1516</v>
      </c>
      <c r="C1517" t="s">
        <v>13030</v>
      </c>
      <c r="D1517" t="s">
        <v>1892</v>
      </c>
      <c r="E1517" s="28" t="s">
        <v>2222</v>
      </c>
      <c r="F1517" s="30">
        <v>10</v>
      </c>
      <c r="G1517" s="30">
        <v>1</v>
      </c>
      <c r="H1517" s="30">
        <v>1</v>
      </c>
      <c r="I1517" s="30">
        <v>10</v>
      </c>
      <c r="J1517" s="30">
        <v>40</v>
      </c>
      <c r="K1517" s="30">
        <v>4</v>
      </c>
      <c r="L1517" s="30">
        <v>0</v>
      </c>
      <c r="M1517" t="s">
        <v>16474</v>
      </c>
    </row>
    <row r="1518" spans="1:13">
      <c r="A1518" t="str">
        <f t="shared" si="23"/>
        <v>Sign Board Associate1/1/1000</v>
      </c>
      <c r="B1518">
        <v>1517</v>
      </c>
      <c r="C1518" t="s">
        <v>13031</v>
      </c>
      <c r="D1518" t="s">
        <v>1893</v>
      </c>
      <c r="E1518" s="28" t="s">
        <v>2222</v>
      </c>
      <c r="F1518" s="30">
        <v>1</v>
      </c>
      <c r="G1518" s="30">
        <v>1</v>
      </c>
      <c r="H1518" s="30">
        <v>1</v>
      </c>
      <c r="I1518" s="30">
        <v>1</v>
      </c>
      <c r="J1518" s="30">
        <v>175</v>
      </c>
      <c r="K1518" s="30">
        <v>175</v>
      </c>
      <c r="L1518" s="30">
        <v>0</v>
      </c>
      <c r="M1518" t="s">
        <v>16474</v>
      </c>
    </row>
    <row r="1519" spans="1:13">
      <c r="A1519" t="str">
        <f t="shared" si="23"/>
        <v>Siklon 5.7 WG 4 X 40 X 25 gr47088</v>
      </c>
      <c r="B1519">
        <v>1518</v>
      </c>
      <c r="C1519" t="s">
        <v>13032</v>
      </c>
      <c r="D1519" t="s">
        <v>1894</v>
      </c>
      <c r="E1519" s="28">
        <v>47088</v>
      </c>
      <c r="F1519" s="30">
        <v>4</v>
      </c>
      <c r="G1519" s="30">
        <v>40</v>
      </c>
      <c r="H1519" s="30">
        <v>1</v>
      </c>
      <c r="I1519" s="30">
        <v>160</v>
      </c>
      <c r="J1519" s="30">
        <v>3333</v>
      </c>
      <c r="K1519" s="30">
        <v>20</v>
      </c>
      <c r="L1519" s="30">
        <v>133</v>
      </c>
      <c r="M1519" t="s">
        <v>16474</v>
      </c>
    </row>
    <row r="1520" spans="1:13">
      <c r="A1520" t="str">
        <f t="shared" si="23"/>
        <v>Simodis 100 DC 50 X 100 ml46447</v>
      </c>
      <c r="B1520">
        <v>1519</v>
      </c>
      <c r="C1520" t="s">
        <v>13033</v>
      </c>
      <c r="D1520" t="s">
        <v>1895</v>
      </c>
      <c r="E1520" s="28">
        <v>46447</v>
      </c>
      <c r="F1520" s="30">
        <v>50</v>
      </c>
      <c r="G1520" s="30">
        <v>1</v>
      </c>
      <c r="H1520" s="30">
        <v>1</v>
      </c>
      <c r="I1520" s="30">
        <v>50</v>
      </c>
      <c r="J1520" s="30">
        <v>41</v>
      </c>
      <c r="K1520" s="30">
        <v>0</v>
      </c>
      <c r="L1520" s="30">
        <v>41</v>
      </c>
      <c r="M1520" t="s">
        <v>16474</v>
      </c>
    </row>
    <row r="1521" spans="1:13">
      <c r="A1521" t="str">
        <f t="shared" si="23"/>
        <v>Simodis 100 DC 50 X 100 ml46478</v>
      </c>
      <c r="B1521">
        <v>1520</v>
      </c>
      <c r="C1521" t="s">
        <v>13033</v>
      </c>
      <c r="D1521" t="s">
        <v>1895</v>
      </c>
      <c r="E1521" s="28">
        <v>46478</v>
      </c>
      <c r="F1521" s="30">
        <v>50</v>
      </c>
      <c r="G1521" s="30">
        <v>1</v>
      </c>
      <c r="H1521" s="30">
        <v>1</v>
      </c>
      <c r="I1521" s="30">
        <v>50</v>
      </c>
      <c r="J1521" s="30">
        <v>1500</v>
      </c>
      <c r="K1521" s="30">
        <v>30</v>
      </c>
      <c r="L1521" s="30">
        <v>0</v>
      </c>
      <c r="M1521" t="s">
        <v>16474</v>
      </c>
    </row>
    <row r="1522" spans="1:13">
      <c r="A1522" t="str">
        <f t="shared" si="23"/>
        <v>Sinagrowth 20 TB 100 X 10 X 5 gr46204</v>
      </c>
      <c r="B1522">
        <v>1521</v>
      </c>
      <c r="C1522" t="s">
        <v>13034</v>
      </c>
      <c r="D1522" t="s">
        <v>1900</v>
      </c>
      <c r="E1522" s="28">
        <v>46204</v>
      </c>
      <c r="F1522" s="30">
        <v>10</v>
      </c>
      <c r="G1522" s="30">
        <v>100</v>
      </c>
      <c r="H1522" s="30">
        <v>1</v>
      </c>
      <c r="I1522" s="30">
        <v>1000</v>
      </c>
      <c r="J1522" s="30">
        <v>8470</v>
      </c>
      <c r="K1522" s="30">
        <v>8</v>
      </c>
      <c r="L1522" s="30">
        <v>470</v>
      </c>
      <c r="M1522" t="s">
        <v>16474</v>
      </c>
    </row>
    <row r="1523" spans="1:13">
      <c r="A1523" t="str">
        <f t="shared" si="23"/>
        <v>Sinasen 300 SC 40 X 250 ml46905</v>
      </c>
      <c r="B1523">
        <v>1522</v>
      </c>
      <c r="C1523" t="s">
        <v>13035</v>
      </c>
      <c r="D1523" t="s">
        <v>1901</v>
      </c>
      <c r="E1523" s="28">
        <v>46905</v>
      </c>
      <c r="F1523" s="30">
        <v>40</v>
      </c>
      <c r="G1523" s="30">
        <v>1</v>
      </c>
      <c r="H1523" s="30">
        <v>1</v>
      </c>
      <c r="I1523" s="30">
        <v>40</v>
      </c>
      <c r="J1523" s="30">
        <v>285</v>
      </c>
      <c r="K1523" s="30">
        <v>7</v>
      </c>
      <c r="L1523" s="30">
        <v>5</v>
      </c>
      <c r="M1523" t="s">
        <v>16474</v>
      </c>
    </row>
    <row r="1524" spans="1:13">
      <c r="A1524" t="str">
        <f t="shared" si="23"/>
        <v>Sinasen 300 SC 40 X 250 ml46935</v>
      </c>
      <c r="B1524">
        <v>1523</v>
      </c>
      <c r="C1524" t="s">
        <v>13035</v>
      </c>
      <c r="D1524" t="s">
        <v>1901</v>
      </c>
      <c r="E1524" s="28">
        <v>46935</v>
      </c>
      <c r="F1524" s="30">
        <v>40</v>
      </c>
      <c r="G1524" s="30">
        <v>1</v>
      </c>
      <c r="H1524" s="30">
        <v>1</v>
      </c>
      <c r="I1524" s="30">
        <v>40</v>
      </c>
      <c r="J1524" s="30">
        <v>2760</v>
      </c>
      <c r="K1524" s="30">
        <v>69</v>
      </c>
      <c r="L1524" s="30">
        <v>0</v>
      </c>
      <c r="M1524" t="s">
        <v>16474</v>
      </c>
    </row>
    <row r="1525" spans="1:13">
      <c r="A1525" t="str">
        <f t="shared" si="23"/>
        <v>Sinasen 300 SC 40 X 250 ml (Sample)46905</v>
      </c>
      <c r="B1525">
        <v>1524</v>
      </c>
      <c r="C1525" t="s">
        <v>13036</v>
      </c>
      <c r="D1525" t="s">
        <v>1902</v>
      </c>
      <c r="E1525" s="28">
        <v>46905</v>
      </c>
      <c r="F1525" s="30">
        <v>40</v>
      </c>
      <c r="G1525" s="30">
        <v>1</v>
      </c>
      <c r="H1525" s="30">
        <v>1</v>
      </c>
      <c r="I1525" s="30">
        <v>40</v>
      </c>
      <c r="J1525" s="30">
        <v>6</v>
      </c>
      <c r="K1525" s="30">
        <v>0</v>
      </c>
      <c r="L1525" s="30">
        <v>6</v>
      </c>
      <c r="M1525" t="s">
        <v>16474</v>
      </c>
    </row>
    <row r="1526" spans="1:13">
      <c r="A1526" t="str">
        <f t="shared" si="23"/>
        <v>Sinergy 300 EC 40 X 250 ml46935</v>
      </c>
      <c r="B1526">
        <v>1525</v>
      </c>
      <c r="C1526" t="s">
        <v>13037</v>
      </c>
      <c r="D1526" t="s">
        <v>1903</v>
      </c>
      <c r="E1526" s="28">
        <v>46935</v>
      </c>
      <c r="F1526" s="30">
        <v>40</v>
      </c>
      <c r="G1526" s="30">
        <v>1</v>
      </c>
      <c r="H1526" s="30">
        <v>1</v>
      </c>
      <c r="I1526" s="30">
        <v>40</v>
      </c>
      <c r="J1526" s="30">
        <v>1</v>
      </c>
      <c r="K1526" s="30">
        <v>0</v>
      </c>
      <c r="L1526" s="30">
        <v>1</v>
      </c>
      <c r="M1526" t="s">
        <v>16474</v>
      </c>
    </row>
    <row r="1527" spans="1:13">
      <c r="A1527" t="str">
        <f t="shared" si="23"/>
        <v>Sinergy 300 EC 40 X 250 ml46784</v>
      </c>
      <c r="B1527">
        <v>1526</v>
      </c>
      <c r="C1527" t="s">
        <v>13037</v>
      </c>
      <c r="D1527" t="s">
        <v>1903</v>
      </c>
      <c r="E1527" s="28">
        <v>46784</v>
      </c>
      <c r="F1527" s="30">
        <v>40</v>
      </c>
      <c r="G1527" s="30">
        <v>1</v>
      </c>
      <c r="H1527" s="30">
        <v>1</v>
      </c>
      <c r="I1527" s="30">
        <v>40</v>
      </c>
      <c r="J1527" s="30">
        <v>3</v>
      </c>
      <c r="K1527" s="30">
        <v>0</v>
      </c>
      <c r="L1527" s="30">
        <v>3</v>
      </c>
      <c r="M1527" t="s">
        <v>16474</v>
      </c>
    </row>
    <row r="1528" spans="1:13">
      <c r="A1528" t="str">
        <f t="shared" si="23"/>
        <v>Sinergy 300 EC 40 X 250 ml46966</v>
      </c>
      <c r="B1528">
        <v>1527</v>
      </c>
      <c r="C1528" t="s">
        <v>13037</v>
      </c>
      <c r="D1528" t="s">
        <v>1903</v>
      </c>
      <c r="E1528" s="28">
        <v>46966</v>
      </c>
      <c r="F1528" s="30">
        <v>40</v>
      </c>
      <c r="G1528" s="30">
        <v>1</v>
      </c>
      <c r="H1528" s="30">
        <v>1</v>
      </c>
      <c r="I1528" s="30">
        <v>40</v>
      </c>
      <c r="J1528" s="30">
        <v>40</v>
      </c>
      <c r="K1528" s="30">
        <v>1</v>
      </c>
      <c r="L1528" s="30">
        <v>0</v>
      </c>
      <c r="M1528" t="s">
        <v>16474</v>
      </c>
    </row>
    <row r="1529" spans="1:13">
      <c r="A1529" t="str">
        <f t="shared" si="23"/>
        <v>Sinergy 300 EC 40 X 250 ml47027</v>
      </c>
      <c r="B1529">
        <v>1528</v>
      </c>
      <c r="C1529" t="s">
        <v>13037</v>
      </c>
      <c r="D1529" t="s">
        <v>1903</v>
      </c>
      <c r="E1529" s="28">
        <v>47027</v>
      </c>
      <c r="F1529" s="30">
        <v>40</v>
      </c>
      <c r="G1529" s="30">
        <v>1</v>
      </c>
      <c r="H1529" s="30">
        <v>1</v>
      </c>
      <c r="I1529" s="30">
        <v>40</v>
      </c>
      <c r="J1529" s="30">
        <v>243</v>
      </c>
      <c r="K1529" s="30">
        <v>6</v>
      </c>
      <c r="L1529" s="30">
        <v>3</v>
      </c>
      <c r="M1529" t="s">
        <v>16474</v>
      </c>
    </row>
    <row r="1530" spans="1:13">
      <c r="A1530" t="str">
        <f t="shared" si="23"/>
        <v>Sinergy 300 EC 40 X 250 ml47239</v>
      </c>
      <c r="B1530">
        <v>1529</v>
      </c>
      <c r="C1530" t="s">
        <v>13037</v>
      </c>
      <c r="D1530" t="s">
        <v>1903</v>
      </c>
      <c r="E1530" s="28">
        <v>47239</v>
      </c>
      <c r="F1530" s="30">
        <v>40</v>
      </c>
      <c r="G1530" s="30">
        <v>1</v>
      </c>
      <c r="H1530" s="30">
        <v>1</v>
      </c>
      <c r="I1530" s="30">
        <v>40</v>
      </c>
      <c r="J1530" s="30">
        <v>1800</v>
      </c>
      <c r="K1530" s="30">
        <v>45</v>
      </c>
      <c r="L1530" s="30">
        <v>0</v>
      </c>
      <c r="M1530" t="s">
        <v>16474</v>
      </c>
    </row>
    <row r="1531" spans="1:13">
      <c r="A1531" t="str">
        <f t="shared" si="23"/>
        <v>Sinergy 300 EC 40 X 250 ml47270</v>
      </c>
      <c r="B1531">
        <v>1530</v>
      </c>
      <c r="C1531" t="s">
        <v>13037</v>
      </c>
      <c r="D1531" t="s">
        <v>1903</v>
      </c>
      <c r="E1531" s="28">
        <v>47270</v>
      </c>
      <c r="F1531" s="30">
        <v>40</v>
      </c>
      <c r="G1531" s="30">
        <v>1</v>
      </c>
      <c r="H1531" s="30">
        <v>1</v>
      </c>
      <c r="I1531" s="30">
        <v>40</v>
      </c>
      <c r="J1531" s="30">
        <v>3720</v>
      </c>
      <c r="K1531" s="30">
        <v>93</v>
      </c>
      <c r="L1531" s="30">
        <v>0</v>
      </c>
      <c r="M1531" t="s">
        <v>16474</v>
      </c>
    </row>
    <row r="1532" spans="1:13">
      <c r="A1532" t="str">
        <f t="shared" si="23"/>
        <v>Sinergy 300 EC 40 X 250 ml47178</v>
      </c>
      <c r="B1532">
        <v>1531</v>
      </c>
      <c r="C1532" t="s">
        <v>13037</v>
      </c>
      <c r="D1532" t="s">
        <v>1903</v>
      </c>
      <c r="E1532" s="28">
        <v>47178</v>
      </c>
      <c r="F1532" s="30">
        <v>40</v>
      </c>
      <c r="G1532" s="30">
        <v>1</v>
      </c>
      <c r="H1532" s="30">
        <v>1</v>
      </c>
      <c r="I1532" s="30">
        <v>40</v>
      </c>
      <c r="J1532" s="30">
        <v>4880</v>
      </c>
      <c r="K1532" s="30">
        <v>122</v>
      </c>
      <c r="L1532" s="30">
        <v>0</v>
      </c>
      <c r="M1532" t="s">
        <v>16474</v>
      </c>
    </row>
    <row r="1533" spans="1:13">
      <c r="A1533" t="str">
        <f t="shared" si="23"/>
        <v>Sinergy 300 EC 50 X 80 ml46874</v>
      </c>
      <c r="B1533">
        <v>1532</v>
      </c>
      <c r="C1533" t="s">
        <v>13038</v>
      </c>
      <c r="D1533" t="s">
        <v>1904</v>
      </c>
      <c r="E1533" s="28">
        <v>46874</v>
      </c>
      <c r="F1533" s="30">
        <v>50</v>
      </c>
      <c r="G1533" s="30">
        <v>1</v>
      </c>
      <c r="H1533" s="30">
        <v>1</v>
      </c>
      <c r="I1533" s="30">
        <v>50</v>
      </c>
      <c r="J1533" s="30">
        <v>35</v>
      </c>
      <c r="K1533" s="30">
        <v>0</v>
      </c>
      <c r="L1533" s="30">
        <v>35</v>
      </c>
      <c r="M1533" t="s">
        <v>16474</v>
      </c>
    </row>
    <row r="1534" spans="1:13">
      <c r="A1534" t="str">
        <f t="shared" si="23"/>
        <v>Sinergy 300 EC 50 X 80 ml47239</v>
      </c>
      <c r="B1534">
        <v>1533</v>
      </c>
      <c r="C1534" t="s">
        <v>13038</v>
      </c>
      <c r="D1534" t="s">
        <v>1904</v>
      </c>
      <c r="E1534" s="28">
        <v>47239</v>
      </c>
      <c r="F1534" s="30">
        <v>50</v>
      </c>
      <c r="G1534" s="30">
        <v>1</v>
      </c>
      <c r="H1534" s="30">
        <v>1</v>
      </c>
      <c r="I1534" s="30">
        <v>50</v>
      </c>
      <c r="J1534" s="30">
        <v>650</v>
      </c>
      <c r="K1534" s="30">
        <v>13</v>
      </c>
      <c r="L1534" s="30">
        <v>0</v>
      </c>
      <c r="M1534" t="s">
        <v>16474</v>
      </c>
    </row>
    <row r="1535" spans="1:13">
      <c r="A1535" t="str">
        <f t="shared" si="23"/>
        <v>Sinergy 300 EC 50 X 80 ml47270</v>
      </c>
      <c r="B1535">
        <v>1534</v>
      </c>
      <c r="C1535" t="s">
        <v>13038</v>
      </c>
      <c r="D1535" t="s">
        <v>1904</v>
      </c>
      <c r="E1535" s="28">
        <v>47270</v>
      </c>
      <c r="F1535" s="30">
        <v>50</v>
      </c>
      <c r="G1535" s="30">
        <v>1</v>
      </c>
      <c r="H1535" s="30">
        <v>1</v>
      </c>
      <c r="I1535" s="30">
        <v>50</v>
      </c>
      <c r="J1535" s="30">
        <v>5600</v>
      </c>
      <c r="K1535" s="30">
        <v>112</v>
      </c>
      <c r="L1535" s="30">
        <v>0</v>
      </c>
      <c r="M1535" t="s">
        <v>16474</v>
      </c>
    </row>
    <row r="1536" spans="1:13">
      <c r="A1536" t="str">
        <f t="shared" si="23"/>
        <v>Sivanto Prime 200 SL 100 X 100 ml46054</v>
      </c>
      <c r="B1536">
        <v>1535</v>
      </c>
      <c r="C1536" t="s">
        <v>13039</v>
      </c>
      <c r="D1536" t="s">
        <v>1905</v>
      </c>
      <c r="E1536" s="28">
        <v>46054</v>
      </c>
      <c r="F1536" s="30">
        <v>100</v>
      </c>
      <c r="G1536" s="30">
        <v>1</v>
      </c>
      <c r="H1536" s="30">
        <v>1</v>
      </c>
      <c r="I1536" s="30">
        <v>100</v>
      </c>
      <c r="J1536" s="30">
        <v>3274</v>
      </c>
      <c r="K1536" s="30">
        <v>32</v>
      </c>
      <c r="L1536" s="30">
        <v>74</v>
      </c>
      <c r="M1536" t="s">
        <v>16474</v>
      </c>
    </row>
    <row r="1537" spans="1:13">
      <c r="A1537" t="str">
        <f t="shared" si="23"/>
        <v>Skies 20 ltr46174</v>
      </c>
      <c r="B1537">
        <v>1536</v>
      </c>
      <c r="C1537" t="s">
        <v>13040</v>
      </c>
      <c r="D1537" t="s">
        <v>1907</v>
      </c>
      <c r="E1537" s="28">
        <v>46174</v>
      </c>
      <c r="F1537" s="30">
        <v>1</v>
      </c>
      <c r="G1537" s="30">
        <v>1</v>
      </c>
      <c r="H1537" s="30">
        <v>1</v>
      </c>
      <c r="I1537" s="30">
        <v>1</v>
      </c>
      <c r="J1537" s="30">
        <v>20</v>
      </c>
      <c r="K1537" s="30">
        <v>20</v>
      </c>
      <c r="L1537" s="30">
        <v>0</v>
      </c>
      <c r="M1537" t="s">
        <v>16474</v>
      </c>
    </row>
    <row r="1538" spans="1:13">
      <c r="A1538" t="str">
        <f t="shared" si="23"/>
        <v>Skies 4 X 5 ltr45748</v>
      </c>
      <c r="B1538">
        <v>1537</v>
      </c>
      <c r="C1538" t="s">
        <v>13041</v>
      </c>
      <c r="D1538" t="s">
        <v>1908</v>
      </c>
      <c r="E1538" s="28">
        <v>45748</v>
      </c>
      <c r="F1538" s="30">
        <v>4</v>
      </c>
      <c r="G1538" s="30">
        <v>1</v>
      </c>
      <c r="H1538" s="30">
        <v>1</v>
      </c>
      <c r="I1538" s="30">
        <v>4</v>
      </c>
      <c r="J1538" s="30">
        <v>92</v>
      </c>
      <c r="K1538" s="30">
        <v>23</v>
      </c>
      <c r="L1538" s="30">
        <v>0</v>
      </c>
      <c r="M1538" t="s">
        <v>16474</v>
      </c>
    </row>
    <row r="1539" spans="1:13">
      <c r="A1539" t="str">
        <f t="shared" ref="A1539:A1602" si="24">D1539&amp;E1539</f>
        <v>Snowden 30 EC 100 ml (sampel)1/1/1000</v>
      </c>
      <c r="B1539">
        <v>1538</v>
      </c>
      <c r="C1539" t="s">
        <v>13042</v>
      </c>
      <c r="D1539" t="s">
        <v>1914</v>
      </c>
      <c r="E1539" s="28" t="s">
        <v>2222</v>
      </c>
      <c r="F1539" s="30">
        <v>1</v>
      </c>
      <c r="G1539" s="30">
        <v>1</v>
      </c>
      <c r="H1539" s="30">
        <v>1</v>
      </c>
      <c r="I1539" s="30">
        <v>1</v>
      </c>
      <c r="J1539" s="30">
        <v>7</v>
      </c>
      <c r="K1539" s="30">
        <v>7</v>
      </c>
      <c r="L1539" s="30">
        <v>0</v>
      </c>
      <c r="M1539" t="s">
        <v>16474</v>
      </c>
    </row>
    <row r="1540" spans="1:13">
      <c r="A1540" t="str">
        <f t="shared" si="24"/>
        <v>Sofia 200/70/30 OD 16 X 500 ml46631</v>
      </c>
      <c r="B1540">
        <v>1539</v>
      </c>
      <c r="C1540" t="s">
        <v>13043</v>
      </c>
      <c r="D1540" t="s">
        <v>1915</v>
      </c>
      <c r="E1540" s="28">
        <v>46631</v>
      </c>
      <c r="F1540" s="30">
        <v>16</v>
      </c>
      <c r="G1540" s="30">
        <v>1</v>
      </c>
      <c r="H1540" s="30">
        <v>1</v>
      </c>
      <c r="I1540" s="30">
        <v>16</v>
      </c>
      <c r="J1540" s="30">
        <v>7</v>
      </c>
      <c r="K1540" s="30">
        <v>0</v>
      </c>
      <c r="L1540" s="30">
        <v>7</v>
      </c>
      <c r="M1540" t="s">
        <v>16474</v>
      </c>
    </row>
    <row r="1541" spans="1:13">
      <c r="A1541" t="str">
        <f t="shared" si="24"/>
        <v>Sofia 200/70/30 OD 32 X 250 ml46447</v>
      </c>
      <c r="B1541">
        <v>1540</v>
      </c>
      <c r="C1541" t="s">
        <v>13044</v>
      </c>
      <c r="D1541" t="s">
        <v>1916</v>
      </c>
      <c r="E1541" s="28">
        <v>46447</v>
      </c>
      <c r="F1541" s="30">
        <v>32</v>
      </c>
      <c r="G1541" s="30">
        <v>1</v>
      </c>
      <c r="H1541" s="30">
        <v>1</v>
      </c>
      <c r="I1541" s="30">
        <v>32</v>
      </c>
      <c r="J1541" s="30">
        <v>137</v>
      </c>
      <c r="K1541" s="30">
        <v>4</v>
      </c>
      <c r="L1541" s="30">
        <v>9</v>
      </c>
      <c r="M1541" t="s">
        <v>16474</v>
      </c>
    </row>
    <row r="1542" spans="1:13">
      <c r="A1542" t="str">
        <f t="shared" si="24"/>
        <v>Sofia 200/70/30 OD 32 X 250 ml46600</v>
      </c>
      <c r="B1542">
        <v>1541</v>
      </c>
      <c r="C1542" t="s">
        <v>13044</v>
      </c>
      <c r="D1542" t="s">
        <v>1916</v>
      </c>
      <c r="E1542" s="28">
        <v>46600</v>
      </c>
      <c r="F1542" s="30">
        <v>32</v>
      </c>
      <c r="G1542" s="30">
        <v>1</v>
      </c>
      <c r="H1542" s="30">
        <v>1</v>
      </c>
      <c r="I1542" s="30">
        <v>32</v>
      </c>
      <c r="J1542" s="30">
        <v>704</v>
      </c>
      <c r="K1542" s="30">
        <v>22</v>
      </c>
      <c r="L1542" s="30">
        <v>0</v>
      </c>
      <c r="M1542" t="s">
        <v>16474</v>
      </c>
    </row>
    <row r="1543" spans="1:13">
      <c r="A1543" t="str">
        <f t="shared" si="24"/>
        <v>Sofia 200/70/30 OD 8 X 1 ltr46631</v>
      </c>
      <c r="B1543">
        <v>1542</v>
      </c>
      <c r="C1543" t="s">
        <v>13045</v>
      </c>
      <c r="D1543" t="s">
        <v>1917</v>
      </c>
      <c r="E1543" s="28">
        <v>46631</v>
      </c>
      <c r="F1543" s="30">
        <v>8</v>
      </c>
      <c r="G1543" s="30">
        <v>1</v>
      </c>
      <c r="H1543" s="30">
        <v>1</v>
      </c>
      <c r="I1543" s="30">
        <v>8</v>
      </c>
      <c r="J1543" s="30">
        <v>975</v>
      </c>
      <c r="K1543" s="30">
        <v>121</v>
      </c>
      <c r="L1543" s="30">
        <v>7</v>
      </c>
      <c r="M1543" t="s">
        <v>16474</v>
      </c>
    </row>
    <row r="1544" spans="1:13">
      <c r="A1544" t="str">
        <f t="shared" si="24"/>
        <v>Sofia 200/70/30 OD 8 X 1 ltr46692</v>
      </c>
      <c r="B1544">
        <v>1543</v>
      </c>
      <c r="C1544" t="s">
        <v>13045</v>
      </c>
      <c r="D1544" t="s">
        <v>1917</v>
      </c>
      <c r="E1544" s="28">
        <v>46692</v>
      </c>
      <c r="F1544" s="30">
        <v>8</v>
      </c>
      <c r="G1544" s="30">
        <v>1</v>
      </c>
      <c r="H1544" s="30">
        <v>1</v>
      </c>
      <c r="I1544" s="30">
        <v>8</v>
      </c>
      <c r="J1544" s="30">
        <v>1192</v>
      </c>
      <c r="K1544" s="30">
        <v>149</v>
      </c>
      <c r="L1544" s="30">
        <v>0</v>
      </c>
      <c r="M1544" t="s">
        <v>16474</v>
      </c>
    </row>
    <row r="1545" spans="1:13">
      <c r="A1545" t="str">
        <f t="shared" si="24"/>
        <v>Sofia 200/70/30 OD 8 X 1 ltr46722</v>
      </c>
      <c r="B1545">
        <v>1544</v>
      </c>
      <c r="C1545" t="s">
        <v>13045</v>
      </c>
      <c r="D1545" t="s">
        <v>1917</v>
      </c>
      <c r="E1545" s="28">
        <v>46722</v>
      </c>
      <c r="F1545" s="30">
        <v>8</v>
      </c>
      <c r="G1545" s="30">
        <v>1</v>
      </c>
      <c r="H1545" s="30">
        <v>1</v>
      </c>
      <c r="I1545" s="30">
        <v>8</v>
      </c>
      <c r="J1545" s="30">
        <v>288</v>
      </c>
      <c r="K1545" s="30">
        <v>36</v>
      </c>
      <c r="L1545" s="30">
        <v>0</v>
      </c>
      <c r="M1545" t="s">
        <v>16474</v>
      </c>
    </row>
    <row r="1546" spans="1:13">
      <c r="A1546" t="str">
        <f t="shared" si="24"/>
        <v>Sorexin 100 SC 250 ml (Sample)1/1/1000</v>
      </c>
      <c r="B1546">
        <v>1545</v>
      </c>
      <c r="C1546" t="s">
        <v>13046</v>
      </c>
      <c r="D1546" t="s">
        <v>1918</v>
      </c>
      <c r="E1546" s="28" t="s">
        <v>2222</v>
      </c>
      <c r="F1546" s="30">
        <v>1</v>
      </c>
      <c r="G1546" s="30">
        <v>1</v>
      </c>
      <c r="H1546" s="30">
        <v>1</v>
      </c>
      <c r="I1546" s="30">
        <v>1</v>
      </c>
      <c r="J1546" s="30">
        <v>1</v>
      </c>
      <c r="K1546" s="30">
        <v>1</v>
      </c>
      <c r="L1546" s="30">
        <v>0</v>
      </c>
      <c r="M1546" t="s">
        <v>16474</v>
      </c>
    </row>
    <row r="1547" spans="1:13">
      <c r="A1547" t="str">
        <f t="shared" si="24"/>
        <v>Sortie 36/6 WP 30 X 400 gr (M2U)46023</v>
      </c>
      <c r="B1547">
        <v>1546</v>
      </c>
      <c r="C1547" t="s">
        <v>13047</v>
      </c>
      <c r="D1547" t="s">
        <v>1919</v>
      </c>
      <c r="E1547" s="28">
        <v>46023</v>
      </c>
      <c r="F1547" s="30">
        <v>30</v>
      </c>
      <c r="G1547" s="30">
        <v>1</v>
      </c>
      <c r="H1547" s="30">
        <v>1</v>
      </c>
      <c r="I1547" s="30">
        <v>30</v>
      </c>
      <c r="J1547" s="30">
        <v>94</v>
      </c>
      <c r="K1547" s="30">
        <v>3</v>
      </c>
      <c r="L1547" s="30">
        <v>4</v>
      </c>
      <c r="M1547" t="s">
        <v>16474</v>
      </c>
    </row>
    <row r="1548" spans="1:13">
      <c r="A1548" t="str">
        <f t="shared" si="24"/>
        <v>Spanduk Bionta1/1/1000</v>
      </c>
      <c r="B1548">
        <v>1547</v>
      </c>
      <c r="C1548" t="s">
        <v>13048</v>
      </c>
      <c r="D1548" t="s">
        <v>1920</v>
      </c>
      <c r="E1548" s="28" t="s">
        <v>2222</v>
      </c>
      <c r="F1548" s="30">
        <v>1</v>
      </c>
      <c r="G1548" s="30">
        <v>1</v>
      </c>
      <c r="H1548" s="30">
        <v>1</v>
      </c>
      <c r="I1548" s="30">
        <v>1</v>
      </c>
      <c r="J1548" s="30">
        <v>22</v>
      </c>
      <c r="K1548" s="30">
        <v>22</v>
      </c>
      <c r="L1548" s="30">
        <v>0</v>
      </c>
      <c r="M1548" t="s">
        <v>16474</v>
      </c>
    </row>
    <row r="1549" spans="1:13">
      <c r="A1549" t="str">
        <f t="shared" si="24"/>
        <v>Spanduk Mulsa Karisma1/1/1000</v>
      </c>
      <c r="B1549">
        <v>1548</v>
      </c>
      <c r="C1549" t="s">
        <v>13049</v>
      </c>
      <c r="D1549" t="s">
        <v>1921</v>
      </c>
      <c r="E1549" s="28" t="s">
        <v>2222</v>
      </c>
      <c r="F1549" s="30">
        <v>1</v>
      </c>
      <c r="G1549" s="30">
        <v>1</v>
      </c>
      <c r="H1549" s="30">
        <v>1</v>
      </c>
      <c r="I1549" s="30">
        <v>1</v>
      </c>
      <c r="J1549" s="30">
        <v>13</v>
      </c>
      <c r="K1549" s="30">
        <v>13</v>
      </c>
      <c r="L1549" s="30">
        <v>0</v>
      </c>
      <c r="M1549" t="s">
        <v>16474</v>
      </c>
    </row>
    <row r="1550" spans="1:13">
      <c r="A1550" t="str">
        <f t="shared" si="24"/>
        <v>Spie Pen1/1/1000</v>
      </c>
      <c r="B1550">
        <v>1549</v>
      </c>
      <c r="C1550" t="s">
        <v>13050</v>
      </c>
      <c r="D1550" t="s">
        <v>1922</v>
      </c>
      <c r="E1550" s="28" t="s">
        <v>2222</v>
      </c>
      <c r="F1550" s="30">
        <v>1</v>
      </c>
      <c r="G1550" s="30">
        <v>1</v>
      </c>
      <c r="H1550" s="30">
        <v>1</v>
      </c>
      <c r="I1550" s="30">
        <v>1</v>
      </c>
      <c r="J1550" s="30">
        <v>24</v>
      </c>
      <c r="K1550" s="30">
        <v>24</v>
      </c>
      <c r="L1550" s="30">
        <v>0</v>
      </c>
      <c r="M1550" t="s">
        <v>16474</v>
      </c>
    </row>
    <row r="1551" spans="1:13">
      <c r="A1551" t="str">
        <f t="shared" si="24"/>
        <v>Spindle Screw Cap Pc1/1/1000</v>
      </c>
      <c r="B1551">
        <v>1550</v>
      </c>
      <c r="C1551" t="s">
        <v>13051</v>
      </c>
      <c r="D1551" t="s">
        <v>1923</v>
      </c>
      <c r="E1551" s="28" t="s">
        <v>2222</v>
      </c>
      <c r="F1551" s="30">
        <v>1</v>
      </c>
      <c r="G1551" s="30">
        <v>1</v>
      </c>
      <c r="H1551" s="30">
        <v>1</v>
      </c>
      <c r="I1551" s="30">
        <v>1</v>
      </c>
      <c r="J1551" s="30">
        <v>115</v>
      </c>
      <c r="K1551" s="30">
        <v>115</v>
      </c>
      <c r="L1551" s="30">
        <v>0</v>
      </c>
      <c r="M1551" t="s">
        <v>16474</v>
      </c>
    </row>
    <row r="1552" spans="1:13">
      <c r="A1552" t="str">
        <f t="shared" si="24"/>
        <v>Spontan 400 SL 12 X 1 ltr46692</v>
      </c>
      <c r="B1552">
        <v>1551</v>
      </c>
      <c r="C1552" t="s">
        <v>13052</v>
      </c>
      <c r="D1552" t="s">
        <v>1924</v>
      </c>
      <c r="E1552" s="28">
        <v>46692</v>
      </c>
      <c r="F1552" s="30">
        <v>12</v>
      </c>
      <c r="G1552" s="30">
        <v>1</v>
      </c>
      <c r="H1552" s="30">
        <v>1</v>
      </c>
      <c r="I1552" s="30">
        <v>12</v>
      </c>
      <c r="J1552" s="30">
        <v>1</v>
      </c>
      <c r="K1552" s="30">
        <v>0</v>
      </c>
      <c r="L1552" s="30">
        <v>1</v>
      </c>
      <c r="M1552" t="s">
        <v>16474</v>
      </c>
    </row>
    <row r="1553" spans="1:13">
      <c r="A1553" t="str">
        <f t="shared" si="24"/>
        <v>Spontan 400 SL 12 X 1 ltr46844</v>
      </c>
      <c r="B1553">
        <v>1552</v>
      </c>
      <c r="C1553" t="s">
        <v>13052</v>
      </c>
      <c r="D1553" t="s">
        <v>1924</v>
      </c>
      <c r="E1553" s="28">
        <v>46844</v>
      </c>
      <c r="F1553" s="30">
        <v>12</v>
      </c>
      <c r="G1553" s="30">
        <v>1</v>
      </c>
      <c r="H1553" s="30">
        <v>1</v>
      </c>
      <c r="I1553" s="30">
        <v>12</v>
      </c>
      <c r="J1553" s="30">
        <v>3070</v>
      </c>
      <c r="K1553" s="30">
        <v>255</v>
      </c>
      <c r="L1553" s="30">
        <v>10</v>
      </c>
      <c r="M1553" t="s">
        <v>16474</v>
      </c>
    </row>
    <row r="1554" spans="1:13">
      <c r="A1554" t="str">
        <f t="shared" si="24"/>
        <v>Spontan 400 SL 12 X 1 ltr46874</v>
      </c>
      <c r="B1554">
        <v>1553</v>
      </c>
      <c r="C1554" t="s">
        <v>13052</v>
      </c>
      <c r="D1554" t="s">
        <v>1924</v>
      </c>
      <c r="E1554" s="28">
        <v>46874</v>
      </c>
      <c r="F1554" s="30">
        <v>12</v>
      </c>
      <c r="G1554" s="30">
        <v>1</v>
      </c>
      <c r="H1554" s="30">
        <v>1</v>
      </c>
      <c r="I1554" s="30">
        <v>12</v>
      </c>
      <c r="J1554" s="30">
        <v>9600</v>
      </c>
      <c r="K1554" s="30">
        <v>800</v>
      </c>
      <c r="L1554" s="30">
        <v>0</v>
      </c>
      <c r="M1554" t="s">
        <v>16474</v>
      </c>
    </row>
    <row r="1555" spans="1:13">
      <c r="A1555" t="str">
        <f t="shared" si="24"/>
        <v>Spontan 400 SL 20 X 200 ml46844</v>
      </c>
      <c r="B1555">
        <v>1554</v>
      </c>
      <c r="C1555" t="s">
        <v>13053</v>
      </c>
      <c r="D1555" t="s">
        <v>1934</v>
      </c>
      <c r="E1555" s="28">
        <v>46844</v>
      </c>
      <c r="F1555" s="30">
        <v>20</v>
      </c>
      <c r="G1555" s="30">
        <v>1</v>
      </c>
      <c r="H1555" s="30">
        <v>1</v>
      </c>
      <c r="I1555" s="30">
        <v>20</v>
      </c>
      <c r="J1555" s="30">
        <v>3150</v>
      </c>
      <c r="K1555" s="30">
        <v>157</v>
      </c>
      <c r="L1555" s="30">
        <v>10</v>
      </c>
      <c r="M1555" t="s">
        <v>16474</v>
      </c>
    </row>
    <row r="1556" spans="1:13">
      <c r="A1556" t="str">
        <f t="shared" si="24"/>
        <v>Spontan 400 SL 20 X 200 ml46874</v>
      </c>
      <c r="B1556">
        <v>1555</v>
      </c>
      <c r="C1556" t="s">
        <v>13053</v>
      </c>
      <c r="D1556" t="s">
        <v>1934</v>
      </c>
      <c r="E1556" s="28">
        <v>46874</v>
      </c>
      <c r="F1556" s="30">
        <v>20</v>
      </c>
      <c r="G1556" s="30">
        <v>1</v>
      </c>
      <c r="H1556" s="30">
        <v>1</v>
      </c>
      <c r="I1556" s="30">
        <v>20</v>
      </c>
      <c r="J1556" s="30">
        <v>4000</v>
      </c>
      <c r="K1556" s="30">
        <v>200</v>
      </c>
      <c r="L1556" s="30">
        <v>0</v>
      </c>
      <c r="M1556" t="s">
        <v>16474</v>
      </c>
    </row>
    <row r="1557" spans="1:13">
      <c r="A1557" t="str">
        <f t="shared" si="24"/>
        <v>Spontan 400 SL 20 X 500 ml46874</v>
      </c>
      <c r="B1557">
        <v>1556</v>
      </c>
      <c r="C1557" t="s">
        <v>13054</v>
      </c>
      <c r="D1557" t="s">
        <v>1940</v>
      </c>
      <c r="E1557" s="28">
        <v>46874</v>
      </c>
      <c r="F1557" s="30">
        <v>20</v>
      </c>
      <c r="G1557" s="30">
        <v>1</v>
      </c>
      <c r="H1557" s="30">
        <v>1</v>
      </c>
      <c r="I1557" s="30">
        <v>20</v>
      </c>
      <c r="J1557" s="30">
        <v>19585</v>
      </c>
      <c r="K1557" s="30">
        <v>979</v>
      </c>
      <c r="L1557" s="30">
        <v>5</v>
      </c>
      <c r="M1557" t="s">
        <v>16474</v>
      </c>
    </row>
    <row r="1558" spans="1:13">
      <c r="A1558" t="str">
        <f t="shared" si="24"/>
        <v>Spontas 450 SL 10 X 1 ltr47150</v>
      </c>
      <c r="B1558">
        <v>1557</v>
      </c>
      <c r="C1558" t="s">
        <v>13055</v>
      </c>
      <c r="D1558" t="s">
        <v>1945</v>
      </c>
      <c r="E1558" s="28">
        <v>47150</v>
      </c>
      <c r="F1558" s="30">
        <v>10</v>
      </c>
      <c r="G1558" s="30">
        <v>1</v>
      </c>
      <c r="H1558" s="30">
        <v>1</v>
      </c>
      <c r="I1558" s="30">
        <v>10</v>
      </c>
      <c r="J1558" s="30">
        <v>20</v>
      </c>
      <c r="K1558" s="30">
        <v>2</v>
      </c>
      <c r="L1558" s="30">
        <v>0</v>
      </c>
      <c r="M1558" t="s">
        <v>16474</v>
      </c>
    </row>
    <row r="1559" spans="1:13">
      <c r="A1559" t="str">
        <f t="shared" si="24"/>
        <v>Spontas 450 SL 20 X 500 ml46753</v>
      </c>
      <c r="B1559">
        <v>1558</v>
      </c>
      <c r="C1559" t="s">
        <v>13056</v>
      </c>
      <c r="D1559" t="s">
        <v>1946</v>
      </c>
      <c r="E1559" s="28">
        <v>46753</v>
      </c>
      <c r="F1559" s="30">
        <v>20</v>
      </c>
      <c r="G1559" s="30">
        <v>1</v>
      </c>
      <c r="H1559" s="30">
        <v>1</v>
      </c>
      <c r="I1559" s="30">
        <v>20</v>
      </c>
      <c r="J1559" s="30">
        <v>779</v>
      </c>
      <c r="K1559" s="30">
        <v>38</v>
      </c>
      <c r="L1559" s="30">
        <v>19</v>
      </c>
      <c r="M1559" t="s">
        <v>16474</v>
      </c>
    </row>
    <row r="1560" spans="1:13">
      <c r="A1560" t="str">
        <f t="shared" si="24"/>
        <v>Spontas 450 SL 50 X 200 ml46722</v>
      </c>
      <c r="B1560">
        <v>1559</v>
      </c>
      <c r="C1560" t="s">
        <v>13057</v>
      </c>
      <c r="D1560" t="s">
        <v>1947</v>
      </c>
      <c r="E1560" s="28">
        <v>46722</v>
      </c>
      <c r="F1560" s="30">
        <v>50</v>
      </c>
      <c r="G1560" s="30">
        <v>1</v>
      </c>
      <c r="H1560" s="30">
        <v>1</v>
      </c>
      <c r="I1560" s="30">
        <v>50</v>
      </c>
      <c r="J1560" s="30">
        <v>595</v>
      </c>
      <c r="K1560" s="30">
        <v>11</v>
      </c>
      <c r="L1560" s="30">
        <v>45</v>
      </c>
      <c r="M1560" t="s">
        <v>16474</v>
      </c>
    </row>
    <row r="1561" spans="1:13">
      <c r="A1561" t="str">
        <f t="shared" si="24"/>
        <v>Sprayboost 30 X 15 X 25 ml45748</v>
      </c>
      <c r="B1561">
        <v>1560</v>
      </c>
      <c r="C1561" t="s">
        <v>13058</v>
      </c>
      <c r="D1561" t="s">
        <v>1948</v>
      </c>
      <c r="E1561" s="28">
        <v>45748</v>
      </c>
      <c r="F1561" s="30">
        <v>30</v>
      </c>
      <c r="G1561" s="30">
        <v>15</v>
      </c>
      <c r="H1561" s="30">
        <v>1</v>
      </c>
      <c r="I1561" s="30">
        <v>450</v>
      </c>
      <c r="J1561" s="30">
        <v>1430</v>
      </c>
      <c r="K1561" s="30">
        <v>3</v>
      </c>
      <c r="L1561" s="30">
        <v>80</v>
      </c>
      <c r="M1561" t="s">
        <v>16474</v>
      </c>
    </row>
    <row r="1562" spans="1:13">
      <c r="A1562" t="str">
        <f t="shared" si="24"/>
        <v>Sprayboost 40 X 250 ml45689</v>
      </c>
      <c r="B1562">
        <v>1561</v>
      </c>
      <c r="C1562" t="s">
        <v>13059</v>
      </c>
      <c r="D1562" t="s">
        <v>1949</v>
      </c>
      <c r="E1562" s="28">
        <v>45689</v>
      </c>
      <c r="F1562" s="30">
        <v>40</v>
      </c>
      <c r="G1562" s="30">
        <v>1</v>
      </c>
      <c r="H1562" s="30">
        <v>1</v>
      </c>
      <c r="I1562" s="30">
        <v>40</v>
      </c>
      <c r="J1562" s="30">
        <v>121</v>
      </c>
      <c r="K1562" s="30">
        <v>3</v>
      </c>
      <c r="L1562" s="30">
        <v>1</v>
      </c>
      <c r="M1562" t="s">
        <v>16474</v>
      </c>
    </row>
    <row r="1563" spans="1:13">
      <c r="A1563" t="str">
        <f t="shared" si="24"/>
        <v>Sprayboost 50 X 100 ml45692</v>
      </c>
      <c r="B1563">
        <v>1562</v>
      </c>
      <c r="C1563" t="s">
        <v>13060</v>
      </c>
      <c r="D1563" t="s">
        <v>1951</v>
      </c>
      <c r="E1563" s="28">
        <v>45692</v>
      </c>
      <c r="F1563" s="30">
        <v>50</v>
      </c>
      <c r="G1563" s="30">
        <v>1</v>
      </c>
      <c r="H1563" s="30">
        <v>1</v>
      </c>
      <c r="I1563" s="30">
        <v>50</v>
      </c>
      <c r="J1563" s="30">
        <v>561</v>
      </c>
      <c r="K1563" s="30">
        <v>11</v>
      </c>
      <c r="L1563" s="30">
        <v>11</v>
      </c>
      <c r="M1563" t="s">
        <v>16474</v>
      </c>
    </row>
    <row r="1564" spans="1:13">
      <c r="A1564" t="str">
        <f t="shared" si="24"/>
        <v>Sprayboost 50 X 50 ml45692</v>
      </c>
      <c r="B1564">
        <v>1563</v>
      </c>
      <c r="C1564" t="s">
        <v>13061</v>
      </c>
      <c r="D1564" t="s">
        <v>1952</v>
      </c>
      <c r="E1564" s="28">
        <v>45692</v>
      </c>
      <c r="F1564" s="30">
        <v>50</v>
      </c>
      <c r="G1564" s="30">
        <v>1</v>
      </c>
      <c r="H1564" s="30">
        <v>1</v>
      </c>
      <c r="I1564" s="30">
        <v>50</v>
      </c>
      <c r="J1564" s="30">
        <v>165</v>
      </c>
      <c r="K1564" s="30">
        <v>3</v>
      </c>
      <c r="L1564" s="30">
        <v>15</v>
      </c>
      <c r="M1564" t="s">
        <v>16474</v>
      </c>
    </row>
    <row r="1565" spans="1:13">
      <c r="A1565" t="str">
        <f t="shared" si="24"/>
        <v>Sprayer 3 IN 1 KAN 16 Ltr1/1/1000</v>
      </c>
      <c r="B1565">
        <v>1564</v>
      </c>
      <c r="C1565" t="s">
        <v>13062</v>
      </c>
      <c r="D1565" t="s">
        <v>1953</v>
      </c>
      <c r="E1565" s="28" t="s">
        <v>2222</v>
      </c>
      <c r="F1565" s="30">
        <v>1</v>
      </c>
      <c r="G1565" s="30">
        <v>1</v>
      </c>
      <c r="H1565" s="30">
        <v>1</v>
      </c>
      <c r="I1565" s="30">
        <v>1</v>
      </c>
      <c r="J1565" s="30">
        <v>10</v>
      </c>
      <c r="K1565" s="30">
        <v>10</v>
      </c>
      <c r="L1565" s="30">
        <v>0</v>
      </c>
      <c r="M1565" t="s">
        <v>16474</v>
      </c>
    </row>
    <row r="1566" spans="1:13">
      <c r="A1566" t="str">
        <f t="shared" si="24"/>
        <v>Sprayer Apung Hokita1/1/1000</v>
      </c>
      <c r="B1566">
        <v>1565</v>
      </c>
      <c r="C1566" t="s">
        <v>13063</v>
      </c>
      <c r="D1566" t="s">
        <v>1954</v>
      </c>
      <c r="E1566" s="28" t="s">
        <v>2222</v>
      </c>
      <c r="F1566" s="30">
        <v>1</v>
      </c>
      <c r="G1566" s="30">
        <v>1</v>
      </c>
      <c r="H1566" s="30">
        <v>1</v>
      </c>
      <c r="I1566" s="30">
        <v>1</v>
      </c>
      <c r="J1566" s="30">
        <v>5</v>
      </c>
      <c r="K1566" s="30">
        <v>5</v>
      </c>
      <c r="L1566" s="30">
        <v>0</v>
      </c>
      <c r="M1566" t="s">
        <v>16474</v>
      </c>
    </row>
    <row r="1567" spans="1:13">
      <c r="A1567" t="str">
        <f t="shared" si="24"/>
        <v>Sprayer Bonanza 20 X 2 ltr1/1/1000</v>
      </c>
      <c r="B1567">
        <v>1566</v>
      </c>
      <c r="C1567" t="s">
        <v>13064</v>
      </c>
      <c r="D1567" t="s">
        <v>1955</v>
      </c>
      <c r="E1567" s="28" t="s">
        <v>2222</v>
      </c>
      <c r="F1567" s="30">
        <v>20</v>
      </c>
      <c r="G1567" s="30">
        <v>1</v>
      </c>
      <c r="H1567" s="30">
        <v>1</v>
      </c>
      <c r="I1567" s="30">
        <v>20</v>
      </c>
      <c r="J1567" s="30">
        <v>1</v>
      </c>
      <c r="K1567" s="30">
        <v>0</v>
      </c>
      <c r="L1567" s="30">
        <v>1</v>
      </c>
      <c r="M1567" t="s">
        <v>16474</v>
      </c>
    </row>
    <row r="1568" spans="1:13">
      <c r="A1568" t="str">
        <f t="shared" si="24"/>
        <v>Sprayer Elektrik Joeragan 16 L Battery1/1/1000</v>
      </c>
      <c r="B1568">
        <v>1567</v>
      </c>
      <c r="C1568" t="s">
        <v>13065</v>
      </c>
      <c r="D1568" t="s">
        <v>1956</v>
      </c>
      <c r="E1568" s="28" t="s">
        <v>2222</v>
      </c>
      <c r="F1568" s="30">
        <v>1</v>
      </c>
      <c r="G1568" s="30">
        <v>1</v>
      </c>
      <c r="H1568" s="30">
        <v>1</v>
      </c>
      <c r="I1568" s="30">
        <v>1</v>
      </c>
      <c r="J1568" s="30">
        <v>190</v>
      </c>
      <c r="K1568" s="30">
        <v>190</v>
      </c>
      <c r="L1568" s="30">
        <v>0</v>
      </c>
      <c r="M1568" t="s">
        <v>16474</v>
      </c>
    </row>
    <row r="1569" spans="1:13">
      <c r="A1569" t="str">
        <f t="shared" si="24"/>
        <v>Sprayer Elektrik Quda Karisma 10 L 1 X 6 pcs1/1/1000</v>
      </c>
      <c r="B1569">
        <v>1568</v>
      </c>
      <c r="C1569" t="s">
        <v>13066</v>
      </c>
      <c r="D1569" t="s">
        <v>1957</v>
      </c>
      <c r="E1569" s="28" t="s">
        <v>2222</v>
      </c>
      <c r="F1569" s="30">
        <v>6</v>
      </c>
      <c r="G1569" s="30">
        <v>1</v>
      </c>
      <c r="H1569" s="30">
        <v>1</v>
      </c>
      <c r="I1569" s="30">
        <v>6</v>
      </c>
      <c r="J1569" s="30">
        <v>176</v>
      </c>
      <c r="K1569" s="30">
        <v>29</v>
      </c>
      <c r="L1569" s="30">
        <v>2</v>
      </c>
      <c r="M1569" t="s">
        <v>16474</v>
      </c>
    </row>
    <row r="1570" spans="1:13">
      <c r="A1570" t="str">
        <f t="shared" si="24"/>
        <v>Sprayer Elektrik Quda Karisma 16 ltr1/1/1000</v>
      </c>
      <c r="B1570">
        <v>1569</v>
      </c>
      <c r="C1570" t="s">
        <v>13067</v>
      </c>
      <c r="D1570" t="s">
        <v>1958</v>
      </c>
      <c r="E1570" s="28" t="s">
        <v>2222</v>
      </c>
      <c r="F1570" s="30">
        <v>1</v>
      </c>
      <c r="G1570" s="30">
        <v>1</v>
      </c>
      <c r="H1570" s="30">
        <v>1</v>
      </c>
      <c r="I1570" s="30">
        <v>1</v>
      </c>
      <c r="J1570" s="30">
        <v>700</v>
      </c>
      <c r="K1570" s="30">
        <v>700</v>
      </c>
      <c r="L1570" s="30">
        <v>0</v>
      </c>
      <c r="M1570" t="s">
        <v>16474</v>
      </c>
    </row>
    <row r="1571" spans="1:13">
      <c r="A1571" t="str">
        <f t="shared" si="24"/>
        <v>Sprayer Elektrik Quda Karisma 5 L 1 x 6 pcs1/1/1000</v>
      </c>
      <c r="B1571">
        <v>1570</v>
      </c>
      <c r="C1571" t="s">
        <v>13068</v>
      </c>
      <c r="D1571" t="s">
        <v>1959</v>
      </c>
      <c r="E1571" s="28" t="s">
        <v>2222</v>
      </c>
      <c r="F1571" s="30">
        <v>6</v>
      </c>
      <c r="G1571" s="30">
        <v>1</v>
      </c>
      <c r="H1571" s="30">
        <v>1</v>
      </c>
      <c r="I1571" s="30">
        <v>6</v>
      </c>
      <c r="J1571" s="30">
        <v>627</v>
      </c>
      <c r="K1571" s="30">
        <v>104</v>
      </c>
      <c r="L1571" s="30">
        <v>3</v>
      </c>
      <c r="M1571" t="s">
        <v>16474</v>
      </c>
    </row>
    <row r="1572" spans="1:13">
      <c r="A1572" t="str">
        <f t="shared" si="24"/>
        <v>Sprayer Hokita 30 X 1 ltr1/1/1000</v>
      </c>
      <c r="B1572">
        <v>1571</v>
      </c>
      <c r="C1572" t="s">
        <v>13069</v>
      </c>
      <c r="D1572" t="s">
        <v>1960</v>
      </c>
      <c r="E1572" s="28" t="s">
        <v>2222</v>
      </c>
      <c r="F1572" s="30">
        <v>30</v>
      </c>
      <c r="G1572" s="30">
        <v>1</v>
      </c>
      <c r="H1572" s="30">
        <v>1</v>
      </c>
      <c r="I1572" s="30">
        <v>30</v>
      </c>
      <c r="J1572" s="30">
        <v>2462</v>
      </c>
      <c r="K1572" s="30">
        <v>82</v>
      </c>
      <c r="L1572" s="30">
        <v>2</v>
      </c>
      <c r="M1572" t="s">
        <v>16474</v>
      </c>
    </row>
    <row r="1573" spans="1:13">
      <c r="A1573" t="str">
        <f t="shared" si="24"/>
        <v>Sprayer Quda Karisma 5 L 1 x 6 pcs (Kuning)1/1/1000</v>
      </c>
      <c r="B1573">
        <v>1572</v>
      </c>
      <c r="C1573" t="s">
        <v>13070</v>
      </c>
      <c r="D1573" t="s">
        <v>1961</v>
      </c>
      <c r="E1573" s="28" t="s">
        <v>2222</v>
      </c>
      <c r="F1573" s="30">
        <v>6</v>
      </c>
      <c r="G1573" s="30">
        <v>1</v>
      </c>
      <c r="H1573" s="30">
        <v>1</v>
      </c>
      <c r="I1573" s="30">
        <v>6</v>
      </c>
      <c r="J1573" s="30">
        <v>1378</v>
      </c>
      <c r="K1573" s="30">
        <v>229</v>
      </c>
      <c r="L1573" s="30">
        <v>4</v>
      </c>
      <c r="M1573" t="s">
        <v>16474</v>
      </c>
    </row>
    <row r="1574" spans="1:13">
      <c r="A1574" t="str">
        <f t="shared" si="24"/>
        <v>Sprayer Senapan Magneto1/1/1000</v>
      </c>
      <c r="B1574">
        <v>1573</v>
      </c>
      <c r="C1574" t="s">
        <v>13071</v>
      </c>
      <c r="D1574" t="s">
        <v>1962</v>
      </c>
      <c r="E1574" s="28" t="s">
        <v>2222</v>
      </c>
      <c r="F1574" s="30">
        <v>1</v>
      </c>
      <c r="G1574" s="30">
        <v>1</v>
      </c>
      <c r="H1574" s="30">
        <v>1</v>
      </c>
      <c r="I1574" s="30">
        <v>1</v>
      </c>
      <c r="J1574" s="30">
        <v>28</v>
      </c>
      <c r="K1574" s="30">
        <v>28</v>
      </c>
      <c r="L1574" s="30">
        <v>0</v>
      </c>
      <c r="M1574" t="s">
        <v>16474</v>
      </c>
    </row>
    <row r="1575" spans="1:13">
      <c r="A1575" t="str">
        <f t="shared" si="24"/>
        <v>Sprayer Ultra Elektrik New 16 ltr Type 31/1/1000</v>
      </c>
      <c r="B1575">
        <v>1574</v>
      </c>
      <c r="C1575" t="s">
        <v>13072</v>
      </c>
      <c r="D1575" t="s">
        <v>1963</v>
      </c>
      <c r="E1575" s="28" t="s">
        <v>2222</v>
      </c>
      <c r="F1575" s="30">
        <v>1</v>
      </c>
      <c r="G1575" s="30">
        <v>1</v>
      </c>
      <c r="H1575" s="30">
        <v>1</v>
      </c>
      <c r="I1575" s="30">
        <v>1</v>
      </c>
      <c r="J1575" s="30">
        <v>115</v>
      </c>
      <c r="K1575" s="30">
        <v>115</v>
      </c>
      <c r="L1575" s="30">
        <v>0</v>
      </c>
      <c r="M1575" t="s">
        <v>16474</v>
      </c>
    </row>
    <row r="1576" spans="1:13">
      <c r="A1576" t="str">
        <f t="shared" si="24"/>
        <v>Sprayer Ultra Elektrik New 16 ltr Type 41/1/1000</v>
      </c>
      <c r="B1576">
        <v>1575</v>
      </c>
      <c r="C1576" t="s">
        <v>13073</v>
      </c>
      <c r="D1576" t="s">
        <v>1964</v>
      </c>
      <c r="E1576" s="28" t="s">
        <v>2222</v>
      </c>
      <c r="F1576" s="30">
        <v>1</v>
      </c>
      <c r="G1576" s="30">
        <v>1</v>
      </c>
      <c r="H1576" s="30">
        <v>1</v>
      </c>
      <c r="I1576" s="30">
        <v>1</v>
      </c>
      <c r="J1576" s="30">
        <v>44</v>
      </c>
      <c r="K1576" s="30">
        <v>44</v>
      </c>
      <c r="L1576" s="30">
        <v>0</v>
      </c>
      <c r="M1576" t="s">
        <v>16474</v>
      </c>
    </row>
    <row r="1577" spans="1:13">
      <c r="A1577" t="str">
        <f t="shared" si="24"/>
        <v>Spuyer L 31/1/1000</v>
      </c>
      <c r="B1577">
        <v>1576</v>
      </c>
      <c r="C1577" t="s">
        <v>13074</v>
      </c>
      <c r="D1577" t="s">
        <v>1965</v>
      </c>
      <c r="E1577" s="28" t="s">
        <v>2222</v>
      </c>
      <c r="F1577" s="30">
        <v>1</v>
      </c>
      <c r="G1577" s="30">
        <v>1</v>
      </c>
      <c r="H1577" s="30">
        <v>1</v>
      </c>
      <c r="I1577" s="30">
        <v>1</v>
      </c>
      <c r="J1577" s="30">
        <v>1</v>
      </c>
      <c r="K1577" s="30">
        <v>1</v>
      </c>
      <c r="L1577" s="30">
        <v>0</v>
      </c>
      <c r="M1577" t="s">
        <v>16474</v>
      </c>
    </row>
    <row r="1578" spans="1:13">
      <c r="A1578" t="str">
        <f t="shared" si="24"/>
        <v>Spuyer L 81/1/1000</v>
      </c>
      <c r="B1578">
        <v>1577</v>
      </c>
      <c r="C1578" t="s">
        <v>13075</v>
      </c>
      <c r="D1578" t="s">
        <v>1966</v>
      </c>
      <c r="E1578" s="28" t="s">
        <v>2222</v>
      </c>
      <c r="F1578" s="30">
        <v>1</v>
      </c>
      <c r="G1578" s="30">
        <v>1</v>
      </c>
      <c r="H1578" s="30">
        <v>1</v>
      </c>
      <c r="I1578" s="30">
        <v>1</v>
      </c>
      <c r="J1578" s="30">
        <v>1</v>
      </c>
      <c r="K1578" s="30">
        <v>1</v>
      </c>
      <c r="L1578" s="30">
        <v>0</v>
      </c>
      <c r="M1578" t="s">
        <v>16474</v>
      </c>
    </row>
    <row r="1579" spans="1:13">
      <c r="A1579" t="str">
        <f t="shared" si="24"/>
        <v>Spuyer LB 4 Stell1/1/1000</v>
      </c>
      <c r="B1579">
        <v>1578</v>
      </c>
      <c r="C1579" t="s">
        <v>13076</v>
      </c>
      <c r="D1579" t="s">
        <v>1967</v>
      </c>
      <c r="E1579" s="28" t="s">
        <v>2222</v>
      </c>
      <c r="F1579" s="30">
        <v>1</v>
      </c>
      <c r="G1579" s="30">
        <v>1</v>
      </c>
      <c r="H1579" s="30">
        <v>1</v>
      </c>
      <c r="I1579" s="30">
        <v>1</v>
      </c>
      <c r="J1579" s="30">
        <v>12</v>
      </c>
      <c r="K1579" s="30">
        <v>12</v>
      </c>
      <c r="L1579" s="30">
        <v>0</v>
      </c>
      <c r="M1579" t="s">
        <v>16474</v>
      </c>
    </row>
    <row r="1580" spans="1:13">
      <c r="A1580" t="str">
        <f t="shared" si="24"/>
        <v>Spuyer Tunggal / Lancip Star Metal1/1/1000</v>
      </c>
      <c r="B1580">
        <v>1579</v>
      </c>
      <c r="C1580" t="s">
        <v>13077</v>
      </c>
      <c r="D1580" t="s">
        <v>1968</v>
      </c>
      <c r="E1580" s="28" t="s">
        <v>2222</v>
      </c>
      <c r="F1580" s="30">
        <v>1</v>
      </c>
      <c r="G1580" s="30">
        <v>1</v>
      </c>
      <c r="H1580" s="30">
        <v>1</v>
      </c>
      <c r="I1580" s="30">
        <v>1</v>
      </c>
      <c r="J1580" s="30">
        <v>54</v>
      </c>
      <c r="K1580" s="30">
        <v>54</v>
      </c>
      <c r="L1580" s="30">
        <v>0</v>
      </c>
      <c r="M1580" t="s">
        <v>16474</v>
      </c>
    </row>
    <row r="1581" spans="1:13">
      <c r="A1581" t="str">
        <f t="shared" si="24"/>
        <v>Spyker 135 SL 20 ltr47239</v>
      </c>
      <c r="B1581">
        <v>1580</v>
      </c>
      <c r="C1581" t="s">
        <v>13078</v>
      </c>
      <c r="D1581" t="s">
        <v>1969</v>
      </c>
      <c r="E1581" s="28">
        <v>47239</v>
      </c>
      <c r="F1581" s="30">
        <v>1</v>
      </c>
      <c r="G1581" s="30">
        <v>1</v>
      </c>
      <c r="H1581" s="30">
        <v>1</v>
      </c>
      <c r="I1581" s="30">
        <v>1</v>
      </c>
      <c r="J1581" s="30">
        <v>194</v>
      </c>
      <c r="K1581" s="30">
        <v>194</v>
      </c>
      <c r="L1581" s="30">
        <v>0</v>
      </c>
      <c r="M1581" t="s">
        <v>16474</v>
      </c>
    </row>
    <row r="1582" spans="1:13">
      <c r="A1582" t="str">
        <f t="shared" si="24"/>
        <v>Spyker 135 SL 20 X 1 ltr46753</v>
      </c>
      <c r="B1582">
        <v>1581</v>
      </c>
      <c r="C1582" t="s">
        <v>13079</v>
      </c>
      <c r="D1582" t="s">
        <v>1971</v>
      </c>
      <c r="E1582" s="28">
        <v>46753</v>
      </c>
      <c r="F1582" s="30">
        <v>20</v>
      </c>
      <c r="G1582" s="30">
        <v>1</v>
      </c>
      <c r="H1582" s="30">
        <v>1</v>
      </c>
      <c r="I1582" s="30">
        <v>20</v>
      </c>
      <c r="J1582" s="30">
        <v>8</v>
      </c>
      <c r="K1582" s="30">
        <v>0</v>
      </c>
      <c r="L1582" s="30">
        <v>8</v>
      </c>
      <c r="M1582" t="s">
        <v>16474</v>
      </c>
    </row>
    <row r="1583" spans="1:13">
      <c r="A1583" t="str">
        <f t="shared" si="24"/>
        <v>Spyker 135 SL 20 X 1 ltr47239</v>
      </c>
      <c r="B1583">
        <v>1582</v>
      </c>
      <c r="C1583" t="s">
        <v>13079</v>
      </c>
      <c r="D1583" t="s">
        <v>1971</v>
      </c>
      <c r="E1583" s="28">
        <v>47239</v>
      </c>
      <c r="F1583" s="30">
        <v>20</v>
      </c>
      <c r="G1583" s="30">
        <v>1</v>
      </c>
      <c r="H1583" s="30">
        <v>1</v>
      </c>
      <c r="I1583" s="30">
        <v>20</v>
      </c>
      <c r="J1583" s="30">
        <v>3340</v>
      </c>
      <c r="K1583" s="30">
        <v>167</v>
      </c>
      <c r="L1583" s="30">
        <v>0</v>
      </c>
      <c r="M1583" t="s">
        <v>16474</v>
      </c>
    </row>
    <row r="1584" spans="1:13">
      <c r="A1584" t="str">
        <f t="shared" si="24"/>
        <v>Spyker 135 SL 4 X 5 ltr47239</v>
      </c>
      <c r="B1584">
        <v>1583</v>
      </c>
      <c r="C1584" t="s">
        <v>13080</v>
      </c>
      <c r="D1584" t="s">
        <v>1975</v>
      </c>
      <c r="E1584" s="28">
        <v>47239</v>
      </c>
      <c r="F1584" s="30">
        <v>4</v>
      </c>
      <c r="G1584" s="30">
        <v>1</v>
      </c>
      <c r="H1584" s="30">
        <v>1</v>
      </c>
      <c r="I1584" s="30">
        <v>4</v>
      </c>
      <c r="J1584" s="30">
        <v>168</v>
      </c>
      <c r="K1584" s="30">
        <v>42</v>
      </c>
      <c r="L1584" s="30">
        <v>0</v>
      </c>
      <c r="M1584" t="s">
        <v>16474</v>
      </c>
    </row>
    <row r="1585" spans="1:13">
      <c r="A1585" t="str">
        <f t="shared" si="24"/>
        <v>Stainless Steel Clip Yamaha1/1/1000</v>
      </c>
      <c r="B1585">
        <v>1584</v>
      </c>
      <c r="C1585" t="s">
        <v>13081</v>
      </c>
      <c r="D1585" t="s">
        <v>1976</v>
      </c>
      <c r="E1585" s="28" t="s">
        <v>2222</v>
      </c>
      <c r="F1585" s="30">
        <v>1</v>
      </c>
      <c r="G1585" s="30">
        <v>1</v>
      </c>
      <c r="H1585" s="30">
        <v>1</v>
      </c>
      <c r="I1585" s="30">
        <v>1</v>
      </c>
      <c r="J1585" s="30">
        <v>81</v>
      </c>
      <c r="K1585" s="30">
        <v>81</v>
      </c>
      <c r="L1585" s="30">
        <v>0</v>
      </c>
      <c r="M1585" t="s">
        <v>16474</v>
      </c>
    </row>
    <row r="1586" spans="1:13">
      <c r="A1586" t="str">
        <f t="shared" si="24"/>
        <v>Stand Fan Panalux1/1/1000</v>
      </c>
      <c r="B1586">
        <v>1585</v>
      </c>
      <c r="C1586" t="s">
        <v>13082</v>
      </c>
      <c r="D1586" t="s">
        <v>1977</v>
      </c>
      <c r="E1586" s="28" t="s">
        <v>2222</v>
      </c>
      <c r="F1586" s="30">
        <v>1</v>
      </c>
      <c r="G1586" s="30">
        <v>1</v>
      </c>
      <c r="H1586" s="30">
        <v>1</v>
      </c>
      <c r="I1586" s="30">
        <v>1</v>
      </c>
      <c r="J1586" s="30">
        <v>14</v>
      </c>
      <c r="K1586" s="30">
        <v>14</v>
      </c>
      <c r="L1586" s="30">
        <v>0</v>
      </c>
      <c r="M1586" t="s">
        <v>16474</v>
      </c>
    </row>
    <row r="1587" spans="1:13">
      <c r="A1587" t="str">
        <f t="shared" si="24"/>
        <v>Starcide 400 EC 100 gr1/1/1000</v>
      </c>
      <c r="B1587">
        <v>1586</v>
      </c>
      <c r="C1587" t="s">
        <v>13083</v>
      </c>
      <c r="D1587" t="s">
        <v>1978</v>
      </c>
      <c r="E1587" s="28" t="s">
        <v>2222</v>
      </c>
      <c r="F1587" s="30">
        <v>1</v>
      </c>
      <c r="G1587" s="30">
        <v>1</v>
      </c>
      <c r="H1587" s="30">
        <v>1</v>
      </c>
      <c r="I1587" s="30">
        <v>1</v>
      </c>
      <c r="J1587" s="30">
        <v>9</v>
      </c>
      <c r="K1587" s="30">
        <v>9</v>
      </c>
      <c r="L1587" s="30">
        <v>0</v>
      </c>
      <c r="M1587" t="s">
        <v>16474</v>
      </c>
    </row>
    <row r="1588" spans="1:13">
      <c r="A1588" t="str">
        <f t="shared" si="24"/>
        <v>Stargate 0.5 GR 10 X 2 kg45931</v>
      </c>
      <c r="B1588">
        <v>1587</v>
      </c>
      <c r="C1588" t="s">
        <v>13084</v>
      </c>
      <c r="D1588" t="s">
        <v>1979</v>
      </c>
      <c r="E1588" s="28">
        <v>45931</v>
      </c>
      <c r="F1588" s="30">
        <v>10</v>
      </c>
      <c r="G1588" s="30">
        <v>1</v>
      </c>
      <c r="H1588" s="30">
        <v>1</v>
      </c>
      <c r="I1588" s="30">
        <v>10</v>
      </c>
      <c r="J1588" s="30">
        <v>1469</v>
      </c>
      <c r="K1588" s="30">
        <v>146</v>
      </c>
      <c r="L1588" s="30">
        <v>9</v>
      </c>
      <c r="M1588" t="s">
        <v>16474</v>
      </c>
    </row>
    <row r="1589" spans="1:13">
      <c r="A1589" t="str">
        <f t="shared" si="24"/>
        <v>Starkuat 135 SL 20 ltr47027</v>
      </c>
      <c r="B1589">
        <v>1588</v>
      </c>
      <c r="C1589" t="s">
        <v>13085</v>
      </c>
      <c r="D1589" t="s">
        <v>1980</v>
      </c>
      <c r="E1589" s="28">
        <v>47027</v>
      </c>
      <c r="F1589" s="30">
        <v>1</v>
      </c>
      <c r="G1589" s="30">
        <v>1</v>
      </c>
      <c r="H1589" s="30">
        <v>1</v>
      </c>
      <c r="I1589" s="30">
        <v>1</v>
      </c>
      <c r="J1589" s="30">
        <v>21</v>
      </c>
      <c r="K1589" s="30">
        <v>21</v>
      </c>
      <c r="L1589" s="30">
        <v>0</v>
      </c>
      <c r="M1589" t="s">
        <v>16474</v>
      </c>
    </row>
    <row r="1590" spans="1:13">
      <c r="A1590" t="str">
        <f t="shared" si="24"/>
        <v>Starkuat 135 SL 20 ltr46419</v>
      </c>
      <c r="B1590">
        <v>1589</v>
      </c>
      <c r="C1590" t="s">
        <v>13085</v>
      </c>
      <c r="D1590" t="s">
        <v>1980</v>
      </c>
      <c r="E1590" s="28">
        <v>46419</v>
      </c>
      <c r="F1590" s="30">
        <v>1</v>
      </c>
      <c r="G1590" s="30">
        <v>1</v>
      </c>
      <c r="H1590" s="30">
        <v>1</v>
      </c>
      <c r="I1590" s="30">
        <v>1</v>
      </c>
      <c r="J1590" s="30">
        <v>238</v>
      </c>
      <c r="K1590" s="30">
        <v>238</v>
      </c>
      <c r="L1590" s="30">
        <v>0</v>
      </c>
      <c r="M1590" t="s">
        <v>16474</v>
      </c>
    </row>
    <row r="1591" spans="1:13">
      <c r="A1591" t="str">
        <f t="shared" si="24"/>
        <v>Starkuat 135 SL 20 ltr46508</v>
      </c>
      <c r="B1591">
        <v>1590</v>
      </c>
      <c r="C1591" t="s">
        <v>13085</v>
      </c>
      <c r="D1591" t="s">
        <v>1980</v>
      </c>
      <c r="E1591" s="28">
        <v>46508</v>
      </c>
      <c r="F1591" s="30">
        <v>1</v>
      </c>
      <c r="G1591" s="30">
        <v>1</v>
      </c>
      <c r="H1591" s="30">
        <v>1</v>
      </c>
      <c r="I1591" s="30">
        <v>1</v>
      </c>
      <c r="J1591" s="30">
        <v>280</v>
      </c>
      <c r="K1591" s="30">
        <v>280</v>
      </c>
      <c r="L1591" s="30">
        <v>0</v>
      </c>
      <c r="M1591" t="s">
        <v>16474</v>
      </c>
    </row>
    <row r="1592" spans="1:13">
      <c r="A1592" t="str">
        <f t="shared" si="24"/>
        <v>Starkuat 135 SL 20 X 1 ltr46935</v>
      </c>
      <c r="B1592">
        <v>1591</v>
      </c>
      <c r="C1592" t="s">
        <v>13086</v>
      </c>
      <c r="D1592" t="s">
        <v>1981</v>
      </c>
      <c r="E1592" s="28">
        <v>46935</v>
      </c>
      <c r="F1592" s="30">
        <v>20</v>
      </c>
      <c r="G1592" s="30">
        <v>1</v>
      </c>
      <c r="H1592" s="30">
        <v>1</v>
      </c>
      <c r="I1592" s="30">
        <v>20</v>
      </c>
      <c r="J1592" s="30">
        <v>10</v>
      </c>
      <c r="K1592" s="30">
        <v>0</v>
      </c>
      <c r="L1592" s="30">
        <v>10</v>
      </c>
      <c r="M1592" t="s">
        <v>16474</v>
      </c>
    </row>
    <row r="1593" spans="1:13">
      <c r="A1593" t="str">
        <f t="shared" si="24"/>
        <v>Starkuat 135 SL 20 X 1 ltr46508</v>
      </c>
      <c r="B1593">
        <v>1592</v>
      </c>
      <c r="C1593" t="s">
        <v>13086</v>
      </c>
      <c r="D1593" t="s">
        <v>1981</v>
      </c>
      <c r="E1593" s="28">
        <v>46508</v>
      </c>
      <c r="F1593" s="30">
        <v>20</v>
      </c>
      <c r="G1593" s="30">
        <v>1</v>
      </c>
      <c r="H1593" s="30">
        <v>1</v>
      </c>
      <c r="I1593" s="30">
        <v>20</v>
      </c>
      <c r="J1593" s="30">
        <v>1500</v>
      </c>
      <c r="K1593" s="30">
        <v>75</v>
      </c>
      <c r="L1593" s="30">
        <v>0</v>
      </c>
      <c r="M1593" t="s">
        <v>16474</v>
      </c>
    </row>
    <row r="1594" spans="1:13">
      <c r="A1594" t="str">
        <f t="shared" si="24"/>
        <v>Starkuat 135 SL 20 X 1 ltr47088</v>
      </c>
      <c r="B1594">
        <v>1593</v>
      </c>
      <c r="C1594" t="s">
        <v>13086</v>
      </c>
      <c r="D1594" t="s">
        <v>1981</v>
      </c>
      <c r="E1594" s="28">
        <v>47088</v>
      </c>
      <c r="F1594" s="30">
        <v>20</v>
      </c>
      <c r="G1594" s="30">
        <v>1</v>
      </c>
      <c r="H1594" s="30">
        <v>1</v>
      </c>
      <c r="I1594" s="30">
        <v>20</v>
      </c>
      <c r="J1594" s="30">
        <v>9060</v>
      </c>
      <c r="K1594" s="30">
        <v>453</v>
      </c>
      <c r="L1594" s="30">
        <v>0</v>
      </c>
      <c r="M1594" t="s">
        <v>16474</v>
      </c>
    </row>
    <row r="1595" spans="1:13">
      <c r="A1595" t="str">
        <f t="shared" si="24"/>
        <v>Starkuat 135 SL 4 X 5 ltr46478</v>
      </c>
      <c r="B1595">
        <v>1594</v>
      </c>
      <c r="C1595" t="s">
        <v>13087</v>
      </c>
      <c r="D1595" t="s">
        <v>1982</v>
      </c>
      <c r="E1595" s="28">
        <v>46478</v>
      </c>
      <c r="F1595" s="30">
        <v>4</v>
      </c>
      <c r="G1595" s="30">
        <v>1</v>
      </c>
      <c r="H1595" s="30">
        <v>1</v>
      </c>
      <c r="I1595" s="30">
        <v>4</v>
      </c>
      <c r="J1595" s="30">
        <v>392</v>
      </c>
      <c r="K1595" s="30">
        <v>98</v>
      </c>
      <c r="L1595" s="30">
        <v>0</v>
      </c>
      <c r="M1595" t="s">
        <v>16474</v>
      </c>
    </row>
    <row r="1596" spans="1:13">
      <c r="A1596" t="str">
        <f t="shared" si="24"/>
        <v>Starkuat 135 SL 4 X 5 ltr46966</v>
      </c>
      <c r="B1596">
        <v>1595</v>
      </c>
      <c r="C1596" t="s">
        <v>13087</v>
      </c>
      <c r="D1596" t="s">
        <v>1982</v>
      </c>
      <c r="E1596" s="28">
        <v>46966</v>
      </c>
      <c r="F1596" s="30">
        <v>4</v>
      </c>
      <c r="G1596" s="30">
        <v>1</v>
      </c>
      <c r="H1596" s="30">
        <v>1</v>
      </c>
      <c r="I1596" s="30">
        <v>4</v>
      </c>
      <c r="J1596" s="30">
        <v>1056</v>
      </c>
      <c r="K1596" s="30">
        <v>264</v>
      </c>
      <c r="L1596" s="30">
        <v>0</v>
      </c>
      <c r="M1596" t="s">
        <v>16474</v>
      </c>
    </row>
    <row r="1597" spans="1:13">
      <c r="A1597" t="str">
        <f t="shared" si="24"/>
        <v>Starphos 40 X 500 ml46905</v>
      </c>
      <c r="B1597">
        <v>1596</v>
      </c>
      <c r="C1597" t="s">
        <v>13088</v>
      </c>
      <c r="D1597" t="s">
        <v>1983</v>
      </c>
      <c r="E1597" s="28">
        <v>46905</v>
      </c>
      <c r="F1597" s="30">
        <v>40</v>
      </c>
      <c r="G1597" s="30">
        <v>1</v>
      </c>
      <c r="H1597" s="30">
        <v>1</v>
      </c>
      <c r="I1597" s="30">
        <v>40</v>
      </c>
      <c r="J1597" s="30">
        <v>17</v>
      </c>
      <c r="K1597" s="30">
        <v>0</v>
      </c>
      <c r="L1597" s="30">
        <v>17</v>
      </c>
      <c r="M1597" t="s">
        <v>16474</v>
      </c>
    </row>
    <row r="1598" spans="1:13">
      <c r="A1598" t="str">
        <f t="shared" si="24"/>
        <v>Starphos 40 X 500 ml47150</v>
      </c>
      <c r="B1598">
        <v>1597</v>
      </c>
      <c r="C1598" t="s">
        <v>13088</v>
      </c>
      <c r="D1598" t="s">
        <v>1983</v>
      </c>
      <c r="E1598" s="28">
        <v>47150</v>
      </c>
      <c r="F1598" s="30">
        <v>40</v>
      </c>
      <c r="G1598" s="30">
        <v>1</v>
      </c>
      <c r="H1598" s="30">
        <v>1</v>
      </c>
      <c r="I1598" s="30">
        <v>40</v>
      </c>
      <c r="J1598" s="30">
        <v>76</v>
      </c>
      <c r="K1598" s="30">
        <v>1</v>
      </c>
      <c r="L1598" s="30">
        <v>36</v>
      </c>
      <c r="M1598" t="s">
        <v>16474</v>
      </c>
    </row>
    <row r="1599" spans="1:13">
      <c r="A1599" t="str">
        <f t="shared" si="24"/>
        <v>Stick / Spindle Body Pc1/1/1000</v>
      </c>
      <c r="B1599">
        <v>1598</v>
      </c>
      <c r="C1599" t="s">
        <v>13089</v>
      </c>
      <c r="D1599" t="s">
        <v>1984</v>
      </c>
      <c r="E1599" s="28" t="s">
        <v>2222</v>
      </c>
      <c r="F1599" s="30">
        <v>1</v>
      </c>
      <c r="G1599" s="30">
        <v>1</v>
      </c>
      <c r="H1599" s="30">
        <v>1</v>
      </c>
      <c r="I1599" s="30">
        <v>1</v>
      </c>
      <c r="J1599" s="30">
        <v>21</v>
      </c>
      <c r="K1599" s="30">
        <v>21</v>
      </c>
      <c r="L1599" s="30">
        <v>0</v>
      </c>
      <c r="M1599" t="s">
        <v>16474</v>
      </c>
    </row>
    <row r="1600" spans="1:13">
      <c r="A1600" t="str">
        <f t="shared" si="24"/>
        <v>Suica 50/20 WG 5 X 10 X 100 gr46296</v>
      </c>
      <c r="B1600">
        <v>1599</v>
      </c>
      <c r="C1600" t="s">
        <v>13090</v>
      </c>
      <c r="D1600" t="s">
        <v>1985</v>
      </c>
      <c r="E1600" s="28">
        <v>46296</v>
      </c>
      <c r="F1600" s="30">
        <v>5</v>
      </c>
      <c r="G1600" s="30">
        <v>10</v>
      </c>
      <c r="H1600" s="30">
        <v>1</v>
      </c>
      <c r="I1600" s="30">
        <v>50</v>
      </c>
      <c r="J1600" s="30">
        <v>500</v>
      </c>
      <c r="K1600" s="30">
        <v>10</v>
      </c>
      <c r="L1600" s="30">
        <v>0</v>
      </c>
      <c r="M1600" t="s">
        <v>16474</v>
      </c>
    </row>
    <row r="1601" spans="1:13">
      <c r="A1601" t="str">
        <f t="shared" si="24"/>
        <v>Suica 50/20 WG 5 X 40 X 25 gr46296</v>
      </c>
      <c r="B1601">
        <v>1600</v>
      </c>
      <c r="C1601" t="s">
        <v>13091</v>
      </c>
      <c r="D1601" t="s">
        <v>1986</v>
      </c>
      <c r="E1601" s="28">
        <v>46296</v>
      </c>
      <c r="F1601" s="30">
        <v>5</v>
      </c>
      <c r="G1601" s="30">
        <v>40</v>
      </c>
      <c r="H1601" s="30">
        <v>1</v>
      </c>
      <c r="I1601" s="30">
        <v>200</v>
      </c>
      <c r="J1601" s="30">
        <v>203</v>
      </c>
      <c r="K1601" s="30">
        <v>1</v>
      </c>
      <c r="L1601" s="30">
        <v>3</v>
      </c>
      <c r="M1601" t="s">
        <v>16474</v>
      </c>
    </row>
    <row r="1602" spans="1:13">
      <c r="A1602" t="str">
        <f t="shared" si="24"/>
        <v>Switch Off 62.5 WG 20 X 20 X 20 gr46722</v>
      </c>
      <c r="B1602">
        <v>1601</v>
      </c>
      <c r="C1602" t="s">
        <v>13092</v>
      </c>
      <c r="D1602" t="s">
        <v>1987</v>
      </c>
      <c r="E1602" s="28">
        <v>46722</v>
      </c>
      <c r="F1602" s="30">
        <v>20</v>
      </c>
      <c r="G1602" s="30">
        <v>20</v>
      </c>
      <c r="H1602" s="30">
        <v>1</v>
      </c>
      <c r="I1602" s="30">
        <v>400</v>
      </c>
      <c r="J1602" s="30">
        <v>480</v>
      </c>
      <c r="K1602" s="30">
        <v>1</v>
      </c>
      <c r="L1602" s="30">
        <v>80</v>
      </c>
      <c r="M1602" t="s">
        <v>16474</v>
      </c>
    </row>
    <row r="1603" spans="1:13">
      <c r="A1603" t="str">
        <f t="shared" ref="A1603:A1666" si="25">D1603&amp;E1603</f>
        <v>Symbisect 2/30 WG 100 X 50 gr46569</v>
      </c>
      <c r="B1603">
        <v>1602</v>
      </c>
      <c r="C1603" t="s">
        <v>13093</v>
      </c>
      <c r="D1603" t="s">
        <v>1989</v>
      </c>
      <c r="E1603" s="28">
        <v>46569</v>
      </c>
      <c r="F1603" s="30">
        <v>100</v>
      </c>
      <c r="G1603" s="30">
        <v>1</v>
      </c>
      <c r="H1603" s="30">
        <v>1</v>
      </c>
      <c r="I1603" s="30">
        <v>100</v>
      </c>
      <c r="J1603" s="30">
        <v>1444</v>
      </c>
      <c r="K1603" s="30">
        <v>14</v>
      </c>
      <c r="L1603" s="30">
        <v>44</v>
      </c>
      <c r="M1603" t="s">
        <v>16474</v>
      </c>
    </row>
    <row r="1604" spans="1:13">
      <c r="A1604" t="str">
        <f t="shared" si="25"/>
        <v>Symbisect 2/30 WG 50 X 100 gr47088</v>
      </c>
      <c r="B1604">
        <v>1603</v>
      </c>
      <c r="C1604" t="s">
        <v>13094</v>
      </c>
      <c r="D1604" t="s">
        <v>1991</v>
      </c>
      <c r="E1604" s="28">
        <v>47088</v>
      </c>
      <c r="F1604" s="30">
        <v>50</v>
      </c>
      <c r="G1604" s="30">
        <v>1</v>
      </c>
      <c r="H1604" s="30">
        <v>1</v>
      </c>
      <c r="I1604" s="30">
        <v>50</v>
      </c>
      <c r="J1604" s="30">
        <v>2364</v>
      </c>
      <c r="K1604" s="30">
        <v>47</v>
      </c>
      <c r="L1604" s="30">
        <v>14</v>
      </c>
      <c r="M1604" t="s">
        <v>16474</v>
      </c>
    </row>
    <row r="1605" spans="1:13">
      <c r="A1605" t="str">
        <f t="shared" si="25"/>
        <v>Symbisect 2/30 WG 75 X 100 gr46569</v>
      </c>
      <c r="B1605">
        <v>1604</v>
      </c>
      <c r="C1605" t="s">
        <v>13095</v>
      </c>
      <c r="D1605" t="s">
        <v>1992</v>
      </c>
      <c r="E1605" s="28">
        <v>46569</v>
      </c>
      <c r="F1605" s="30">
        <v>75</v>
      </c>
      <c r="G1605" s="30">
        <v>1</v>
      </c>
      <c r="H1605" s="30">
        <v>1</v>
      </c>
      <c r="I1605" s="30">
        <v>75</v>
      </c>
      <c r="J1605" s="30">
        <v>3</v>
      </c>
      <c r="K1605" s="30">
        <v>0</v>
      </c>
      <c r="L1605" s="30">
        <v>3</v>
      </c>
      <c r="M1605" t="s">
        <v>16474</v>
      </c>
    </row>
    <row r="1606" spans="1:13">
      <c r="A1606" t="str">
        <f t="shared" si="25"/>
        <v>Symphony Plus 32 X 250 ml45992</v>
      </c>
      <c r="B1606">
        <v>1605</v>
      </c>
      <c r="C1606" t="s">
        <v>13096</v>
      </c>
      <c r="D1606" t="s">
        <v>1993</v>
      </c>
      <c r="E1606" s="28">
        <v>45992</v>
      </c>
      <c r="F1606" s="30">
        <v>32</v>
      </c>
      <c r="G1606" s="30">
        <v>1</v>
      </c>
      <c r="H1606" s="30">
        <v>1</v>
      </c>
      <c r="I1606" s="30">
        <v>32</v>
      </c>
      <c r="J1606" s="30">
        <v>160</v>
      </c>
      <c r="K1606" s="30">
        <v>5</v>
      </c>
      <c r="L1606" s="30">
        <v>0</v>
      </c>
      <c r="M1606" t="s">
        <v>16474</v>
      </c>
    </row>
    <row r="1607" spans="1:13">
      <c r="A1607" t="str">
        <f t="shared" si="25"/>
        <v>Symphony Plus 32 X 250 ml46478</v>
      </c>
      <c r="B1607">
        <v>1606</v>
      </c>
      <c r="C1607" t="s">
        <v>13096</v>
      </c>
      <c r="D1607" t="s">
        <v>1993</v>
      </c>
      <c r="E1607" s="28">
        <v>46478</v>
      </c>
      <c r="F1607" s="30">
        <v>32</v>
      </c>
      <c r="G1607" s="30">
        <v>1</v>
      </c>
      <c r="H1607" s="30">
        <v>1</v>
      </c>
      <c r="I1607" s="30">
        <v>32</v>
      </c>
      <c r="J1607" s="30">
        <v>1760</v>
      </c>
      <c r="K1607" s="30">
        <v>55</v>
      </c>
      <c r="L1607" s="30">
        <v>0</v>
      </c>
      <c r="M1607" t="s">
        <v>16474</v>
      </c>
    </row>
    <row r="1608" spans="1:13">
      <c r="A1608" t="str">
        <f t="shared" si="25"/>
        <v>Symphony Plus 40 X 100 ml46539</v>
      </c>
      <c r="B1608">
        <v>1607</v>
      </c>
      <c r="C1608" t="s">
        <v>13097</v>
      </c>
      <c r="D1608" t="s">
        <v>1996</v>
      </c>
      <c r="E1608" s="28">
        <v>46539</v>
      </c>
      <c r="F1608" s="30">
        <v>40</v>
      </c>
      <c r="G1608" s="30">
        <v>1</v>
      </c>
      <c r="H1608" s="30">
        <v>1</v>
      </c>
      <c r="I1608" s="30">
        <v>40</v>
      </c>
      <c r="J1608" s="30">
        <v>1200</v>
      </c>
      <c r="K1608" s="30">
        <v>30</v>
      </c>
      <c r="L1608" s="30">
        <v>0</v>
      </c>
      <c r="M1608" t="s">
        <v>16474</v>
      </c>
    </row>
    <row r="1609" spans="1:13">
      <c r="A1609" t="str">
        <f t="shared" si="25"/>
        <v>Symphony Plus 40 X 100 ml45992</v>
      </c>
      <c r="B1609">
        <v>1608</v>
      </c>
      <c r="C1609" t="s">
        <v>13097</v>
      </c>
      <c r="D1609" t="s">
        <v>1996</v>
      </c>
      <c r="E1609" s="28">
        <v>45992</v>
      </c>
      <c r="F1609" s="30">
        <v>40</v>
      </c>
      <c r="G1609" s="30">
        <v>1</v>
      </c>
      <c r="H1609" s="30">
        <v>1</v>
      </c>
      <c r="I1609" s="30">
        <v>40</v>
      </c>
      <c r="J1609" s="30">
        <v>1681</v>
      </c>
      <c r="K1609" s="30">
        <v>42</v>
      </c>
      <c r="L1609" s="30">
        <v>1</v>
      </c>
      <c r="M1609" t="s">
        <v>16474</v>
      </c>
    </row>
    <row r="1610" spans="1:13">
      <c r="A1610" t="str">
        <f t="shared" si="25"/>
        <v>Tabung Kosong1/1/1000</v>
      </c>
      <c r="B1610">
        <v>1609</v>
      </c>
      <c r="C1610" t="s">
        <v>13098</v>
      </c>
      <c r="D1610" t="s">
        <v>1998</v>
      </c>
      <c r="E1610" s="28" t="s">
        <v>2222</v>
      </c>
      <c r="F1610" s="30">
        <v>1</v>
      </c>
      <c r="G1610" s="30">
        <v>1</v>
      </c>
      <c r="H1610" s="30">
        <v>1</v>
      </c>
      <c r="I1610" s="30">
        <v>1</v>
      </c>
      <c r="J1610" s="30">
        <v>10</v>
      </c>
      <c r="K1610" s="30">
        <v>10</v>
      </c>
      <c r="L1610" s="30">
        <v>0</v>
      </c>
      <c r="M1610" t="s">
        <v>16474</v>
      </c>
    </row>
    <row r="1611" spans="1:13">
      <c r="A1611" t="str">
        <f t="shared" si="25"/>
        <v>Tabung Pompa Komplit 14 ltr1/1/1000</v>
      </c>
      <c r="B1611">
        <v>1610</v>
      </c>
      <c r="C1611" t="s">
        <v>13099</v>
      </c>
      <c r="D1611" t="s">
        <v>1999</v>
      </c>
      <c r="E1611" s="28" t="s">
        <v>2222</v>
      </c>
      <c r="F1611" s="30">
        <v>1</v>
      </c>
      <c r="G1611" s="30">
        <v>1</v>
      </c>
      <c r="H1611" s="30">
        <v>1</v>
      </c>
      <c r="I1611" s="30">
        <v>1</v>
      </c>
      <c r="J1611" s="30">
        <v>1</v>
      </c>
      <c r="K1611" s="30">
        <v>1</v>
      </c>
      <c r="L1611" s="30">
        <v>0</v>
      </c>
      <c r="M1611" t="s">
        <v>16474</v>
      </c>
    </row>
    <row r="1612" spans="1:13">
      <c r="A1612" t="str">
        <f t="shared" si="25"/>
        <v>Tali Bahu EDD1/1/1000</v>
      </c>
      <c r="B1612">
        <v>1611</v>
      </c>
      <c r="C1612" t="s">
        <v>13100</v>
      </c>
      <c r="D1612" t="s">
        <v>2000</v>
      </c>
      <c r="E1612" s="28" t="s">
        <v>2222</v>
      </c>
      <c r="F1612" s="30">
        <v>1</v>
      </c>
      <c r="G1612" s="30">
        <v>1</v>
      </c>
      <c r="H1612" s="30">
        <v>1</v>
      </c>
      <c r="I1612" s="30">
        <v>1</v>
      </c>
      <c r="J1612" s="30">
        <v>10</v>
      </c>
      <c r="K1612" s="30">
        <v>10</v>
      </c>
      <c r="L1612" s="30">
        <v>0</v>
      </c>
      <c r="M1612" t="s">
        <v>16474</v>
      </c>
    </row>
    <row r="1613" spans="1:13">
      <c r="A1613" t="str">
        <f t="shared" si="25"/>
        <v>Tali Gawar 989 40 X 600 gr1/1/1000</v>
      </c>
      <c r="B1613">
        <v>1612</v>
      </c>
      <c r="C1613" t="s">
        <v>13101</v>
      </c>
      <c r="D1613" t="s">
        <v>2001</v>
      </c>
      <c r="E1613" s="28" t="s">
        <v>2222</v>
      </c>
      <c r="F1613" s="30">
        <v>40</v>
      </c>
      <c r="G1613" s="30">
        <v>1</v>
      </c>
      <c r="H1613" s="30">
        <v>1</v>
      </c>
      <c r="I1613" s="30">
        <v>40</v>
      </c>
      <c r="J1613" s="30">
        <v>410</v>
      </c>
      <c r="K1613" s="30">
        <v>10</v>
      </c>
      <c r="L1613" s="30">
        <v>10</v>
      </c>
      <c r="M1613" t="s">
        <v>16474</v>
      </c>
    </row>
    <row r="1614" spans="1:13">
      <c r="A1614" t="str">
        <f t="shared" si="25"/>
        <v>Tali Gendong1/1/1000</v>
      </c>
      <c r="B1614">
        <v>1613</v>
      </c>
      <c r="C1614" t="s">
        <v>13102</v>
      </c>
      <c r="D1614" t="s">
        <v>2002</v>
      </c>
      <c r="E1614" s="28" t="s">
        <v>2222</v>
      </c>
      <c r="F1614" s="30">
        <v>1</v>
      </c>
      <c r="G1614" s="30">
        <v>1</v>
      </c>
      <c r="H1614" s="30">
        <v>1</v>
      </c>
      <c r="I1614" s="30">
        <v>1</v>
      </c>
      <c r="J1614" s="30">
        <v>10</v>
      </c>
      <c r="K1614" s="30">
        <v>10</v>
      </c>
      <c r="L1614" s="30">
        <v>0</v>
      </c>
      <c r="M1614" t="s">
        <v>16474</v>
      </c>
    </row>
    <row r="1615" spans="1:13">
      <c r="A1615" t="str">
        <f t="shared" si="25"/>
        <v>Tali Gendong GA1/1/1000</v>
      </c>
      <c r="B1615">
        <v>1614</v>
      </c>
      <c r="C1615" t="s">
        <v>13103</v>
      </c>
      <c r="D1615" t="s">
        <v>2003</v>
      </c>
      <c r="E1615" s="28" t="s">
        <v>2222</v>
      </c>
      <c r="F1615" s="30">
        <v>1</v>
      </c>
      <c r="G1615" s="30">
        <v>1</v>
      </c>
      <c r="H1615" s="30">
        <v>1</v>
      </c>
      <c r="I1615" s="30">
        <v>1</v>
      </c>
      <c r="J1615" s="30">
        <v>1</v>
      </c>
      <c r="K1615" s="30">
        <v>1</v>
      </c>
      <c r="L1615" s="30">
        <v>0</v>
      </c>
      <c r="M1615" t="s">
        <v>16474</v>
      </c>
    </row>
    <row r="1616" spans="1:13">
      <c r="A1616" t="str">
        <f t="shared" si="25"/>
        <v>Tali Gendong Hijau Star Metal1/1/1000</v>
      </c>
      <c r="B1616">
        <v>1615</v>
      </c>
      <c r="C1616" t="s">
        <v>13104</v>
      </c>
      <c r="D1616" t="s">
        <v>2004</v>
      </c>
      <c r="E1616" s="28" t="s">
        <v>2222</v>
      </c>
      <c r="F1616" s="30">
        <v>1</v>
      </c>
      <c r="G1616" s="30">
        <v>1</v>
      </c>
      <c r="H1616" s="30">
        <v>1</v>
      </c>
      <c r="I1616" s="30">
        <v>1</v>
      </c>
      <c r="J1616" s="30">
        <v>28</v>
      </c>
      <c r="K1616" s="30">
        <v>28</v>
      </c>
      <c r="L1616" s="30">
        <v>0</v>
      </c>
      <c r="M1616" t="s">
        <v>16474</v>
      </c>
    </row>
    <row r="1617" spans="1:13">
      <c r="A1617" t="str">
        <f t="shared" si="25"/>
        <v>Tali Kapas Cap Kelud 15 X 900 gr (Putih)1/1/1000</v>
      </c>
      <c r="B1617">
        <v>1616</v>
      </c>
      <c r="C1617" t="s">
        <v>13105</v>
      </c>
      <c r="D1617" t="s">
        <v>2005</v>
      </c>
      <c r="E1617" s="28" t="s">
        <v>2222</v>
      </c>
      <c r="F1617" s="30">
        <v>15</v>
      </c>
      <c r="G1617" s="30">
        <v>1</v>
      </c>
      <c r="H1617" s="30">
        <v>1</v>
      </c>
      <c r="I1617" s="30">
        <v>15</v>
      </c>
      <c r="J1617" s="30">
        <v>242</v>
      </c>
      <c r="K1617" s="30">
        <v>16</v>
      </c>
      <c r="L1617" s="30">
        <v>2</v>
      </c>
      <c r="M1617" t="s">
        <v>16474</v>
      </c>
    </row>
    <row r="1618" spans="1:13">
      <c r="A1618" t="str">
        <f t="shared" si="25"/>
        <v>Tali Kapas Cap Kelud 28 X 450 gr (Putih)1/1/1000</v>
      </c>
      <c r="B1618">
        <v>1617</v>
      </c>
      <c r="C1618" t="s">
        <v>13106</v>
      </c>
      <c r="D1618" t="s">
        <v>2006</v>
      </c>
      <c r="E1618" s="28" t="s">
        <v>2222</v>
      </c>
      <c r="F1618" s="30">
        <v>28</v>
      </c>
      <c r="G1618" s="30">
        <v>1</v>
      </c>
      <c r="H1618" s="30">
        <v>1</v>
      </c>
      <c r="I1618" s="30">
        <v>28</v>
      </c>
      <c r="J1618" s="30">
        <v>103</v>
      </c>
      <c r="K1618" s="30">
        <v>3</v>
      </c>
      <c r="L1618" s="30">
        <v>19</v>
      </c>
      <c r="M1618" t="s">
        <v>16474</v>
      </c>
    </row>
    <row r="1619" spans="1:13">
      <c r="A1619" t="str">
        <f t="shared" si="25"/>
        <v>Tali Surya1/1/1000</v>
      </c>
      <c r="B1619">
        <v>1618</v>
      </c>
      <c r="C1619" t="s">
        <v>13107</v>
      </c>
      <c r="D1619" t="s">
        <v>2007</v>
      </c>
      <c r="E1619" s="28" t="s">
        <v>2222</v>
      </c>
      <c r="F1619" s="30">
        <v>1</v>
      </c>
      <c r="G1619" s="30">
        <v>1</v>
      </c>
      <c r="H1619" s="30">
        <v>1</v>
      </c>
      <c r="I1619" s="30">
        <v>1</v>
      </c>
      <c r="J1619" s="30">
        <v>3331.2</v>
      </c>
      <c r="K1619" s="30">
        <v>3331</v>
      </c>
      <c r="L1619" s="30">
        <v>0.1999999999998181</v>
      </c>
      <c r="M1619" t="s">
        <v>16474</v>
      </c>
    </row>
    <row r="1620" spans="1:13">
      <c r="A1620" t="str">
        <f t="shared" si="25"/>
        <v>Tamicor 250 EC 40 X 100 ml46600</v>
      </c>
      <c r="B1620">
        <v>1619</v>
      </c>
      <c r="C1620" t="s">
        <v>13108</v>
      </c>
      <c r="D1620" t="s">
        <v>2008</v>
      </c>
      <c r="E1620" s="28">
        <v>46600</v>
      </c>
      <c r="F1620" s="30">
        <v>40</v>
      </c>
      <c r="G1620" s="30">
        <v>1</v>
      </c>
      <c r="H1620" s="30">
        <v>1</v>
      </c>
      <c r="I1620" s="30">
        <v>40</v>
      </c>
      <c r="J1620" s="30">
        <v>120</v>
      </c>
      <c r="K1620" s="30">
        <v>3</v>
      </c>
      <c r="L1620" s="30">
        <v>0</v>
      </c>
      <c r="M1620" t="s">
        <v>16474</v>
      </c>
    </row>
    <row r="1621" spans="1:13">
      <c r="A1621" t="str">
        <f t="shared" si="25"/>
        <v>Tamoxanil 6/24 WP 20 X 400 gr45658</v>
      </c>
      <c r="B1621">
        <v>1620</v>
      </c>
      <c r="C1621" t="s">
        <v>13109</v>
      </c>
      <c r="D1621" t="s">
        <v>2009</v>
      </c>
      <c r="E1621" s="28">
        <v>45658</v>
      </c>
      <c r="F1621" s="30">
        <v>20</v>
      </c>
      <c r="G1621" s="30">
        <v>1</v>
      </c>
      <c r="H1621" s="30">
        <v>1</v>
      </c>
      <c r="I1621" s="30">
        <v>20</v>
      </c>
      <c r="J1621" s="30">
        <v>20</v>
      </c>
      <c r="K1621" s="30">
        <v>1</v>
      </c>
      <c r="L1621" s="30">
        <v>0</v>
      </c>
      <c r="M1621" t="s">
        <v>16474</v>
      </c>
    </row>
    <row r="1622" spans="1:13">
      <c r="A1622" t="str">
        <f t="shared" si="25"/>
        <v>Tampidor 200 SL 40 X 100 ml46905</v>
      </c>
      <c r="B1622">
        <v>1621</v>
      </c>
      <c r="C1622" t="s">
        <v>13110</v>
      </c>
      <c r="D1622" t="s">
        <v>2010</v>
      </c>
      <c r="E1622" s="28">
        <v>46905</v>
      </c>
      <c r="F1622" s="30">
        <v>40</v>
      </c>
      <c r="G1622" s="30">
        <v>1</v>
      </c>
      <c r="H1622" s="30">
        <v>1</v>
      </c>
      <c r="I1622" s="30">
        <v>40</v>
      </c>
      <c r="J1622" s="30">
        <v>70</v>
      </c>
      <c r="K1622" s="30">
        <v>1</v>
      </c>
      <c r="L1622" s="30">
        <v>30</v>
      </c>
      <c r="M1622" t="s">
        <v>16474</v>
      </c>
    </row>
    <row r="1623" spans="1:13">
      <c r="A1623" t="str">
        <f t="shared" si="25"/>
        <v>Tampidor 200 SL 40 X 200 ml46905</v>
      </c>
      <c r="B1623">
        <v>1622</v>
      </c>
      <c r="C1623" t="s">
        <v>13111</v>
      </c>
      <c r="D1623" t="s">
        <v>2012</v>
      </c>
      <c r="E1623" s="28">
        <v>46905</v>
      </c>
      <c r="F1623" s="30">
        <v>40</v>
      </c>
      <c r="G1623" s="30">
        <v>1</v>
      </c>
      <c r="H1623" s="30">
        <v>1</v>
      </c>
      <c r="I1623" s="30">
        <v>40</v>
      </c>
      <c r="J1623" s="30">
        <v>197</v>
      </c>
      <c r="K1623" s="30">
        <v>4</v>
      </c>
      <c r="L1623" s="30">
        <v>37</v>
      </c>
      <c r="M1623" t="s">
        <v>16474</v>
      </c>
    </row>
    <row r="1624" spans="1:13">
      <c r="A1624" t="str">
        <f t="shared" si="25"/>
        <v>Tampidor 25 WP 100 X 100 gr45566</v>
      </c>
      <c r="B1624">
        <v>1623</v>
      </c>
      <c r="C1624" t="s">
        <v>13112</v>
      </c>
      <c r="D1624" t="s">
        <v>2013</v>
      </c>
      <c r="E1624" s="28">
        <v>45566</v>
      </c>
      <c r="F1624" s="30">
        <v>100</v>
      </c>
      <c r="G1624" s="30">
        <v>1</v>
      </c>
      <c r="H1624" s="30">
        <v>1</v>
      </c>
      <c r="I1624" s="30">
        <v>100</v>
      </c>
      <c r="J1624" s="30">
        <v>1695</v>
      </c>
      <c r="K1624" s="30">
        <v>16</v>
      </c>
      <c r="L1624" s="30">
        <v>95</v>
      </c>
      <c r="M1624" t="s">
        <v>16474</v>
      </c>
    </row>
    <row r="1625" spans="1:13">
      <c r="A1625" t="str">
        <f t="shared" si="25"/>
        <v>Tamuldok 25 EC 20 X 250 ml45870</v>
      </c>
      <c r="B1625">
        <v>1624</v>
      </c>
      <c r="C1625" t="s">
        <v>13113</v>
      </c>
      <c r="D1625" t="s">
        <v>2016</v>
      </c>
      <c r="E1625" s="28">
        <v>45870</v>
      </c>
      <c r="F1625" s="30">
        <v>20</v>
      </c>
      <c r="G1625" s="30">
        <v>1</v>
      </c>
      <c r="H1625" s="30">
        <v>1</v>
      </c>
      <c r="I1625" s="30">
        <v>20</v>
      </c>
      <c r="J1625" s="30">
        <v>100</v>
      </c>
      <c r="K1625" s="30">
        <v>5</v>
      </c>
      <c r="L1625" s="30">
        <v>0</v>
      </c>
      <c r="M1625" t="s">
        <v>16474</v>
      </c>
    </row>
    <row r="1626" spans="1:13">
      <c r="A1626" t="str">
        <f t="shared" si="25"/>
        <v>Tamuldok 25 EC 20 X 500 ml45870</v>
      </c>
      <c r="B1626">
        <v>1625</v>
      </c>
      <c r="C1626" t="s">
        <v>13114</v>
      </c>
      <c r="D1626" t="s">
        <v>2018</v>
      </c>
      <c r="E1626" s="28">
        <v>45870</v>
      </c>
      <c r="F1626" s="30">
        <v>20</v>
      </c>
      <c r="G1626" s="30">
        <v>1</v>
      </c>
      <c r="H1626" s="30">
        <v>1</v>
      </c>
      <c r="I1626" s="30">
        <v>20</v>
      </c>
      <c r="J1626" s="30">
        <v>100</v>
      </c>
      <c r="K1626" s="30">
        <v>5</v>
      </c>
      <c r="L1626" s="30">
        <v>0</v>
      </c>
      <c r="M1626" t="s">
        <v>16474</v>
      </c>
    </row>
    <row r="1627" spans="1:13">
      <c r="A1627" t="str">
        <f t="shared" si="25"/>
        <v>Tang Lipat set1/1/1000</v>
      </c>
      <c r="B1627">
        <v>1626</v>
      </c>
      <c r="C1627" t="s">
        <v>13115</v>
      </c>
      <c r="D1627" t="s">
        <v>2020</v>
      </c>
      <c r="E1627" s="28" t="s">
        <v>2222</v>
      </c>
      <c r="F1627" s="30">
        <v>1</v>
      </c>
      <c r="G1627" s="30">
        <v>1</v>
      </c>
      <c r="H1627" s="30">
        <v>1</v>
      </c>
      <c r="I1627" s="30">
        <v>1</v>
      </c>
      <c r="J1627" s="30">
        <v>10</v>
      </c>
      <c r="K1627" s="30">
        <v>10</v>
      </c>
      <c r="L1627" s="30">
        <v>0</v>
      </c>
      <c r="M1627" t="s">
        <v>16474</v>
      </c>
    </row>
    <row r="1628" spans="1:13">
      <c r="A1628" t="str">
        <f t="shared" si="25"/>
        <v>Tangki ABC 16 ltr BTR (Kuning)1/1/1000</v>
      </c>
      <c r="B1628">
        <v>1627</v>
      </c>
      <c r="C1628" t="s">
        <v>13116</v>
      </c>
      <c r="D1628" t="s">
        <v>2021</v>
      </c>
      <c r="E1628" s="28" t="s">
        <v>2222</v>
      </c>
      <c r="F1628" s="30">
        <v>1</v>
      </c>
      <c r="G1628" s="30">
        <v>1</v>
      </c>
      <c r="H1628" s="30">
        <v>1</v>
      </c>
      <c r="I1628" s="30">
        <v>1</v>
      </c>
      <c r="J1628" s="30">
        <v>18</v>
      </c>
      <c r="K1628" s="30">
        <v>18</v>
      </c>
      <c r="L1628" s="30">
        <v>0</v>
      </c>
      <c r="M1628" t="s">
        <v>16474</v>
      </c>
    </row>
    <row r="1629" spans="1:13">
      <c r="A1629" t="str">
        <f t="shared" si="25"/>
        <v>Tangki ABC 20 Ltr-71/1/1000</v>
      </c>
      <c r="B1629">
        <v>1628</v>
      </c>
      <c r="C1629" t="s">
        <v>13117</v>
      </c>
      <c r="D1629" t="s">
        <v>2022</v>
      </c>
      <c r="E1629" s="28" t="s">
        <v>2222</v>
      </c>
      <c r="F1629" s="30">
        <v>1</v>
      </c>
      <c r="G1629" s="30">
        <v>1</v>
      </c>
      <c r="H1629" s="30">
        <v>1</v>
      </c>
      <c r="I1629" s="30">
        <v>1</v>
      </c>
      <c r="J1629" s="30">
        <v>14</v>
      </c>
      <c r="K1629" s="30">
        <v>14</v>
      </c>
      <c r="L1629" s="30">
        <v>0</v>
      </c>
      <c r="M1629" t="s">
        <v>16474</v>
      </c>
    </row>
    <row r="1630" spans="1:13">
      <c r="A1630" t="str">
        <f t="shared" si="25"/>
        <v>Tangki Dragon Star 16 ltr baterai (Biru)1/1/1000</v>
      </c>
      <c r="B1630">
        <v>1629</v>
      </c>
      <c r="C1630" t="s">
        <v>13118</v>
      </c>
      <c r="D1630" t="s">
        <v>2023</v>
      </c>
      <c r="E1630" s="28" t="s">
        <v>2222</v>
      </c>
      <c r="F1630" s="30">
        <v>1</v>
      </c>
      <c r="G1630" s="30">
        <v>1</v>
      </c>
      <c r="H1630" s="30">
        <v>1</v>
      </c>
      <c r="I1630" s="30">
        <v>1</v>
      </c>
      <c r="J1630" s="30">
        <v>672</v>
      </c>
      <c r="K1630" s="30">
        <v>672</v>
      </c>
      <c r="L1630" s="30">
        <v>0</v>
      </c>
      <c r="M1630" t="s">
        <v>16474</v>
      </c>
    </row>
    <row r="1631" spans="1:13">
      <c r="A1631" t="str">
        <f t="shared" si="25"/>
        <v>Tangki Dragon Star 16 ltr baterai (Hijau)1/1/1000</v>
      </c>
      <c r="B1631">
        <v>1630</v>
      </c>
      <c r="C1631" t="s">
        <v>13119</v>
      </c>
      <c r="D1631" t="s">
        <v>2024</v>
      </c>
      <c r="E1631" s="28" t="s">
        <v>2222</v>
      </c>
      <c r="F1631" s="30">
        <v>1</v>
      </c>
      <c r="G1631" s="30">
        <v>1</v>
      </c>
      <c r="H1631" s="30">
        <v>1</v>
      </c>
      <c r="I1631" s="30">
        <v>1</v>
      </c>
      <c r="J1631" s="30">
        <v>562</v>
      </c>
      <c r="K1631" s="30">
        <v>562</v>
      </c>
      <c r="L1631" s="30">
        <v>0</v>
      </c>
      <c r="M1631" t="s">
        <v>16474</v>
      </c>
    </row>
    <row r="1632" spans="1:13">
      <c r="A1632" t="str">
        <f t="shared" si="25"/>
        <v>Tangki Eye Brand 17 ltr1/1/1000</v>
      </c>
      <c r="B1632">
        <v>1631</v>
      </c>
      <c r="C1632" t="s">
        <v>13120</v>
      </c>
      <c r="D1632" t="s">
        <v>2025</v>
      </c>
      <c r="E1632" s="28" t="s">
        <v>2222</v>
      </c>
      <c r="F1632" s="30">
        <v>1</v>
      </c>
      <c r="G1632" s="30">
        <v>1</v>
      </c>
      <c r="H1632" s="30">
        <v>1</v>
      </c>
      <c r="I1632" s="30">
        <v>1</v>
      </c>
      <c r="J1632" s="30">
        <v>42</v>
      </c>
      <c r="K1632" s="30">
        <v>42</v>
      </c>
      <c r="L1632" s="30">
        <v>0</v>
      </c>
      <c r="M1632" t="s">
        <v>16474</v>
      </c>
    </row>
    <row r="1633" spans="1:13">
      <c r="A1633" t="str">
        <f t="shared" si="25"/>
        <v>Tangki Jacto 16 ltr1/1/1000</v>
      </c>
      <c r="B1633">
        <v>1632</v>
      </c>
      <c r="C1633" t="s">
        <v>13121</v>
      </c>
      <c r="D1633" t="s">
        <v>2026</v>
      </c>
      <c r="E1633" s="28" t="s">
        <v>2222</v>
      </c>
      <c r="F1633" s="30">
        <v>1</v>
      </c>
      <c r="G1633" s="30">
        <v>1</v>
      </c>
      <c r="H1633" s="30">
        <v>1</v>
      </c>
      <c r="I1633" s="30">
        <v>1</v>
      </c>
      <c r="J1633" s="30">
        <v>8</v>
      </c>
      <c r="K1633" s="30">
        <v>8</v>
      </c>
      <c r="L1633" s="30">
        <v>0</v>
      </c>
      <c r="M1633" t="s">
        <v>16474</v>
      </c>
    </row>
    <row r="1634" spans="1:13">
      <c r="A1634" t="str">
        <f t="shared" si="25"/>
        <v>Tangki Swan 16 ltr F (BTR)1/1/1000</v>
      </c>
      <c r="B1634">
        <v>1633</v>
      </c>
      <c r="C1634" t="s">
        <v>13122</v>
      </c>
      <c r="D1634" t="s">
        <v>2030</v>
      </c>
      <c r="E1634" s="28" t="s">
        <v>2222</v>
      </c>
      <c r="F1634" s="30">
        <v>1</v>
      </c>
      <c r="G1634" s="30">
        <v>1</v>
      </c>
      <c r="H1634" s="30">
        <v>1</v>
      </c>
      <c r="I1634" s="30">
        <v>1</v>
      </c>
      <c r="J1634" s="30">
        <v>4</v>
      </c>
      <c r="K1634" s="30">
        <v>4</v>
      </c>
      <c r="L1634" s="30">
        <v>0</v>
      </c>
      <c r="M1634" t="s">
        <v>16474</v>
      </c>
    </row>
    <row r="1635" spans="1:13">
      <c r="A1635" t="str">
        <f t="shared" si="25"/>
        <v>Tangki Swan 16 ltr F (BTR) Bisi1/1/1000</v>
      </c>
      <c r="B1635">
        <v>1634</v>
      </c>
      <c r="C1635" t="s">
        <v>13123</v>
      </c>
      <c r="D1635" t="s">
        <v>2031</v>
      </c>
      <c r="E1635" s="28" t="s">
        <v>2222</v>
      </c>
      <c r="F1635" s="30">
        <v>1</v>
      </c>
      <c r="G1635" s="30">
        <v>1</v>
      </c>
      <c r="H1635" s="30">
        <v>1</v>
      </c>
      <c r="I1635" s="30">
        <v>1</v>
      </c>
      <c r="J1635" s="30">
        <v>46</v>
      </c>
      <c r="K1635" s="30">
        <v>46</v>
      </c>
      <c r="L1635" s="30">
        <v>0</v>
      </c>
      <c r="M1635" t="s">
        <v>16474</v>
      </c>
    </row>
    <row r="1636" spans="1:13">
      <c r="A1636" t="str">
        <f t="shared" si="25"/>
        <v>Tangki Swan 16 ltr F (BTR) Kuningan1/1/1000</v>
      </c>
      <c r="B1636">
        <v>1635</v>
      </c>
      <c r="C1636" t="s">
        <v>13124</v>
      </c>
      <c r="D1636" t="s">
        <v>2032</v>
      </c>
      <c r="E1636" s="28" t="s">
        <v>2222</v>
      </c>
      <c r="F1636" s="30">
        <v>1</v>
      </c>
      <c r="G1636" s="30">
        <v>1</v>
      </c>
      <c r="H1636" s="30">
        <v>1</v>
      </c>
      <c r="I1636" s="30">
        <v>1</v>
      </c>
      <c r="J1636" s="30">
        <v>22</v>
      </c>
      <c r="K1636" s="30">
        <v>22</v>
      </c>
      <c r="L1636" s="30">
        <v>0</v>
      </c>
      <c r="M1636" t="s">
        <v>16474</v>
      </c>
    </row>
    <row r="1637" spans="1:13">
      <c r="A1637" t="str">
        <f t="shared" si="25"/>
        <v>Tangki TOP AGRI Double Fungsi 16 ltr baterai1/1/1000</v>
      </c>
      <c r="B1637">
        <v>1636</v>
      </c>
      <c r="C1637" t="s">
        <v>13125</v>
      </c>
      <c r="D1637" t="s">
        <v>2033</v>
      </c>
      <c r="E1637" s="28" t="s">
        <v>2222</v>
      </c>
      <c r="F1637" s="30">
        <v>1</v>
      </c>
      <c r="G1637" s="30">
        <v>1</v>
      </c>
      <c r="H1637" s="30">
        <v>1</v>
      </c>
      <c r="I1637" s="30">
        <v>1</v>
      </c>
      <c r="J1637" s="30">
        <v>54</v>
      </c>
      <c r="K1637" s="30">
        <v>54</v>
      </c>
      <c r="L1637" s="30">
        <v>0</v>
      </c>
      <c r="M1637" t="s">
        <v>16474</v>
      </c>
    </row>
    <row r="1638" spans="1:13">
      <c r="A1638" t="str">
        <f t="shared" si="25"/>
        <v>Tangki TOP AGRI Single Fungsi 16 ltr baterai1/1/1000</v>
      </c>
      <c r="B1638">
        <v>1637</v>
      </c>
      <c r="C1638" t="s">
        <v>13126</v>
      </c>
      <c r="D1638" t="s">
        <v>2034</v>
      </c>
      <c r="E1638" s="28" t="s">
        <v>2222</v>
      </c>
      <c r="F1638" s="30">
        <v>1</v>
      </c>
      <c r="G1638" s="30">
        <v>1</v>
      </c>
      <c r="H1638" s="30">
        <v>1</v>
      </c>
      <c r="I1638" s="30">
        <v>1</v>
      </c>
      <c r="J1638" s="30">
        <v>28</v>
      </c>
      <c r="K1638" s="30">
        <v>28</v>
      </c>
      <c r="L1638" s="30">
        <v>0</v>
      </c>
      <c r="M1638" t="s">
        <v>16474</v>
      </c>
    </row>
    <row r="1639" spans="1:13">
      <c r="A1639" t="str">
        <f t="shared" si="25"/>
        <v>Tangki Yoto 14 ltr SS BTR1/1/1000</v>
      </c>
      <c r="B1639">
        <v>1638</v>
      </c>
      <c r="C1639" t="s">
        <v>13127</v>
      </c>
      <c r="D1639" t="s">
        <v>2037</v>
      </c>
      <c r="E1639" s="28" t="s">
        <v>2222</v>
      </c>
      <c r="F1639" s="30">
        <v>1</v>
      </c>
      <c r="G1639" s="30">
        <v>1</v>
      </c>
      <c r="H1639" s="30">
        <v>1</v>
      </c>
      <c r="I1639" s="30">
        <v>1</v>
      </c>
      <c r="J1639" s="30">
        <v>1</v>
      </c>
      <c r="K1639" s="30">
        <v>1</v>
      </c>
      <c r="L1639" s="30">
        <v>0</v>
      </c>
      <c r="M1639" t="s">
        <v>16474</v>
      </c>
    </row>
    <row r="1640" spans="1:13">
      <c r="A1640" t="str">
        <f t="shared" si="25"/>
        <v>Termikon 15 EC 20 X 400 ml47058</v>
      </c>
      <c r="B1640">
        <v>1639</v>
      </c>
      <c r="C1640" t="s">
        <v>13128</v>
      </c>
      <c r="D1640" t="s">
        <v>2038</v>
      </c>
      <c r="E1640" s="28">
        <v>47058</v>
      </c>
      <c r="F1640" s="30">
        <v>20</v>
      </c>
      <c r="G1640" s="30">
        <v>1</v>
      </c>
      <c r="H1640" s="30">
        <v>1</v>
      </c>
      <c r="I1640" s="30">
        <v>20</v>
      </c>
      <c r="J1640" s="30">
        <v>19</v>
      </c>
      <c r="K1640" s="30">
        <v>0</v>
      </c>
      <c r="L1640" s="30">
        <v>19</v>
      </c>
      <c r="M1640" t="s">
        <v>16474</v>
      </c>
    </row>
    <row r="1641" spans="1:13">
      <c r="A1641" t="str">
        <f t="shared" si="25"/>
        <v>Termikon 15 EC 20 X 400 ml47178</v>
      </c>
      <c r="B1641">
        <v>1640</v>
      </c>
      <c r="C1641" t="s">
        <v>13128</v>
      </c>
      <c r="D1641" t="s">
        <v>2038</v>
      </c>
      <c r="E1641" s="28">
        <v>47178</v>
      </c>
      <c r="F1641" s="30">
        <v>20</v>
      </c>
      <c r="G1641" s="30">
        <v>1</v>
      </c>
      <c r="H1641" s="30">
        <v>1</v>
      </c>
      <c r="I1641" s="30">
        <v>20</v>
      </c>
      <c r="J1641" s="30">
        <v>5400</v>
      </c>
      <c r="K1641" s="30">
        <v>270</v>
      </c>
      <c r="L1641" s="30">
        <v>0</v>
      </c>
      <c r="M1641" t="s">
        <v>16474</v>
      </c>
    </row>
    <row r="1642" spans="1:13">
      <c r="A1642" t="str">
        <f t="shared" si="25"/>
        <v>Termikon 15 EC 50 X 100 ml47178</v>
      </c>
      <c r="B1642">
        <v>1641</v>
      </c>
      <c r="C1642" t="s">
        <v>13129</v>
      </c>
      <c r="D1642" t="s">
        <v>2039</v>
      </c>
      <c r="E1642" s="28">
        <v>47178</v>
      </c>
      <c r="F1642" s="30">
        <v>50</v>
      </c>
      <c r="G1642" s="30">
        <v>1</v>
      </c>
      <c r="H1642" s="30">
        <v>1</v>
      </c>
      <c r="I1642" s="30">
        <v>50</v>
      </c>
      <c r="J1642" s="30">
        <v>7352</v>
      </c>
      <c r="K1642" s="30">
        <v>147</v>
      </c>
      <c r="L1642" s="30">
        <v>2</v>
      </c>
      <c r="M1642" t="s">
        <v>16474</v>
      </c>
    </row>
    <row r="1643" spans="1:13">
      <c r="A1643" t="str">
        <f t="shared" si="25"/>
        <v>Terminator 135 EC 20 X 500 ml46054</v>
      </c>
      <c r="B1643">
        <v>1642</v>
      </c>
      <c r="C1643" t="s">
        <v>13130</v>
      </c>
      <c r="D1643" t="s">
        <v>2040</v>
      </c>
      <c r="E1643" s="28">
        <v>46054</v>
      </c>
      <c r="F1643" s="30">
        <v>20</v>
      </c>
      <c r="G1643" s="30">
        <v>1</v>
      </c>
      <c r="H1643" s="30">
        <v>1</v>
      </c>
      <c r="I1643" s="30">
        <v>20</v>
      </c>
      <c r="J1643" s="30">
        <v>410</v>
      </c>
      <c r="K1643" s="30">
        <v>20</v>
      </c>
      <c r="L1643" s="30">
        <v>10</v>
      </c>
      <c r="M1643" t="s">
        <v>16474</v>
      </c>
    </row>
    <row r="1644" spans="1:13">
      <c r="A1644" t="str">
        <f t="shared" si="25"/>
        <v>Terminator 135 EC 40 X 250 ml46753</v>
      </c>
      <c r="B1644">
        <v>1643</v>
      </c>
      <c r="C1644" t="s">
        <v>13131</v>
      </c>
      <c r="D1644" t="s">
        <v>2042</v>
      </c>
      <c r="E1644" s="28">
        <v>46753</v>
      </c>
      <c r="F1644" s="30">
        <v>40</v>
      </c>
      <c r="G1644" s="30">
        <v>1</v>
      </c>
      <c r="H1644" s="30">
        <v>1</v>
      </c>
      <c r="I1644" s="30">
        <v>40</v>
      </c>
      <c r="J1644" s="30">
        <v>27</v>
      </c>
      <c r="K1644" s="30">
        <v>0</v>
      </c>
      <c r="L1644" s="30">
        <v>27</v>
      </c>
      <c r="M1644" t="s">
        <v>16474</v>
      </c>
    </row>
    <row r="1645" spans="1:13">
      <c r="A1645" t="str">
        <f t="shared" si="25"/>
        <v>Terminator 135 EC 40 X 250 ml47027</v>
      </c>
      <c r="B1645">
        <v>1644</v>
      </c>
      <c r="C1645" t="s">
        <v>13131</v>
      </c>
      <c r="D1645" t="s">
        <v>2042</v>
      </c>
      <c r="E1645" s="28">
        <v>47027</v>
      </c>
      <c r="F1645" s="30">
        <v>40</v>
      </c>
      <c r="G1645" s="30">
        <v>1</v>
      </c>
      <c r="H1645" s="30">
        <v>1</v>
      </c>
      <c r="I1645" s="30">
        <v>40</v>
      </c>
      <c r="J1645" s="30">
        <v>520</v>
      </c>
      <c r="K1645" s="30">
        <v>13</v>
      </c>
      <c r="L1645" s="30">
        <v>0</v>
      </c>
      <c r="M1645" t="s">
        <v>16474</v>
      </c>
    </row>
    <row r="1646" spans="1:13">
      <c r="A1646" t="str">
        <f t="shared" si="25"/>
        <v>Throne 250 EC 20 X 250 ml46813</v>
      </c>
      <c r="B1646">
        <v>1645</v>
      </c>
      <c r="C1646" t="s">
        <v>13132</v>
      </c>
      <c r="D1646" t="s">
        <v>2049</v>
      </c>
      <c r="E1646" s="28">
        <v>46813</v>
      </c>
      <c r="F1646" s="30">
        <v>20</v>
      </c>
      <c r="G1646" s="30">
        <v>1</v>
      </c>
      <c r="H1646" s="30">
        <v>1</v>
      </c>
      <c r="I1646" s="30">
        <v>20</v>
      </c>
      <c r="J1646" s="30">
        <v>350</v>
      </c>
      <c r="K1646" s="30">
        <v>17</v>
      </c>
      <c r="L1646" s="30">
        <v>10</v>
      </c>
      <c r="M1646" t="s">
        <v>16474</v>
      </c>
    </row>
    <row r="1647" spans="1:13">
      <c r="A1647" t="str">
        <f t="shared" si="25"/>
        <v>Throne 250 EC 20 X 500 ml46569</v>
      </c>
      <c r="B1647">
        <v>1646</v>
      </c>
      <c r="C1647" t="s">
        <v>13133</v>
      </c>
      <c r="D1647" t="s">
        <v>2051</v>
      </c>
      <c r="E1647" s="28">
        <v>46569</v>
      </c>
      <c r="F1647" s="30">
        <v>20</v>
      </c>
      <c r="G1647" s="30">
        <v>1</v>
      </c>
      <c r="H1647" s="30">
        <v>1</v>
      </c>
      <c r="I1647" s="30">
        <v>20</v>
      </c>
      <c r="J1647" s="30">
        <v>40</v>
      </c>
      <c r="K1647" s="30">
        <v>2</v>
      </c>
      <c r="L1647" s="30">
        <v>0</v>
      </c>
      <c r="M1647" t="s">
        <v>16474</v>
      </c>
    </row>
    <row r="1648" spans="1:13">
      <c r="A1648" t="str">
        <f t="shared" si="25"/>
        <v>Throne 250 EC 20 X 500 ml46813</v>
      </c>
      <c r="B1648">
        <v>1647</v>
      </c>
      <c r="C1648" t="s">
        <v>13133</v>
      </c>
      <c r="D1648" t="s">
        <v>2051</v>
      </c>
      <c r="E1648" s="28">
        <v>46813</v>
      </c>
      <c r="F1648" s="30">
        <v>20</v>
      </c>
      <c r="G1648" s="30">
        <v>1</v>
      </c>
      <c r="H1648" s="30">
        <v>1</v>
      </c>
      <c r="I1648" s="30">
        <v>20</v>
      </c>
      <c r="J1648" s="30">
        <v>400</v>
      </c>
      <c r="K1648" s="30">
        <v>20</v>
      </c>
      <c r="L1648" s="30">
        <v>0</v>
      </c>
      <c r="M1648" t="s">
        <v>16474</v>
      </c>
    </row>
    <row r="1649" spans="1:13">
      <c r="A1649" t="str">
        <f t="shared" si="25"/>
        <v>Tombol Regulator1/1/1000</v>
      </c>
      <c r="B1649">
        <v>1648</v>
      </c>
      <c r="C1649" t="s">
        <v>13134</v>
      </c>
      <c r="D1649" t="s">
        <v>2061</v>
      </c>
      <c r="E1649" s="28" t="s">
        <v>2222</v>
      </c>
      <c r="F1649" s="30">
        <v>1</v>
      </c>
      <c r="G1649" s="30">
        <v>1</v>
      </c>
      <c r="H1649" s="30">
        <v>1</v>
      </c>
      <c r="I1649" s="30">
        <v>1</v>
      </c>
      <c r="J1649" s="30">
        <v>10</v>
      </c>
      <c r="K1649" s="30">
        <v>10</v>
      </c>
      <c r="L1649" s="30">
        <v>0</v>
      </c>
      <c r="M1649" t="s">
        <v>16474</v>
      </c>
    </row>
    <row r="1650" spans="1:13">
      <c r="A1650" t="str">
        <f t="shared" si="25"/>
        <v>Topbas 400 SC 25 X 100 ml47119</v>
      </c>
      <c r="B1650">
        <v>1649</v>
      </c>
      <c r="C1650" t="s">
        <v>13135</v>
      </c>
      <c r="D1650" t="s">
        <v>2062</v>
      </c>
      <c r="E1650" s="28">
        <v>47119</v>
      </c>
      <c r="F1650" s="30">
        <v>25</v>
      </c>
      <c r="G1650" s="30">
        <v>1</v>
      </c>
      <c r="H1650" s="30">
        <v>1</v>
      </c>
      <c r="I1650" s="30">
        <v>25</v>
      </c>
      <c r="J1650" s="30">
        <v>312</v>
      </c>
      <c r="K1650" s="30">
        <v>12</v>
      </c>
      <c r="L1650" s="30">
        <v>12</v>
      </c>
      <c r="M1650" t="s">
        <v>16474</v>
      </c>
    </row>
    <row r="1651" spans="1:13">
      <c r="A1651" t="str">
        <f t="shared" si="25"/>
        <v>Topbas 400 SC 50 X 50 ml47088</v>
      </c>
      <c r="B1651">
        <v>1650</v>
      </c>
      <c r="C1651" t="s">
        <v>13136</v>
      </c>
      <c r="D1651" t="s">
        <v>2063</v>
      </c>
      <c r="E1651" s="28">
        <v>47088</v>
      </c>
      <c r="F1651" s="30">
        <v>50</v>
      </c>
      <c r="G1651" s="30">
        <v>1</v>
      </c>
      <c r="H1651" s="30">
        <v>1</v>
      </c>
      <c r="I1651" s="30">
        <v>50</v>
      </c>
      <c r="J1651" s="30">
        <v>194</v>
      </c>
      <c r="K1651" s="30">
        <v>3</v>
      </c>
      <c r="L1651" s="30">
        <v>44</v>
      </c>
      <c r="M1651" t="s">
        <v>16474</v>
      </c>
    </row>
    <row r="1652" spans="1:13">
      <c r="A1652" t="str">
        <f t="shared" si="25"/>
        <v>Topi Agricon1/1/1000</v>
      </c>
      <c r="B1652">
        <v>1651</v>
      </c>
      <c r="C1652" t="s">
        <v>13137</v>
      </c>
      <c r="D1652" t="s">
        <v>2064</v>
      </c>
      <c r="E1652" s="28" t="s">
        <v>2222</v>
      </c>
      <c r="F1652" s="30">
        <v>1</v>
      </c>
      <c r="G1652" s="30">
        <v>1</v>
      </c>
      <c r="H1652" s="30">
        <v>1</v>
      </c>
      <c r="I1652" s="30">
        <v>1</v>
      </c>
      <c r="J1652" s="30">
        <v>7626</v>
      </c>
      <c r="K1652" s="30">
        <v>7626</v>
      </c>
      <c r="L1652" s="30">
        <v>0</v>
      </c>
      <c r="M1652" t="s">
        <v>16474</v>
      </c>
    </row>
    <row r="1653" spans="1:13">
      <c r="A1653" t="str">
        <f t="shared" si="25"/>
        <v>Topi Bayer1/1/1000</v>
      </c>
      <c r="B1653">
        <v>1652</v>
      </c>
      <c r="C1653" t="s">
        <v>13138</v>
      </c>
      <c r="D1653" t="s">
        <v>2065</v>
      </c>
      <c r="E1653" s="28" t="s">
        <v>2222</v>
      </c>
      <c r="F1653" s="30">
        <v>1</v>
      </c>
      <c r="G1653" s="30">
        <v>1</v>
      </c>
      <c r="H1653" s="30">
        <v>1</v>
      </c>
      <c r="I1653" s="30">
        <v>1</v>
      </c>
      <c r="J1653" s="30">
        <v>150</v>
      </c>
      <c r="K1653" s="30">
        <v>150</v>
      </c>
      <c r="L1653" s="30">
        <v>0</v>
      </c>
      <c r="M1653" t="s">
        <v>16474</v>
      </c>
    </row>
    <row r="1654" spans="1:13">
      <c r="A1654" t="str">
        <f t="shared" si="25"/>
        <v>Topi Jagung Bisi1/1/1000</v>
      </c>
      <c r="B1654">
        <v>1653</v>
      </c>
      <c r="C1654" t="s">
        <v>13139</v>
      </c>
      <c r="D1654" t="s">
        <v>2066</v>
      </c>
      <c r="E1654" s="28" t="s">
        <v>2222</v>
      </c>
      <c r="F1654" s="30">
        <v>1</v>
      </c>
      <c r="G1654" s="30">
        <v>1</v>
      </c>
      <c r="H1654" s="30">
        <v>1</v>
      </c>
      <c r="I1654" s="30">
        <v>1</v>
      </c>
      <c r="J1654" s="30">
        <v>30</v>
      </c>
      <c r="K1654" s="30">
        <v>30</v>
      </c>
      <c r="L1654" s="30">
        <v>0</v>
      </c>
      <c r="M1654" t="s">
        <v>16474</v>
      </c>
    </row>
    <row r="1655" spans="1:13">
      <c r="A1655" t="str">
        <f t="shared" si="25"/>
        <v>Topi Mulsa Hanoman1/1/1000</v>
      </c>
      <c r="B1655">
        <v>1654</v>
      </c>
      <c r="C1655" t="s">
        <v>13140</v>
      </c>
      <c r="D1655" t="s">
        <v>2067</v>
      </c>
      <c r="E1655" s="28" t="s">
        <v>2222</v>
      </c>
      <c r="F1655" s="30">
        <v>1</v>
      </c>
      <c r="G1655" s="30">
        <v>1</v>
      </c>
      <c r="H1655" s="30">
        <v>1</v>
      </c>
      <c r="I1655" s="30">
        <v>1</v>
      </c>
      <c r="J1655" s="30">
        <v>8</v>
      </c>
      <c r="K1655" s="30">
        <v>8</v>
      </c>
      <c r="L1655" s="30">
        <v>0</v>
      </c>
      <c r="M1655" t="s">
        <v>16474</v>
      </c>
    </row>
    <row r="1656" spans="1:13">
      <c r="A1656" t="str">
        <f t="shared" si="25"/>
        <v>Topi Orbit1/1/1000</v>
      </c>
      <c r="B1656">
        <v>1655</v>
      </c>
      <c r="C1656" t="s">
        <v>13141</v>
      </c>
      <c r="D1656" t="s">
        <v>2068</v>
      </c>
      <c r="E1656" s="28" t="s">
        <v>2222</v>
      </c>
      <c r="F1656" s="30">
        <v>1</v>
      </c>
      <c r="G1656" s="30">
        <v>1</v>
      </c>
      <c r="H1656" s="30">
        <v>1</v>
      </c>
      <c r="I1656" s="30">
        <v>1</v>
      </c>
      <c r="J1656" s="30">
        <v>175</v>
      </c>
      <c r="K1656" s="30">
        <v>175</v>
      </c>
      <c r="L1656" s="30">
        <v>0</v>
      </c>
      <c r="M1656" t="s">
        <v>16474</v>
      </c>
    </row>
    <row r="1657" spans="1:13">
      <c r="A1657" t="str">
        <f t="shared" si="25"/>
        <v>Topi Pertiwi1/1/1000</v>
      </c>
      <c r="B1657">
        <v>1656</v>
      </c>
      <c r="C1657" t="s">
        <v>13142</v>
      </c>
      <c r="D1657" t="s">
        <v>2069</v>
      </c>
      <c r="E1657" s="28" t="s">
        <v>2222</v>
      </c>
      <c r="F1657" s="30">
        <v>1</v>
      </c>
      <c r="G1657" s="30">
        <v>1</v>
      </c>
      <c r="H1657" s="30">
        <v>1</v>
      </c>
      <c r="I1657" s="30">
        <v>1</v>
      </c>
      <c r="J1657" s="30">
        <v>50</v>
      </c>
      <c r="K1657" s="30">
        <v>50</v>
      </c>
      <c r="L1657" s="30">
        <v>0</v>
      </c>
      <c r="M1657" t="s">
        <v>16474</v>
      </c>
    </row>
    <row r="1658" spans="1:13">
      <c r="A1658" t="str">
        <f t="shared" si="25"/>
        <v>Topi PT Karisma1/1/1000</v>
      </c>
      <c r="B1658">
        <v>1657</v>
      </c>
      <c r="C1658" t="s">
        <v>13143</v>
      </c>
      <c r="D1658" t="s">
        <v>2070</v>
      </c>
      <c r="E1658" s="28" t="s">
        <v>2222</v>
      </c>
      <c r="F1658" s="30">
        <v>1</v>
      </c>
      <c r="G1658" s="30">
        <v>1</v>
      </c>
      <c r="H1658" s="30">
        <v>1</v>
      </c>
      <c r="I1658" s="30">
        <v>1</v>
      </c>
      <c r="J1658" s="30">
        <v>100</v>
      </c>
      <c r="K1658" s="30">
        <v>100</v>
      </c>
      <c r="L1658" s="30">
        <v>0</v>
      </c>
      <c r="M1658" t="s">
        <v>16474</v>
      </c>
    </row>
    <row r="1659" spans="1:13">
      <c r="A1659" t="str">
        <f t="shared" si="25"/>
        <v>Topi Rimba Atonik1/1/1000</v>
      </c>
      <c r="B1659">
        <v>1658</v>
      </c>
      <c r="C1659" t="s">
        <v>13144</v>
      </c>
      <c r="D1659" t="s">
        <v>2071</v>
      </c>
      <c r="E1659" s="28" t="s">
        <v>2222</v>
      </c>
      <c r="F1659" s="30">
        <v>1</v>
      </c>
      <c r="G1659" s="30">
        <v>1</v>
      </c>
      <c r="H1659" s="30">
        <v>1</v>
      </c>
      <c r="I1659" s="30">
        <v>1</v>
      </c>
      <c r="J1659" s="30">
        <v>70</v>
      </c>
      <c r="K1659" s="30">
        <v>70</v>
      </c>
      <c r="L1659" s="30">
        <v>0</v>
      </c>
      <c r="M1659" t="s">
        <v>16474</v>
      </c>
    </row>
    <row r="1660" spans="1:13">
      <c r="A1660" t="str">
        <f t="shared" si="25"/>
        <v>Topi Syngenta1/1/1000</v>
      </c>
      <c r="B1660">
        <v>1659</v>
      </c>
      <c r="C1660" t="s">
        <v>13145</v>
      </c>
      <c r="D1660" t="s">
        <v>2072</v>
      </c>
      <c r="E1660" s="28" t="s">
        <v>2222</v>
      </c>
      <c r="F1660" s="30">
        <v>1</v>
      </c>
      <c r="G1660" s="30">
        <v>1</v>
      </c>
      <c r="H1660" s="30">
        <v>1</v>
      </c>
      <c r="I1660" s="30">
        <v>1</v>
      </c>
      <c r="J1660" s="30">
        <v>232</v>
      </c>
      <c r="K1660" s="30">
        <v>232</v>
      </c>
      <c r="L1660" s="30">
        <v>0</v>
      </c>
      <c r="M1660" t="s">
        <v>16474</v>
      </c>
    </row>
    <row r="1661" spans="1:13">
      <c r="A1661" t="str">
        <f t="shared" si="25"/>
        <v>Topida 25 WP 100 X 100 gr46935</v>
      </c>
      <c r="B1661">
        <v>1660</v>
      </c>
      <c r="C1661" t="s">
        <v>13146</v>
      </c>
      <c r="D1661" t="s">
        <v>2073</v>
      </c>
      <c r="E1661" s="28">
        <v>46935</v>
      </c>
      <c r="F1661" s="30">
        <v>100</v>
      </c>
      <c r="G1661" s="30">
        <v>1</v>
      </c>
      <c r="H1661" s="30">
        <v>1</v>
      </c>
      <c r="I1661" s="30">
        <v>100</v>
      </c>
      <c r="J1661" s="30">
        <v>824</v>
      </c>
      <c r="K1661" s="30">
        <v>8</v>
      </c>
      <c r="L1661" s="30">
        <v>24</v>
      </c>
      <c r="M1661" t="s">
        <v>16474</v>
      </c>
    </row>
    <row r="1662" spans="1:13">
      <c r="A1662" t="str">
        <f t="shared" si="25"/>
        <v>Topida 25 WP 50 X 100 gr47453</v>
      </c>
      <c r="B1662">
        <v>1661</v>
      </c>
      <c r="C1662" t="s">
        <v>13147</v>
      </c>
      <c r="D1662" t="s">
        <v>2074</v>
      </c>
      <c r="E1662" s="28">
        <v>47453</v>
      </c>
      <c r="F1662" s="30">
        <v>50</v>
      </c>
      <c r="G1662" s="30">
        <v>1</v>
      </c>
      <c r="H1662" s="30">
        <v>1</v>
      </c>
      <c r="I1662" s="30">
        <v>50</v>
      </c>
      <c r="J1662" s="30">
        <v>2400</v>
      </c>
      <c r="K1662" s="30">
        <v>48</v>
      </c>
      <c r="L1662" s="30">
        <v>0</v>
      </c>
      <c r="M1662" t="s">
        <v>16474</v>
      </c>
    </row>
    <row r="1663" spans="1:13">
      <c r="A1663" t="str">
        <f t="shared" si="25"/>
        <v>Topjos 300 SL 20 X 1 ltr47178</v>
      </c>
      <c r="B1663">
        <v>1662</v>
      </c>
      <c r="C1663" t="s">
        <v>13148</v>
      </c>
      <c r="D1663" t="s">
        <v>2075</v>
      </c>
      <c r="E1663" s="28">
        <v>47178</v>
      </c>
      <c r="F1663" s="30">
        <v>20</v>
      </c>
      <c r="G1663" s="30">
        <v>1</v>
      </c>
      <c r="H1663" s="30">
        <v>1</v>
      </c>
      <c r="I1663" s="30">
        <v>20</v>
      </c>
      <c r="J1663" s="30">
        <v>2255</v>
      </c>
      <c r="K1663" s="30">
        <v>112</v>
      </c>
      <c r="L1663" s="30">
        <v>15</v>
      </c>
      <c r="M1663" t="s">
        <v>16474</v>
      </c>
    </row>
    <row r="1664" spans="1:13">
      <c r="A1664" t="str">
        <f t="shared" si="25"/>
        <v>Topjos 300 SL 20 X 1 ltr47209</v>
      </c>
      <c r="B1664">
        <v>1663</v>
      </c>
      <c r="C1664" t="s">
        <v>13148</v>
      </c>
      <c r="D1664" t="s">
        <v>2075</v>
      </c>
      <c r="E1664" s="28">
        <v>47209</v>
      </c>
      <c r="F1664" s="30">
        <v>20</v>
      </c>
      <c r="G1664" s="30">
        <v>1</v>
      </c>
      <c r="H1664" s="30">
        <v>1</v>
      </c>
      <c r="I1664" s="30">
        <v>20</v>
      </c>
      <c r="J1664" s="30">
        <v>6960</v>
      </c>
      <c r="K1664" s="30">
        <v>348</v>
      </c>
      <c r="L1664" s="30">
        <v>0</v>
      </c>
      <c r="M1664" t="s">
        <v>16474</v>
      </c>
    </row>
    <row r="1665" spans="1:13">
      <c r="A1665" t="str">
        <f t="shared" si="25"/>
        <v>Topsil B/K 30 X 450 gr46143</v>
      </c>
      <c r="B1665">
        <v>1664</v>
      </c>
      <c r="C1665" t="s">
        <v>13149</v>
      </c>
      <c r="D1665" t="s">
        <v>2076</v>
      </c>
      <c r="E1665" s="28">
        <v>46143</v>
      </c>
      <c r="F1665" s="30">
        <v>30</v>
      </c>
      <c r="G1665" s="30">
        <v>1</v>
      </c>
      <c r="H1665" s="30">
        <v>1</v>
      </c>
      <c r="I1665" s="30">
        <v>30</v>
      </c>
      <c r="J1665" s="30">
        <v>3006</v>
      </c>
      <c r="K1665" s="30">
        <v>100</v>
      </c>
      <c r="L1665" s="30">
        <v>6</v>
      </c>
      <c r="M1665" t="s">
        <v>16474</v>
      </c>
    </row>
    <row r="1666" spans="1:13">
      <c r="A1666" t="str">
        <f t="shared" si="25"/>
        <v>Topsindo 70 WP 20 X 500 gr45505</v>
      </c>
      <c r="B1666">
        <v>1665</v>
      </c>
      <c r="C1666" t="s">
        <v>13150</v>
      </c>
      <c r="D1666" t="s">
        <v>2077</v>
      </c>
      <c r="E1666" s="28">
        <v>45505</v>
      </c>
      <c r="F1666" s="30">
        <v>20</v>
      </c>
      <c r="G1666" s="30">
        <v>1</v>
      </c>
      <c r="H1666" s="30">
        <v>1</v>
      </c>
      <c r="I1666" s="30">
        <v>20</v>
      </c>
      <c r="J1666" s="30">
        <v>4</v>
      </c>
      <c r="K1666" s="30">
        <v>0</v>
      </c>
      <c r="L1666" s="30">
        <v>4</v>
      </c>
      <c r="M1666" t="s">
        <v>16474</v>
      </c>
    </row>
    <row r="1667" spans="1:13">
      <c r="A1667" t="str">
        <f t="shared" ref="A1667:A1730" si="26">D1667&amp;E1667</f>
        <v>Topsindo 70 WP 20 X 500 gr47209</v>
      </c>
      <c r="B1667">
        <v>1666</v>
      </c>
      <c r="C1667" t="s">
        <v>13150</v>
      </c>
      <c r="D1667" t="s">
        <v>2077</v>
      </c>
      <c r="E1667" s="28">
        <v>47209</v>
      </c>
      <c r="F1667" s="30">
        <v>20</v>
      </c>
      <c r="G1667" s="30">
        <v>1</v>
      </c>
      <c r="H1667" s="30">
        <v>1</v>
      </c>
      <c r="I1667" s="30">
        <v>20</v>
      </c>
      <c r="J1667" s="30">
        <v>162</v>
      </c>
      <c r="K1667" s="30">
        <v>8</v>
      </c>
      <c r="L1667" s="30">
        <v>2</v>
      </c>
      <c r="M1667" t="s">
        <v>16474</v>
      </c>
    </row>
    <row r="1668" spans="1:13">
      <c r="A1668" t="str">
        <f t="shared" si="26"/>
        <v>Tori 50 WP 5 X 100 gr (Sample)1/1/1000</v>
      </c>
      <c r="B1668">
        <v>1667</v>
      </c>
      <c r="C1668" t="s">
        <v>13151</v>
      </c>
      <c r="D1668" t="s">
        <v>2078</v>
      </c>
      <c r="E1668" s="28" t="s">
        <v>2222</v>
      </c>
      <c r="F1668" s="30">
        <v>5</v>
      </c>
      <c r="G1668" s="30">
        <v>1</v>
      </c>
      <c r="H1668" s="30">
        <v>1</v>
      </c>
      <c r="I1668" s="30">
        <v>5</v>
      </c>
      <c r="J1668" s="30">
        <v>23</v>
      </c>
      <c r="K1668" s="30">
        <v>4</v>
      </c>
      <c r="L1668" s="30">
        <v>3</v>
      </c>
      <c r="M1668" t="s">
        <v>16474</v>
      </c>
    </row>
    <row r="1669" spans="1:13">
      <c r="A1669" t="str">
        <f t="shared" si="26"/>
        <v>Trigard 75 WP 10 X 10 X 50 gr45901</v>
      </c>
      <c r="B1669">
        <v>1668</v>
      </c>
      <c r="C1669" t="s">
        <v>13152</v>
      </c>
      <c r="D1669" t="s">
        <v>2079</v>
      </c>
      <c r="E1669" s="28">
        <v>45901</v>
      </c>
      <c r="F1669" s="30">
        <v>10</v>
      </c>
      <c r="G1669" s="30">
        <v>10</v>
      </c>
      <c r="H1669" s="30">
        <v>1</v>
      </c>
      <c r="I1669" s="30">
        <v>100</v>
      </c>
      <c r="J1669" s="30">
        <v>3980</v>
      </c>
      <c r="K1669" s="30">
        <v>39</v>
      </c>
      <c r="L1669" s="30">
        <v>80</v>
      </c>
      <c r="M1669" t="s">
        <v>16474</v>
      </c>
    </row>
    <row r="1670" spans="1:13">
      <c r="A1670" t="str">
        <f t="shared" si="26"/>
        <v>Trigard 75 WP 12 X 10 X 25 gr46054</v>
      </c>
      <c r="B1670">
        <v>1669</v>
      </c>
      <c r="C1670" t="s">
        <v>13153</v>
      </c>
      <c r="D1670" t="s">
        <v>2082</v>
      </c>
      <c r="E1670" s="28">
        <v>46054</v>
      </c>
      <c r="F1670" s="30">
        <v>12</v>
      </c>
      <c r="G1670" s="30">
        <v>10</v>
      </c>
      <c r="H1670" s="30">
        <v>1</v>
      </c>
      <c r="I1670" s="30">
        <v>120</v>
      </c>
      <c r="J1670" s="30">
        <v>2850</v>
      </c>
      <c r="K1670" s="30">
        <v>23</v>
      </c>
      <c r="L1670" s="30">
        <v>90</v>
      </c>
      <c r="M1670" t="s">
        <v>16474</v>
      </c>
    </row>
    <row r="1671" spans="1:13">
      <c r="A1671" t="str">
        <f t="shared" si="26"/>
        <v>Trip Oil 100 X 50 ml47058</v>
      </c>
      <c r="B1671">
        <v>1670</v>
      </c>
      <c r="C1671" t="s">
        <v>13154</v>
      </c>
      <c r="D1671" t="s">
        <v>2084</v>
      </c>
      <c r="E1671" s="28">
        <v>47058</v>
      </c>
      <c r="F1671" s="30">
        <v>100</v>
      </c>
      <c r="G1671" s="30">
        <v>1</v>
      </c>
      <c r="H1671" s="30">
        <v>1</v>
      </c>
      <c r="I1671" s="30">
        <v>100</v>
      </c>
      <c r="J1671" s="30">
        <v>1000</v>
      </c>
      <c r="K1671" s="30">
        <v>10</v>
      </c>
      <c r="L1671" s="30">
        <v>0</v>
      </c>
      <c r="M1671" t="s">
        <v>16474</v>
      </c>
    </row>
    <row r="1672" spans="1:13">
      <c r="A1672" t="str">
        <f t="shared" si="26"/>
        <v>Trip Oil 100 X 50 ml46874</v>
      </c>
      <c r="B1672">
        <v>1671</v>
      </c>
      <c r="C1672" t="s">
        <v>13154</v>
      </c>
      <c r="D1672" t="s">
        <v>2084</v>
      </c>
      <c r="E1672" s="28">
        <v>46874</v>
      </c>
      <c r="F1672" s="30">
        <v>100</v>
      </c>
      <c r="G1672" s="30">
        <v>1</v>
      </c>
      <c r="H1672" s="30">
        <v>1</v>
      </c>
      <c r="I1672" s="30">
        <v>100</v>
      </c>
      <c r="J1672" s="30">
        <v>1470</v>
      </c>
      <c r="K1672" s="30">
        <v>14</v>
      </c>
      <c r="L1672" s="30">
        <v>70</v>
      </c>
      <c r="M1672" t="s">
        <v>16474</v>
      </c>
    </row>
    <row r="1673" spans="1:13">
      <c r="A1673" t="str">
        <f t="shared" si="26"/>
        <v>Triple XXX 20 X 1 ltr46905</v>
      </c>
      <c r="B1673">
        <v>1672</v>
      </c>
      <c r="C1673" t="s">
        <v>13155</v>
      </c>
      <c r="D1673" t="s">
        <v>2085</v>
      </c>
      <c r="E1673" s="28">
        <v>46905</v>
      </c>
      <c r="F1673" s="30">
        <v>20</v>
      </c>
      <c r="G1673" s="30">
        <v>1</v>
      </c>
      <c r="H1673" s="30">
        <v>1</v>
      </c>
      <c r="I1673" s="30">
        <v>20</v>
      </c>
      <c r="J1673" s="30">
        <v>140</v>
      </c>
      <c r="K1673" s="30">
        <v>7</v>
      </c>
      <c r="L1673" s="30">
        <v>0</v>
      </c>
      <c r="M1673" t="s">
        <v>16474</v>
      </c>
    </row>
    <row r="1674" spans="1:13">
      <c r="A1674" t="str">
        <f t="shared" si="26"/>
        <v>Triplelima 555 SL 20 X 1 ltr47119</v>
      </c>
      <c r="B1674">
        <v>1673</v>
      </c>
      <c r="C1674" t="s">
        <v>13156</v>
      </c>
      <c r="D1674" t="s">
        <v>2086</v>
      </c>
      <c r="E1674" s="28">
        <v>47119</v>
      </c>
      <c r="F1674" s="30">
        <v>20</v>
      </c>
      <c r="G1674" s="30">
        <v>1</v>
      </c>
      <c r="H1674" s="30">
        <v>1</v>
      </c>
      <c r="I1674" s="30">
        <v>20</v>
      </c>
      <c r="J1674" s="30">
        <v>33</v>
      </c>
      <c r="K1674" s="30">
        <v>1</v>
      </c>
      <c r="L1674" s="30">
        <v>13</v>
      </c>
      <c r="M1674" t="s">
        <v>16474</v>
      </c>
    </row>
    <row r="1675" spans="1:13">
      <c r="A1675" t="str">
        <f t="shared" si="26"/>
        <v>Triplelima 555 SL 20 X 1 ltr47270</v>
      </c>
      <c r="B1675">
        <v>1674</v>
      </c>
      <c r="C1675" t="s">
        <v>13156</v>
      </c>
      <c r="D1675" t="s">
        <v>2086</v>
      </c>
      <c r="E1675" s="28">
        <v>47270</v>
      </c>
      <c r="F1675" s="30">
        <v>20</v>
      </c>
      <c r="G1675" s="30">
        <v>1</v>
      </c>
      <c r="H1675" s="30">
        <v>1</v>
      </c>
      <c r="I1675" s="30">
        <v>20</v>
      </c>
      <c r="J1675" s="30">
        <v>1880</v>
      </c>
      <c r="K1675" s="30">
        <v>94</v>
      </c>
      <c r="L1675" s="30">
        <v>0</v>
      </c>
      <c r="M1675" t="s">
        <v>16474</v>
      </c>
    </row>
    <row r="1676" spans="1:13">
      <c r="A1676" t="str">
        <f t="shared" si="26"/>
        <v>Trisula 450 SL 20 X 1 ltr46661</v>
      </c>
      <c r="B1676">
        <v>1675</v>
      </c>
      <c r="C1676" t="s">
        <v>13157</v>
      </c>
      <c r="D1676" t="s">
        <v>2087</v>
      </c>
      <c r="E1676" s="28">
        <v>46661</v>
      </c>
      <c r="F1676" s="30">
        <v>20</v>
      </c>
      <c r="G1676" s="30">
        <v>1</v>
      </c>
      <c r="H1676" s="30">
        <v>1</v>
      </c>
      <c r="I1676" s="30">
        <v>20</v>
      </c>
      <c r="J1676" s="30">
        <v>41</v>
      </c>
      <c r="K1676" s="30">
        <v>2</v>
      </c>
      <c r="L1676" s="30">
        <v>1</v>
      </c>
      <c r="M1676" t="s">
        <v>16474</v>
      </c>
    </row>
    <row r="1677" spans="1:13">
      <c r="A1677" t="str">
        <f t="shared" si="26"/>
        <v>T-Shirt Polo Dithane/Dursban1/1/1000</v>
      </c>
      <c r="B1677">
        <v>1676</v>
      </c>
      <c r="C1677" t="s">
        <v>13158</v>
      </c>
      <c r="D1677" t="s">
        <v>2089</v>
      </c>
      <c r="E1677" s="28" t="s">
        <v>2222</v>
      </c>
      <c r="F1677" s="30">
        <v>1</v>
      </c>
      <c r="G1677" s="30">
        <v>1</v>
      </c>
      <c r="H1677" s="30">
        <v>1</v>
      </c>
      <c r="I1677" s="30">
        <v>1</v>
      </c>
      <c r="J1677" s="30">
        <v>40</v>
      </c>
      <c r="K1677" s="30">
        <v>40</v>
      </c>
      <c r="L1677" s="30">
        <v>0</v>
      </c>
      <c r="M1677" t="s">
        <v>16474</v>
      </c>
    </row>
    <row r="1678" spans="1:13">
      <c r="A1678" t="str">
        <f t="shared" si="26"/>
        <v>T-Shirt Polo Endure/Nurelle1/1/1000</v>
      </c>
      <c r="B1678">
        <v>1677</v>
      </c>
      <c r="C1678" t="s">
        <v>13159</v>
      </c>
      <c r="D1678" t="s">
        <v>2090</v>
      </c>
      <c r="E1678" s="28" t="s">
        <v>2222</v>
      </c>
      <c r="F1678" s="30">
        <v>1</v>
      </c>
      <c r="G1678" s="30">
        <v>1</v>
      </c>
      <c r="H1678" s="30">
        <v>1</v>
      </c>
      <c r="I1678" s="30">
        <v>1</v>
      </c>
      <c r="J1678" s="30">
        <v>40</v>
      </c>
      <c r="K1678" s="30">
        <v>40</v>
      </c>
      <c r="L1678" s="30">
        <v>0</v>
      </c>
      <c r="M1678" t="s">
        <v>16474</v>
      </c>
    </row>
    <row r="1679" spans="1:13">
      <c r="A1679" t="str">
        <f t="shared" si="26"/>
        <v>Tuntas 300/100 SL 20 X 1 ltr47239</v>
      </c>
      <c r="B1679">
        <v>1678</v>
      </c>
      <c r="C1679" t="s">
        <v>13160</v>
      </c>
      <c r="D1679" t="s">
        <v>2091</v>
      </c>
      <c r="E1679" s="28">
        <v>47239</v>
      </c>
      <c r="F1679" s="30">
        <v>20</v>
      </c>
      <c r="G1679" s="30">
        <v>1</v>
      </c>
      <c r="H1679" s="30">
        <v>1</v>
      </c>
      <c r="I1679" s="30">
        <v>20</v>
      </c>
      <c r="J1679" s="30">
        <v>5360</v>
      </c>
      <c r="K1679" s="30">
        <v>268</v>
      </c>
      <c r="L1679" s="30">
        <v>0</v>
      </c>
      <c r="M1679" t="s">
        <v>16474</v>
      </c>
    </row>
    <row r="1680" spans="1:13">
      <c r="A1680" t="str">
        <f t="shared" si="26"/>
        <v>Tuntas 300/100 SL 20 X 1 ltr47178</v>
      </c>
      <c r="B1680">
        <v>1679</v>
      </c>
      <c r="C1680" t="s">
        <v>13160</v>
      </c>
      <c r="D1680" t="s">
        <v>2091</v>
      </c>
      <c r="E1680" s="28">
        <v>47178</v>
      </c>
      <c r="F1680" s="30">
        <v>20</v>
      </c>
      <c r="G1680" s="30">
        <v>1</v>
      </c>
      <c r="H1680" s="30">
        <v>1</v>
      </c>
      <c r="I1680" s="30">
        <v>20</v>
      </c>
      <c r="J1680" s="30">
        <v>720</v>
      </c>
      <c r="K1680" s="30">
        <v>36</v>
      </c>
      <c r="L1680" s="30">
        <v>0</v>
      </c>
      <c r="M1680" t="s">
        <v>16474</v>
      </c>
    </row>
    <row r="1681" spans="1:13">
      <c r="A1681" t="str">
        <f t="shared" si="26"/>
        <v>Tuntas 300/100 SL 20 X 1 ltr47209</v>
      </c>
      <c r="B1681">
        <v>1680</v>
      </c>
      <c r="C1681" t="s">
        <v>13160</v>
      </c>
      <c r="D1681" t="s">
        <v>2091</v>
      </c>
      <c r="E1681" s="28">
        <v>47209</v>
      </c>
      <c r="F1681" s="30">
        <v>20</v>
      </c>
      <c r="G1681" s="30">
        <v>1</v>
      </c>
      <c r="H1681" s="30">
        <v>1</v>
      </c>
      <c r="I1681" s="30">
        <v>20</v>
      </c>
      <c r="J1681" s="30">
        <v>1000</v>
      </c>
      <c r="K1681" s="30">
        <v>50</v>
      </c>
      <c r="L1681" s="30">
        <v>0</v>
      </c>
      <c r="M1681" t="s">
        <v>16474</v>
      </c>
    </row>
    <row r="1682" spans="1:13">
      <c r="A1682" t="str">
        <f t="shared" si="26"/>
        <v>Tuntas 300/100 SL 20 X 500 ml46874</v>
      </c>
      <c r="B1682">
        <v>1681</v>
      </c>
      <c r="C1682" t="s">
        <v>13161</v>
      </c>
      <c r="D1682" t="s">
        <v>2092</v>
      </c>
      <c r="E1682" s="28">
        <v>46874</v>
      </c>
      <c r="F1682" s="30">
        <v>20</v>
      </c>
      <c r="G1682" s="30">
        <v>1</v>
      </c>
      <c r="H1682" s="30">
        <v>1</v>
      </c>
      <c r="I1682" s="30">
        <v>20</v>
      </c>
      <c r="J1682" s="30">
        <v>5</v>
      </c>
      <c r="K1682" s="30">
        <v>0</v>
      </c>
      <c r="L1682" s="30">
        <v>5</v>
      </c>
      <c r="M1682" t="s">
        <v>16474</v>
      </c>
    </row>
    <row r="1683" spans="1:13">
      <c r="A1683" t="str">
        <f t="shared" si="26"/>
        <v>Tuntas 300/100 SL 20 X 500 ml47119</v>
      </c>
      <c r="B1683">
        <v>1682</v>
      </c>
      <c r="C1683" t="s">
        <v>13161</v>
      </c>
      <c r="D1683" t="s">
        <v>2092</v>
      </c>
      <c r="E1683" s="28">
        <v>47119</v>
      </c>
      <c r="F1683" s="30">
        <v>20</v>
      </c>
      <c r="G1683" s="30">
        <v>1</v>
      </c>
      <c r="H1683" s="30">
        <v>1</v>
      </c>
      <c r="I1683" s="30">
        <v>20</v>
      </c>
      <c r="J1683" s="30">
        <v>10</v>
      </c>
      <c r="K1683" s="30">
        <v>0</v>
      </c>
      <c r="L1683" s="30">
        <v>10</v>
      </c>
      <c r="M1683" t="s">
        <v>16474</v>
      </c>
    </row>
    <row r="1684" spans="1:13">
      <c r="A1684" t="str">
        <f t="shared" si="26"/>
        <v>Tuntas 300/100 SL 20 X 500 ml47209</v>
      </c>
      <c r="B1684">
        <v>1683</v>
      </c>
      <c r="C1684" t="s">
        <v>13161</v>
      </c>
      <c r="D1684" t="s">
        <v>2092</v>
      </c>
      <c r="E1684" s="28">
        <v>47209</v>
      </c>
      <c r="F1684" s="30">
        <v>20</v>
      </c>
      <c r="G1684" s="30">
        <v>1</v>
      </c>
      <c r="H1684" s="30">
        <v>1</v>
      </c>
      <c r="I1684" s="30">
        <v>20</v>
      </c>
      <c r="J1684" s="30">
        <v>520</v>
      </c>
      <c r="K1684" s="30">
        <v>26</v>
      </c>
      <c r="L1684" s="30">
        <v>0</v>
      </c>
      <c r="M1684" t="s">
        <v>16474</v>
      </c>
    </row>
    <row r="1685" spans="1:13">
      <c r="A1685" t="str">
        <f t="shared" si="26"/>
        <v>Tutup Sprayer GA1/1/1000</v>
      </c>
      <c r="B1685">
        <v>1684</v>
      </c>
      <c r="C1685" t="s">
        <v>13162</v>
      </c>
      <c r="D1685" t="s">
        <v>2093</v>
      </c>
      <c r="E1685" s="28" t="s">
        <v>2222</v>
      </c>
      <c r="F1685" s="30">
        <v>1</v>
      </c>
      <c r="G1685" s="30">
        <v>1</v>
      </c>
      <c r="H1685" s="30">
        <v>1</v>
      </c>
      <c r="I1685" s="30">
        <v>1</v>
      </c>
      <c r="J1685" s="30">
        <v>9</v>
      </c>
      <c r="K1685" s="30">
        <v>9</v>
      </c>
      <c r="L1685" s="30">
        <v>0</v>
      </c>
      <c r="M1685" t="s">
        <v>16474</v>
      </c>
    </row>
    <row r="1686" spans="1:13">
      <c r="A1686" t="str">
        <f t="shared" si="26"/>
        <v>Tutup Tabung 14 ltr Star Metal1/1/1000</v>
      </c>
      <c r="B1686">
        <v>1685</v>
      </c>
      <c r="C1686" t="s">
        <v>13163</v>
      </c>
      <c r="D1686" t="s">
        <v>2094</v>
      </c>
      <c r="E1686" s="28" t="s">
        <v>2222</v>
      </c>
      <c r="F1686" s="30">
        <v>1</v>
      </c>
      <c r="G1686" s="30">
        <v>1</v>
      </c>
      <c r="H1686" s="30">
        <v>1</v>
      </c>
      <c r="I1686" s="30">
        <v>1</v>
      </c>
      <c r="J1686" s="30">
        <v>104</v>
      </c>
      <c r="K1686" s="30">
        <v>104</v>
      </c>
      <c r="L1686" s="30">
        <v>0</v>
      </c>
      <c r="M1686" t="s">
        <v>16474</v>
      </c>
    </row>
    <row r="1687" spans="1:13">
      <c r="A1687" t="str">
        <f t="shared" si="26"/>
        <v>Tutup Tabung 17 ltr Star Metal1/1/1000</v>
      </c>
      <c r="B1687">
        <v>1686</v>
      </c>
      <c r="C1687" t="s">
        <v>13164</v>
      </c>
      <c r="D1687" t="s">
        <v>2095</v>
      </c>
      <c r="E1687" s="28" t="s">
        <v>2222</v>
      </c>
      <c r="F1687" s="30">
        <v>1</v>
      </c>
      <c r="G1687" s="30">
        <v>1</v>
      </c>
      <c r="H1687" s="30">
        <v>1</v>
      </c>
      <c r="I1687" s="30">
        <v>1</v>
      </c>
      <c r="J1687" s="30">
        <v>45</v>
      </c>
      <c r="K1687" s="30">
        <v>45</v>
      </c>
      <c r="L1687" s="30">
        <v>0</v>
      </c>
      <c r="M1687" t="s">
        <v>16474</v>
      </c>
    </row>
    <row r="1688" spans="1:13">
      <c r="A1688" t="str">
        <f t="shared" si="26"/>
        <v>Tutup Tangki 20 ltr1/1/1000</v>
      </c>
      <c r="B1688">
        <v>1687</v>
      </c>
      <c r="C1688" t="s">
        <v>13165</v>
      </c>
      <c r="D1688" t="s">
        <v>2096</v>
      </c>
      <c r="E1688" s="28" t="s">
        <v>2222</v>
      </c>
      <c r="F1688" s="30">
        <v>1</v>
      </c>
      <c r="G1688" s="30">
        <v>1</v>
      </c>
      <c r="H1688" s="30">
        <v>1</v>
      </c>
      <c r="I1688" s="30">
        <v>1</v>
      </c>
      <c r="J1688" s="30">
        <v>1</v>
      </c>
      <c r="K1688" s="30">
        <v>1</v>
      </c>
      <c r="L1688" s="30">
        <v>0</v>
      </c>
      <c r="M1688" t="s">
        <v>16474</v>
      </c>
    </row>
    <row r="1689" spans="1:13">
      <c r="A1689" t="str">
        <f t="shared" si="26"/>
        <v>Tutup Tangki Babel Star Metal1/1/1000</v>
      </c>
      <c r="B1689">
        <v>1688</v>
      </c>
      <c r="C1689" t="s">
        <v>13166</v>
      </c>
      <c r="D1689" t="s">
        <v>2097</v>
      </c>
      <c r="E1689" s="28" t="s">
        <v>2222</v>
      </c>
      <c r="F1689" s="30">
        <v>1</v>
      </c>
      <c r="G1689" s="30">
        <v>1</v>
      </c>
      <c r="H1689" s="30">
        <v>1</v>
      </c>
      <c r="I1689" s="30">
        <v>1</v>
      </c>
      <c r="J1689" s="30">
        <v>9</v>
      </c>
      <c r="K1689" s="30">
        <v>9</v>
      </c>
      <c r="L1689" s="30">
        <v>0</v>
      </c>
      <c r="M1689" t="s">
        <v>16474</v>
      </c>
    </row>
    <row r="1690" spans="1:13">
      <c r="A1690" t="str">
        <f t="shared" si="26"/>
        <v>TV LED COOCA ANDROID1/1/1000</v>
      </c>
      <c r="B1690">
        <v>1689</v>
      </c>
      <c r="C1690" t="s">
        <v>13167</v>
      </c>
      <c r="D1690" t="s">
        <v>2098</v>
      </c>
      <c r="E1690" s="28" t="s">
        <v>2222</v>
      </c>
      <c r="F1690" s="30">
        <v>1</v>
      </c>
      <c r="G1690" s="30">
        <v>1</v>
      </c>
      <c r="H1690" s="30">
        <v>1</v>
      </c>
      <c r="I1690" s="30">
        <v>1</v>
      </c>
      <c r="J1690" s="30">
        <v>1</v>
      </c>
      <c r="K1690" s="30">
        <v>1</v>
      </c>
      <c r="L1690" s="30">
        <v>0</v>
      </c>
      <c r="M1690" t="s">
        <v>16474</v>
      </c>
    </row>
    <row r="1691" spans="1:13">
      <c r="A1691" t="str">
        <f t="shared" si="26"/>
        <v>TV LED LG 22"1/1/1000</v>
      </c>
      <c r="B1691">
        <v>1690</v>
      </c>
      <c r="C1691" t="s">
        <v>13168</v>
      </c>
      <c r="D1691" t="s">
        <v>2099</v>
      </c>
      <c r="E1691" s="28" t="s">
        <v>2222</v>
      </c>
      <c r="F1691" s="30">
        <v>1</v>
      </c>
      <c r="G1691" s="30">
        <v>1</v>
      </c>
      <c r="H1691" s="30">
        <v>1</v>
      </c>
      <c r="I1691" s="30">
        <v>1</v>
      </c>
      <c r="J1691" s="30">
        <v>1</v>
      </c>
      <c r="K1691" s="30">
        <v>1</v>
      </c>
      <c r="L1691" s="30">
        <v>0</v>
      </c>
      <c r="M1691" t="s">
        <v>16474</v>
      </c>
    </row>
    <row r="1692" spans="1:13">
      <c r="A1692" t="str">
        <f t="shared" si="26"/>
        <v>TV LED Samsung 32"1/1/1000</v>
      </c>
      <c r="B1692">
        <v>1691</v>
      </c>
      <c r="C1692" t="s">
        <v>13169</v>
      </c>
      <c r="D1692" t="s">
        <v>2100</v>
      </c>
      <c r="E1692" s="28" t="s">
        <v>2222</v>
      </c>
      <c r="F1692" s="30">
        <v>1</v>
      </c>
      <c r="G1692" s="30">
        <v>1</v>
      </c>
      <c r="H1692" s="30">
        <v>1</v>
      </c>
      <c r="I1692" s="30">
        <v>1</v>
      </c>
      <c r="J1692" s="30">
        <v>1</v>
      </c>
      <c r="K1692" s="30">
        <v>1</v>
      </c>
      <c r="L1692" s="30">
        <v>0</v>
      </c>
      <c r="M1692" t="s">
        <v>16474</v>
      </c>
    </row>
    <row r="1693" spans="1:13">
      <c r="A1693" t="str">
        <f t="shared" si="26"/>
        <v>TV LED Sharp Aquos 24"1/1/1000</v>
      </c>
      <c r="B1693">
        <v>1692</v>
      </c>
      <c r="C1693" t="s">
        <v>13170</v>
      </c>
      <c r="D1693" t="s">
        <v>2101</v>
      </c>
      <c r="E1693" s="28" t="s">
        <v>2222</v>
      </c>
      <c r="F1693" s="30">
        <v>1</v>
      </c>
      <c r="G1693" s="30">
        <v>1</v>
      </c>
      <c r="H1693" s="30">
        <v>1</v>
      </c>
      <c r="I1693" s="30">
        <v>1</v>
      </c>
      <c r="J1693" s="30">
        <v>3</v>
      </c>
      <c r="K1693" s="30">
        <v>3</v>
      </c>
      <c r="L1693" s="30">
        <v>0</v>
      </c>
      <c r="M1693" t="s">
        <v>16474</v>
      </c>
    </row>
    <row r="1694" spans="1:13">
      <c r="A1694" t="str">
        <f t="shared" si="26"/>
        <v>TV Samsung Full HD Smart TV 43"1/1/1000</v>
      </c>
      <c r="B1694">
        <v>1693</v>
      </c>
      <c r="C1694" t="s">
        <v>13171</v>
      </c>
      <c r="D1694" t="s">
        <v>2102</v>
      </c>
      <c r="E1694" s="28" t="s">
        <v>2222</v>
      </c>
      <c r="F1694" s="30">
        <v>1</v>
      </c>
      <c r="G1694" s="30">
        <v>1</v>
      </c>
      <c r="H1694" s="30">
        <v>1</v>
      </c>
      <c r="I1694" s="30">
        <v>1</v>
      </c>
      <c r="J1694" s="30">
        <v>1</v>
      </c>
      <c r="K1694" s="30">
        <v>1</v>
      </c>
      <c r="L1694" s="30">
        <v>0</v>
      </c>
      <c r="M1694" t="s">
        <v>16474</v>
      </c>
    </row>
    <row r="1695" spans="1:13">
      <c r="A1695" t="str">
        <f t="shared" si="26"/>
        <v>Ultrasoline 10 X 2 kg46388</v>
      </c>
      <c r="B1695">
        <v>1694</v>
      </c>
      <c r="C1695" t="s">
        <v>13172</v>
      </c>
      <c r="D1695" t="s">
        <v>2103</v>
      </c>
      <c r="E1695" s="28">
        <v>46388</v>
      </c>
      <c r="F1695" s="30">
        <v>10</v>
      </c>
      <c r="G1695" s="30">
        <v>1</v>
      </c>
      <c r="H1695" s="30">
        <v>1</v>
      </c>
      <c r="I1695" s="30">
        <v>10</v>
      </c>
      <c r="J1695" s="30">
        <v>400</v>
      </c>
      <c r="K1695" s="30">
        <v>40</v>
      </c>
      <c r="L1695" s="30">
        <v>0</v>
      </c>
      <c r="M1695" t="s">
        <v>16474</v>
      </c>
    </row>
    <row r="1696" spans="1:13">
      <c r="A1696" t="str">
        <f t="shared" si="26"/>
        <v>Umbul-umbul Desanto1/1/1000</v>
      </c>
      <c r="B1696">
        <v>1695</v>
      </c>
      <c r="C1696" t="s">
        <v>13173</v>
      </c>
      <c r="D1696" t="s">
        <v>2104</v>
      </c>
      <c r="E1696" s="28" t="s">
        <v>2222</v>
      </c>
      <c r="F1696" s="30">
        <v>1</v>
      </c>
      <c r="G1696" s="30">
        <v>1</v>
      </c>
      <c r="H1696" s="30">
        <v>1</v>
      </c>
      <c r="I1696" s="30">
        <v>1</v>
      </c>
      <c r="J1696" s="30">
        <v>6</v>
      </c>
      <c r="K1696" s="30">
        <v>6</v>
      </c>
      <c r="L1696" s="30">
        <v>0</v>
      </c>
      <c r="M1696" t="s">
        <v>16474</v>
      </c>
    </row>
    <row r="1697" spans="1:13">
      <c r="A1697" t="str">
        <f t="shared" si="26"/>
        <v>Unigo 400/40 EC 10 X 800 ml46082</v>
      </c>
      <c r="B1697">
        <v>1696</v>
      </c>
      <c r="C1697" t="s">
        <v>13174</v>
      </c>
      <c r="D1697" t="s">
        <v>2105</v>
      </c>
      <c r="E1697" s="28">
        <v>46082</v>
      </c>
      <c r="F1697" s="30">
        <v>10</v>
      </c>
      <c r="G1697" s="30">
        <v>1</v>
      </c>
      <c r="H1697" s="30">
        <v>1</v>
      </c>
      <c r="I1697" s="30">
        <v>10</v>
      </c>
      <c r="J1697" s="30">
        <v>250</v>
      </c>
      <c r="K1697" s="30">
        <v>25</v>
      </c>
      <c r="L1697" s="30">
        <v>0</v>
      </c>
      <c r="M1697" t="s">
        <v>16474</v>
      </c>
    </row>
    <row r="1698" spans="1:13">
      <c r="A1698" t="str">
        <f t="shared" si="26"/>
        <v>Unigo 400/40 EC 25 X 400 ml46082</v>
      </c>
      <c r="B1698">
        <v>1697</v>
      </c>
      <c r="C1698" t="s">
        <v>13175</v>
      </c>
      <c r="D1698" t="s">
        <v>2106</v>
      </c>
      <c r="E1698" s="28">
        <v>46082</v>
      </c>
      <c r="F1698" s="30">
        <v>20</v>
      </c>
      <c r="G1698" s="30">
        <v>1</v>
      </c>
      <c r="H1698" s="30">
        <v>1</v>
      </c>
      <c r="I1698" s="30">
        <v>20</v>
      </c>
      <c r="J1698" s="30">
        <v>500</v>
      </c>
      <c r="K1698" s="30">
        <v>25</v>
      </c>
      <c r="L1698" s="30">
        <v>0</v>
      </c>
      <c r="M1698" t="s">
        <v>16474</v>
      </c>
    </row>
    <row r="1699" spans="1:13">
      <c r="A1699" t="str">
        <f t="shared" si="26"/>
        <v>Unihit 120 SC 100 X 100 ml46357</v>
      </c>
      <c r="B1699">
        <v>1698</v>
      </c>
      <c r="C1699" t="s">
        <v>13176</v>
      </c>
      <c r="D1699" t="s">
        <v>2107</v>
      </c>
      <c r="E1699" s="28">
        <v>46357</v>
      </c>
      <c r="F1699" s="30">
        <v>100</v>
      </c>
      <c r="G1699" s="30">
        <v>1</v>
      </c>
      <c r="H1699" s="30">
        <v>1</v>
      </c>
      <c r="I1699" s="30">
        <v>100</v>
      </c>
      <c r="J1699" s="30">
        <v>2466</v>
      </c>
      <c r="K1699" s="30">
        <v>24</v>
      </c>
      <c r="L1699" s="30">
        <v>66</v>
      </c>
      <c r="M1699" t="s">
        <v>16474</v>
      </c>
    </row>
    <row r="1700" spans="1:13">
      <c r="A1700" t="str">
        <f t="shared" si="26"/>
        <v>Unihit 120 SC 100 X 100 ml (Sample)46174</v>
      </c>
      <c r="B1700">
        <v>1699</v>
      </c>
      <c r="C1700" t="s">
        <v>13177</v>
      </c>
      <c r="D1700" t="s">
        <v>2108</v>
      </c>
      <c r="E1700" s="28">
        <v>46174</v>
      </c>
      <c r="F1700" s="30">
        <v>100</v>
      </c>
      <c r="G1700" s="30">
        <v>1</v>
      </c>
      <c r="H1700" s="30">
        <v>1</v>
      </c>
      <c r="I1700" s="30">
        <v>100</v>
      </c>
      <c r="J1700" s="30">
        <v>80</v>
      </c>
      <c r="K1700" s="30">
        <v>0</v>
      </c>
      <c r="L1700" s="30">
        <v>80</v>
      </c>
      <c r="M1700" t="s">
        <v>16474</v>
      </c>
    </row>
    <row r="1701" spans="1:13">
      <c r="A1701" t="str">
        <f t="shared" si="26"/>
        <v>Unihit 120 SC 20 X 500 ml46296</v>
      </c>
      <c r="B1701">
        <v>1700</v>
      </c>
      <c r="C1701" t="s">
        <v>13178</v>
      </c>
      <c r="D1701" t="s">
        <v>2109</v>
      </c>
      <c r="E1701" s="28">
        <v>46296</v>
      </c>
      <c r="F1701" s="30">
        <v>20</v>
      </c>
      <c r="G1701" s="30">
        <v>1</v>
      </c>
      <c r="H1701" s="30">
        <v>1</v>
      </c>
      <c r="I1701" s="30">
        <v>20</v>
      </c>
      <c r="J1701" s="30">
        <v>308</v>
      </c>
      <c r="K1701" s="30">
        <v>15</v>
      </c>
      <c r="L1701" s="30">
        <v>8</v>
      </c>
      <c r="M1701" t="s">
        <v>16474</v>
      </c>
    </row>
    <row r="1702" spans="1:13">
      <c r="A1702" t="str">
        <f t="shared" si="26"/>
        <v>Unihit 120 SC 40 X 250 ml46357</v>
      </c>
      <c r="B1702">
        <v>1701</v>
      </c>
      <c r="C1702" t="s">
        <v>13179</v>
      </c>
      <c r="D1702" t="s">
        <v>2110</v>
      </c>
      <c r="E1702" s="28">
        <v>46357</v>
      </c>
      <c r="F1702" s="30">
        <v>40</v>
      </c>
      <c r="G1702" s="30">
        <v>1</v>
      </c>
      <c r="H1702" s="30">
        <v>1</v>
      </c>
      <c r="I1702" s="30">
        <v>40</v>
      </c>
      <c r="J1702" s="30">
        <v>932</v>
      </c>
      <c r="K1702" s="30">
        <v>23</v>
      </c>
      <c r="L1702" s="30">
        <v>12</v>
      </c>
      <c r="M1702" t="s">
        <v>16474</v>
      </c>
    </row>
    <row r="1703" spans="1:13">
      <c r="A1703" t="str">
        <f t="shared" si="26"/>
        <v>Unirex 141/106 2 C 20 X 200 ml46631</v>
      </c>
      <c r="B1703">
        <v>1702</v>
      </c>
      <c r="C1703" t="s">
        <v>13180</v>
      </c>
      <c r="D1703" t="s">
        <v>2111</v>
      </c>
      <c r="E1703" s="28">
        <v>46631</v>
      </c>
      <c r="F1703" s="30">
        <v>20</v>
      </c>
      <c r="G1703" s="30">
        <v>1</v>
      </c>
      <c r="H1703" s="30">
        <v>1</v>
      </c>
      <c r="I1703" s="30">
        <v>20</v>
      </c>
      <c r="J1703" s="30">
        <v>853</v>
      </c>
      <c r="K1703" s="30">
        <v>42</v>
      </c>
      <c r="L1703" s="30">
        <v>13</v>
      </c>
      <c r="M1703" t="s">
        <v>16474</v>
      </c>
    </row>
    <row r="1704" spans="1:13">
      <c r="A1704" t="str">
        <f t="shared" si="26"/>
        <v>Unirex 141/106 2 C 20 X 200 ml46935</v>
      </c>
      <c r="B1704">
        <v>1703</v>
      </c>
      <c r="C1704" t="s">
        <v>13180</v>
      </c>
      <c r="D1704" t="s">
        <v>2111</v>
      </c>
      <c r="E1704" s="28">
        <v>46935</v>
      </c>
      <c r="F1704" s="30">
        <v>20</v>
      </c>
      <c r="G1704" s="30">
        <v>1</v>
      </c>
      <c r="H1704" s="30">
        <v>1</v>
      </c>
      <c r="I1704" s="30">
        <v>20</v>
      </c>
      <c r="J1704" s="30">
        <v>2000</v>
      </c>
      <c r="K1704" s="30">
        <v>100</v>
      </c>
      <c r="L1704" s="30">
        <v>0</v>
      </c>
      <c r="M1704" t="s">
        <v>16474</v>
      </c>
    </row>
    <row r="1705" spans="1:13">
      <c r="A1705" t="str">
        <f t="shared" si="26"/>
        <v>Unirex 141/106 2 C 20 X 400 ml46388</v>
      </c>
      <c r="B1705">
        <v>1704</v>
      </c>
      <c r="C1705" t="s">
        <v>13181</v>
      </c>
      <c r="D1705" t="s">
        <v>2112</v>
      </c>
      <c r="E1705" s="28">
        <v>46388</v>
      </c>
      <c r="F1705" s="30">
        <v>20</v>
      </c>
      <c r="G1705" s="30">
        <v>1</v>
      </c>
      <c r="H1705" s="30">
        <v>1</v>
      </c>
      <c r="I1705" s="30">
        <v>20</v>
      </c>
      <c r="J1705" s="30">
        <v>30</v>
      </c>
      <c r="K1705" s="30">
        <v>1</v>
      </c>
      <c r="L1705" s="30">
        <v>10</v>
      </c>
      <c r="M1705" t="s">
        <v>16474</v>
      </c>
    </row>
    <row r="1706" spans="1:13">
      <c r="A1706" t="str">
        <f t="shared" si="26"/>
        <v>Unirex 141/106 2 C 20 X 400 ml46905</v>
      </c>
      <c r="B1706">
        <v>1705</v>
      </c>
      <c r="C1706" t="s">
        <v>13181</v>
      </c>
      <c r="D1706" t="s">
        <v>2112</v>
      </c>
      <c r="E1706" s="28">
        <v>46905</v>
      </c>
      <c r="F1706" s="30">
        <v>20</v>
      </c>
      <c r="G1706" s="30">
        <v>1</v>
      </c>
      <c r="H1706" s="30">
        <v>1</v>
      </c>
      <c r="I1706" s="30">
        <v>20</v>
      </c>
      <c r="J1706" s="30">
        <v>900</v>
      </c>
      <c r="K1706" s="30">
        <v>45</v>
      </c>
      <c r="L1706" s="30">
        <v>0</v>
      </c>
      <c r="M1706" t="s">
        <v>16474</v>
      </c>
    </row>
    <row r="1707" spans="1:13">
      <c r="A1707" t="str">
        <f t="shared" si="26"/>
        <v>Unirex 141/106 2 C 50 X 100 ml46569</v>
      </c>
      <c r="B1707">
        <v>1706</v>
      </c>
      <c r="C1707" t="s">
        <v>13182</v>
      </c>
      <c r="D1707" t="s">
        <v>2113</v>
      </c>
      <c r="E1707" s="28">
        <v>46569</v>
      </c>
      <c r="F1707" s="30">
        <v>50</v>
      </c>
      <c r="G1707" s="30">
        <v>1</v>
      </c>
      <c r="H1707" s="30">
        <v>1</v>
      </c>
      <c r="I1707" s="30">
        <v>50</v>
      </c>
      <c r="J1707" s="30">
        <v>350</v>
      </c>
      <c r="K1707" s="30">
        <v>7</v>
      </c>
      <c r="L1707" s="30">
        <v>0</v>
      </c>
      <c r="M1707" t="s">
        <v>16474</v>
      </c>
    </row>
    <row r="1708" spans="1:13">
      <c r="A1708" t="str">
        <f t="shared" si="26"/>
        <v>Unirex 141/106 2 C 50 X 100 ml47239</v>
      </c>
      <c r="B1708">
        <v>1707</v>
      </c>
      <c r="C1708" t="s">
        <v>13182</v>
      </c>
      <c r="D1708" t="s">
        <v>2113</v>
      </c>
      <c r="E1708" s="28">
        <v>47239</v>
      </c>
      <c r="F1708" s="30">
        <v>50</v>
      </c>
      <c r="G1708" s="30">
        <v>1</v>
      </c>
      <c r="H1708" s="30">
        <v>1</v>
      </c>
      <c r="I1708" s="30">
        <v>50</v>
      </c>
      <c r="J1708" s="30">
        <v>700</v>
      </c>
      <c r="K1708" s="30">
        <v>14</v>
      </c>
      <c r="L1708" s="30">
        <v>0</v>
      </c>
      <c r="M1708" t="s">
        <v>16474</v>
      </c>
    </row>
    <row r="1709" spans="1:13">
      <c r="A1709" t="str">
        <f t="shared" si="26"/>
        <v>Unirex 141/106 2 C 50 X 100 ml46935</v>
      </c>
      <c r="B1709">
        <v>1708</v>
      </c>
      <c r="C1709" t="s">
        <v>13182</v>
      </c>
      <c r="D1709" t="s">
        <v>2113</v>
      </c>
      <c r="E1709" s="28">
        <v>46935</v>
      </c>
      <c r="F1709" s="30">
        <v>50</v>
      </c>
      <c r="G1709" s="30">
        <v>1</v>
      </c>
      <c r="H1709" s="30">
        <v>1</v>
      </c>
      <c r="I1709" s="30">
        <v>50</v>
      </c>
      <c r="J1709" s="30">
        <v>2300</v>
      </c>
      <c r="K1709" s="30">
        <v>46</v>
      </c>
      <c r="L1709" s="30">
        <v>0</v>
      </c>
      <c r="M1709" t="s">
        <v>16474</v>
      </c>
    </row>
    <row r="1710" spans="1:13">
      <c r="A1710" t="str">
        <f t="shared" si="26"/>
        <v>Unista 100 SC 10 X 1 ltr46419</v>
      </c>
      <c r="B1710">
        <v>1709</v>
      </c>
      <c r="C1710" t="s">
        <v>13183</v>
      </c>
      <c r="D1710" t="s">
        <v>2114</v>
      </c>
      <c r="E1710" s="28">
        <v>46419</v>
      </c>
      <c r="F1710" s="30">
        <v>10</v>
      </c>
      <c r="G1710" s="30">
        <v>1</v>
      </c>
      <c r="H1710" s="30">
        <v>1</v>
      </c>
      <c r="I1710" s="30">
        <v>10</v>
      </c>
      <c r="J1710" s="30">
        <v>100</v>
      </c>
      <c r="K1710" s="30">
        <v>10</v>
      </c>
      <c r="L1710" s="30">
        <v>0</v>
      </c>
      <c r="M1710" t="s">
        <v>16474</v>
      </c>
    </row>
    <row r="1711" spans="1:13">
      <c r="A1711" t="str">
        <f t="shared" si="26"/>
        <v>Unista 100 SC 20 X 500 ml46419</v>
      </c>
      <c r="B1711">
        <v>1710</v>
      </c>
      <c r="C1711" t="s">
        <v>13184</v>
      </c>
      <c r="D1711" t="s">
        <v>2115</v>
      </c>
      <c r="E1711" s="28">
        <v>46419</v>
      </c>
      <c r="F1711" s="30">
        <v>20</v>
      </c>
      <c r="G1711" s="30">
        <v>1</v>
      </c>
      <c r="H1711" s="30">
        <v>1</v>
      </c>
      <c r="I1711" s="30">
        <v>20</v>
      </c>
      <c r="J1711" s="30">
        <v>480</v>
      </c>
      <c r="K1711" s="30">
        <v>24</v>
      </c>
      <c r="L1711" s="30">
        <v>0</v>
      </c>
      <c r="M1711" t="s">
        <v>16474</v>
      </c>
    </row>
    <row r="1712" spans="1:13">
      <c r="A1712" t="str">
        <f t="shared" si="26"/>
        <v>Unista 100 SC 40 X 250 ml (Sample)46174</v>
      </c>
      <c r="B1712">
        <v>1711</v>
      </c>
      <c r="C1712" t="s">
        <v>13185</v>
      </c>
      <c r="D1712" t="s">
        <v>2116</v>
      </c>
      <c r="E1712" s="28">
        <v>46174</v>
      </c>
      <c r="F1712" s="30">
        <v>40</v>
      </c>
      <c r="G1712" s="30">
        <v>1</v>
      </c>
      <c r="H1712" s="30">
        <v>1</v>
      </c>
      <c r="I1712" s="30">
        <v>40</v>
      </c>
      <c r="J1712" s="30">
        <v>9</v>
      </c>
      <c r="K1712" s="30">
        <v>0</v>
      </c>
      <c r="L1712" s="30">
        <v>9</v>
      </c>
      <c r="M1712" t="s">
        <v>16474</v>
      </c>
    </row>
    <row r="1713" spans="1:13">
      <c r="A1713" t="str">
        <f t="shared" si="26"/>
        <v>Uprise 50 X 100 ml45839</v>
      </c>
      <c r="B1713">
        <v>1712</v>
      </c>
      <c r="C1713" t="s">
        <v>13186</v>
      </c>
      <c r="D1713" t="s">
        <v>2117</v>
      </c>
      <c r="E1713" s="28">
        <v>45839</v>
      </c>
      <c r="F1713" s="30">
        <v>50</v>
      </c>
      <c r="G1713" s="30">
        <v>1</v>
      </c>
      <c r="H1713" s="30">
        <v>1</v>
      </c>
      <c r="I1713" s="30">
        <v>50</v>
      </c>
      <c r="J1713" s="30">
        <v>4959</v>
      </c>
      <c r="K1713" s="30">
        <v>99</v>
      </c>
      <c r="L1713" s="30">
        <v>9</v>
      </c>
      <c r="M1713" t="s">
        <v>16474</v>
      </c>
    </row>
    <row r="1714" spans="1:13">
      <c r="A1714" t="str">
        <f t="shared" si="26"/>
        <v>Vayego 200 SC 100 X 50 ml45689</v>
      </c>
      <c r="B1714">
        <v>1713</v>
      </c>
      <c r="C1714" t="s">
        <v>13187</v>
      </c>
      <c r="D1714" t="s">
        <v>2118</v>
      </c>
      <c r="E1714" s="28">
        <v>45689</v>
      </c>
      <c r="F1714" s="30">
        <v>100</v>
      </c>
      <c r="G1714" s="30">
        <v>1</v>
      </c>
      <c r="H1714" s="30">
        <v>1</v>
      </c>
      <c r="I1714" s="30">
        <v>100</v>
      </c>
      <c r="J1714" s="30">
        <v>45</v>
      </c>
      <c r="K1714" s="30">
        <v>0</v>
      </c>
      <c r="L1714" s="30">
        <v>45</v>
      </c>
      <c r="M1714" t="s">
        <v>16474</v>
      </c>
    </row>
    <row r="1715" spans="1:13">
      <c r="A1715" t="str">
        <f t="shared" si="26"/>
        <v>Vayego 200 SC 50 X 100 ml46844</v>
      </c>
      <c r="B1715">
        <v>1714</v>
      </c>
      <c r="C1715" t="s">
        <v>13188</v>
      </c>
      <c r="D1715" t="s">
        <v>2120</v>
      </c>
      <c r="E1715" s="28">
        <v>46844</v>
      </c>
      <c r="F1715" s="30">
        <v>50</v>
      </c>
      <c r="G1715" s="30">
        <v>1</v>
      </c>
      <c r="H1715" s="30">
        <v>1</v>
      </c>
      <c r="I1715" s="30">
        <v>50</v>
      </c>
      <c r="J1715" s="30">
        <v>15</v>
      </c>
      <c r="K1715" s="30">
        <v>0</v>
      </c>
      <c r="L1715" s="30">
        <v>15</v>
      </c>
      <c r="M1715" t="s">
        <v>16474</v>
      </c>
    </row>
    <row r="1716" spans="1:13">
      <c r="A1716" t="str">
        <f t="shared" si="26"/>
        <v>Vayego 200 SC 50 X 100 ml46874</v>
      </c>
      <c r="B1716">
        <v>1715</v>
      </c>
      <c r="C1716" t="s">
        <v>13188</v>
      </c>
      <c r="D1716" t="s">
        <v>2120</v>
      </c>
      <c r="E1716" s="28">
        <v>46874</v>
      </c>
      <c r="F1716" s="30">
        <v>50</v>
      </c>
      <c r="G1716" s="30">
        <v>1</v>
      </c>
      <c r="H1716" s="30">
        <v>1</v>
      </c>
      <c r="I1716" s="30">
        <v>50</v>
      </c>
      <c r="J1716" s="30">
        <v>200</v>
      </c>
      <c r="K1716" s="30">
        <v>4</v>
      </c>
      <c r="L1716" s="30">
        <v>0</v>
      </c>
      <c r="M1716" t="s">
        <v>16474</v>
      </c>
    </row>
    <row r="1717" spans="1:13">
      <c r="A1717" t="str">
        <f t="shared" si="26"/>
        <v>Ventory 865 SL 400 gr40452</v>
      </c>
      <c r="B1717">
        <v>1716</v>
      </c>
      <c r="C1717" t="s">
        <v>13189</v>
      </c>
      <c r="D1717" t="s">
        <v>2123</v>
      </c>
      <c r="E1717" s="28">
        <v>40452</v>
      </c>
      <c r="F1717" s="30">
        <v>1</v>
      </c>
      <c r="G1717" s="30">
        <v>1</v>
      </c>
      <c r="H1717" s="30">
        <v>1</v>
      </c>
      <c r="I1717" s="30">
        <v>1</v>
      </c>
      <c r="J1717" s="30">
        <v>1</v>
      </c>
      <c r="K1717" s="30">
        <v>1</v>
      </c>
      <c r="L1717" s="30">
        <v>0</v>
      </c>
      <c r="M1717" t="s">
        <v>16474</v>
      </c>
    </row>
    <row r="1718" spans="1:13">
      <c r="A1718" t="str">
        <f t="shared" si="26"/>
        <v>Vertibak 60 SP 50 X 100 gr46054</v>
      </c>
      <c r="B1718">
        <v>1717</v>
      </c>
      <c r="C1718" t="s">
        <v>13190</v>
      </c>
      <c r="D1718" t="s">
        <v>2124</v>
      </c>
      <c r="E1718" s="28">
        <v>46054</v>
      </c>
      <c r="F1718" s="30">
        <v>50</v>
      </c>
      <c r="G1718" s="30">
        <v>1</v>
      </c>
      <c r="H1718" s="30">
        <v>1</v>
      </c>
      <c r="I1718" s="30">
        <v>50</v>
      </c>
      <c r="J1718" s="30">
        <v>195</v>
      </c>
      <c r="K1718" s="30">
        <v>3</v>
      </c>
      <c r="L1718" s="30">
        <v>45</v>
      </c>
      <c r="M1718" t="s">
        <v>16474</v>
      </c>
    </row>
    <row r="1719" spans="1:13">
      <c r="A1719" t="str">
        <f t="shared" si="26"/>
        <v>Viaron 80 WP 10 X 1 kg46966</v>
      </c>
      <c r="B1719">
        <v>1718</v>
      </c>
      <c r="C1719" t="s">
        <v>13191</v>
      </c>
      <c r="D1719" t="s">
        <v>2126</v>
      </c>
      <c r="E1719" s="28">
        <v>46966</v>
      </c>
      <c r="F1719" s="30">
        <v>10</v>
      </c>
      <c r="G1719" s="30">
        <v>1</v>
      </c>
      <c r="H1719" s="30">
        <v>1</v>
      </c>
      <c r="I1719" s="30">
        <v>10</v>
      </c>
      <c r="J1719" s="30">
        <v>76</v>
      </c>
      <c r="K1719" s="30">
        <v>7</v>
      </c>
      <c r="L1719" s="30">
        <v>6</v>
      </c>
      <c r="M1719" t="s">
        <v>16474</v>
      </c>
    </row>
    <row r="1720" spans="1:13">
      <c r="A1720" t="str">
        <f t="shared" si="26"/>
        <v>Viaron 80 WP 10 X 1 kg47209</v>
      </c>
      <c r="B1720">
        <v>1719</v>
      </c>
      <c r="C1720" t="s">
        <v>13191</v>
      </c>
      <c r="D1720" t="s">
        <v>2126</v>
      </c>
      <c r="E1720" s="28">
        <v>47209</v>
      </c>
      <c r="F1720" s="30">
        <v>10</v>
      </c>
      <c r="G1720" s="30">
        <v>1</v>
      </c>
      <c r="H1720" s="30">
        <v>1</v>
      </c>
      <c r="I1720" s="30">
        <v>10</v>
      </c>
      <c r="J1720" s="30">
        <v>510</v>
      </c>
      <c r="K1720" s="30">
        <v>51</v>
      </c>
      <c r="L1720" s="30">
        <v>0</v>
      </c>
      <c r="M1720" t="s">
        <v>16474</v>
      </c>
    </row>
    <row r="1721" spans="1:13">
      <c r="A1721" t="str">
        <f t="shared" si="26"/>
        <v>Viaron 80 WP 10 X 1 kg47239</v>
      </c>
      <c r="B1721">
        <v>1720</v>
      </c>
      <c r="C1721" t="s">
        <v>13191</v>
      </c>
      <c r="D1721" t="s">
        <v>2126</v>
      </c>
      <c r="E1721" s="28">
        <v>47239</v>
      </c>
      <c r="F1721" s="30">
        <v>10</v>
      </c>
      <c r="G1721" s="30">
        <v>1</v>
      </c>
      <c r="H1721" s="30">
        <v>1</v>
      </c>
      <c r="I1721" s="30">
        <v>10</v>
      </c>
      <c r="J1721" s="30">
        <v>280</v>
      </c>
      <c r="K1721" s="30">
        <v>28</v>
      </c>
      <c r="L1721" s="30">
        <v>0</v>
      </c>
      <c r="M1721" t="s">
        <v>16474</v>
      </c>
    </row>
    <row r="1722" spans="1:13">
      <c r="A1722" t="str">
        <f t="shared" si="26"/>
        <v>Viaron 80 WP 40 X 250 gr46813</v>
      </c>
      <c r="B1722">
        <v>1721</v>
      </c>
      <c r="C1722" t="s">
        <v>13192</v>
      </c>
      <c r="D1722" t="s">
        <v>2127</v>
      </c>
      <c r="E1722" s="28">
        <v>46813</v>
      </c>
      <c r="F1722" s="30">
        <v>40</v>
      </c>
      <c r="G1722" s="30">
        <v>1</v>
      </c>
      <c r="H1722" s="30">
        <v>1</v>
      </c>
      <c r="I1722" s="30">
        <v>40</v>
      </c>
      <c r="J1722" s="30">
        <v>3665</v>
      </c>
      <c r="K1722" s="30">
        <v>91</v>
      </c>
      <c r="L1722" s="30">
        <v>25</v>
      </c>
      <c r="M1722" t="s">
        <v>16474</v>
      </c>
    </row>
    <row r="1723" spans="1:13">
      <c r="A1723" t="str">
        <f t="shared" si="26"/>
        <v>Victar 80 WP 20 X 1 kg45931</v>
      </c>
      <c r="B1723">
        <v>1722</v>
      </c>
      <c r="C1723" t="s">
        <v>13193</v>
      </c>
      <c r="D1723" t="s">
        <v>2128</v>
      </c>
      <c r="E1723" s="28">
        <v>45931</v>
      </c>
      <c r="F1723" s="30">
        <v>20</v>
      </c>
      <c r="G1723" s="30">
        <v>1</v>
      </c>
      <c r="H1723" s="30">
        <v>1</v>
      </c>
      <c r="I1723" s="30">
        <v>20</v>
      </c>
      <c r="J1723" s="30">
        <v>520</v>
      </c>
      <c r="K1723" s="30">
        <v>26</v>
      </c>
      <c r="L1723" s="30">
        <v>0</v>
      </c>
      <c r="M1723" t="s">
        <v>16474</v>
      </c>
    </row>
    <row r="1724" spans="1:13">
      <c r="A1724" t="str">
        <f t="shared" si="26"/>
        <v>Victar 80 WP 20 X 1 kg46054</v>
      </c>
      <c r="B1724">
        <v>1723</v>
      </c>
      <c r="C1724" t="s">
        <v>13193</v>
      </c>
      <c r="D1724" t="s">
        <v>2128</v>
      </c>
      <c r="E1724" s="28">
        <v>46054</v>
      </c>
      <c r="F1724" s="30">
        <v>20</v>
      </c>
      <c r="G1724" s="30">
        <v>1</v>
      </c>
      <c r="H1724" s="30">
        <v>1</v>
      </c>
      <c r="I1724" s="30">
        <v>20</v>
      </c>
      <c r="J1724" s="30">
        <v>300</v>
      </c>
      <c r="K1724" s="30">
        <v>15</v>
      </c>
      <c r="L1724" s="30">
        <v>0</v>
      </c>
      <c r="M1724" t="s">
        <v>16474</v>
      </c>
    </row>
    <row r="1725" spans="1:13">
      <c r="A1725" t="str">
        <f t="shared" si="26"/>
        <v>Victar 80 WP 20 X 1 kg45992</v>
      </c>
      <c r="B1725">
        <v>1724</v>
      </c>
      <c r="C1725" t="s">
        <v>13193</v>
      </c>
      <c r="D1725" t="s">
        <v>2128</v>
      </c>
      <c r="E1725" s="28">
        <v>45992</v>
      </c>
      <c r="F1725" s="30">
        <v>20</v>
      </c>
      <c r="G1725" s="30">
        <v>1</v>
      </c>
      <c r="H1725" s="30">
        <v>1</v>
      </c>
      <c r="I1725" s="30">
        <v>20</v>
      </c>
      <c r="J1725" s="30">
        <v>480</v>
      </c>
      <c r="K1725" s="30">
        <v>24</v>
      </c>
      <c r="L1725" s="30">
        <v>0</v>
      </c>
      <c r="M1725" t="s">
        <v>16474</v>
      </c>
    </row>
    <row r="1726" spans="1:13">
      <c r="A1726" t="str">
        <f t="shared" si="26"/>
        <v>Victory 80 WP 20 X 1 kg45992</v>
      </c>
      <c r="B1726">
        <v>1725</v>
      </c>
      <c r="C1726" t="s">
        <v>13194</v>
      </c>
      <c r="D1726" t="s">
        <v>2134</v>
      </c>
      <c r="E1726" s="28">
        <v>45992</v>
      </c>
      <c r="F1726" s="30">
        <v>20</v>
      </c>
      <c r="G1726" s="30">
        <v>1</v>
      </c>
      <c r="H1726" s="30">
        <v>1</v>
      </c>
      <c r="I1726" s="30">
        <v>20</v>
      </c>
      <c r="J1726" s="30">
        <v>512</v>
      </c>
      <c r="K1726" s="30">
        <v>25</v>
      </c>
      <c r="L1726" s="30">
        <v>12</v>
      </c>
      <c r="M1726" t="s">
        <v>16474</v>
      </c>
    </row>
    <row r="1727" spans="1:13">
      <c r="A1727" t="str">
        <f t="shared" si="26"/>
        <v>Virtako 300 SC 10 X 20 X 10 ml45809</v>
      </c>
      <c r="B1727">
        <v>1726</v>
      </c>
      <c r="C1727" t="s">
        <v>13195</v>
      </c>
      <c r="D1727" t="s">
        <v>2136</v>
      </c>
      <c r="E1727" s="28">
        <v>45809</v>
      </c>
      <c r="F1727" s="30">
        <v>10</v>
      </c>
      <c r="G1727" s="30">
        <v>20</v>
      </c>
      <c r="H1727" s="30">
        <v>1</v>
      </c>
      <c r="I1727" s="30">
        <v>200</v>
      </c>
      <c r="J1727" s="30">
        <v>5</v>
      </c>
      <c r="K1727" s="30">
        <v>0</v>
      </c>
      <c r="L1727" s="30">
        <v>5</v>
      </c>
      <c r="M1727" t="s">
        <v>16474</v>
      </c>
    </row>
    <row r="1728" spans="1:13">
      <c r="A1728" t="str">
        <f t="shared" si="26"/>
        <v>Virtako 300 SC 10 X 20 X 10 ml46143</v>
      </c>
      <c r="B1728">
        <v>1727</v>
      </c>
      <c r="C1728" t="s">
        <v>13195</v>
      </c>
      <c r="D1728" t="s">
        <v>2136</v>
      </c>
      <c r="E1728" s="28">
        <v>46143</v>
      </c>
      <c r="F1728" s="30">
        <v>10</v>
      </c>
      <c r="G1728" s="30">
        <v>20</v>
      </c>
      <c r="H1728" s="30">
        <v>1</v>
      </c>
      <c r="I1728" s="30">
        <v>200</v>
      </c>
      <c r="J1728" s="30">
        <v>35360</v>
      </c>
      <c r="K1728" s="30">
        <v>176</v>
      </c>
      <c r="L1728" s="30">
        <v>160</v>
      </c>
      <c r="M1728" t="s">
        <v>16474</v>
      </c>
    </row>
    <row r="1729" spans="1:13">
      <c r="A1729" t="str">
        <f t="shared" si="26"/>
        <v>Virtako 300 SC 100 X 50 ml46143</v>
      </c>
      <c r="B1729">
        <v>1728</v>
      </c>
      <c r="C1729" t="s">
        <v>13196</v>
      </c>
      <c r="D1729" t="s">
        <v>2141</v>
      </c>
      <c r="E1729" s="28">
        <v>46143</v>
      </c>
      <c r="F1729" s="30">
        <v>100</v>
      </c>
      <c r="G1729" s="30">
        <v>1</v>
      </c>
      <c r="H1729" s="30">
        <v>1</v>
      </c>
      <c r="I1729" s="30">
        <v>100</v>
      </c>
      <c r="J1729" s="30">
        <v>37853</v>
      </c>
      <c r="K1729" s="30">
        <v>378</v>
      </c>
      <c r="L1729" s="30">
        <v>53</v>
      </c>
      <c r="M1729" t="s">
        <v>16474</v>
      </c>
    </row>
    <row r="1730" spans="1:13">
      <c r="A1730" t="str">
        <f t="shared" si="26"/>
        <v>Virtako 300 SC 100 X 50 ml46082</v>
      </c>
      <c r="B1730">
        <v>1729</v>
      </c>
      <c r="C1730" t="s">
        <v>13196</v>
      </c>
      <c r="D1730" t="s">
        <v>2141</v>
      </c>
      <c r="E1730" s="28">
        <v>46082</v>
      </c>
      <c r="F1730" s="30">
        <v>100</v>
      </c>
      <c r="G1730" s="30">
        <v>1</v>
      </c>
      <c r="H1730" s="30">
        <v>1</v>
      </c>
      <c r="I1730" s="30">
        <v>100</v>
      </c>
      <c r="J1730" s="30">
        <v>95</v>
      </c>
      <c r="K1730" s="30">
        <v>0</v>
      </c>
      <c r="L1730" s="30">
        <v>95</v>
      </c>
      <c r="M1730" t="s">
        <v>16474</v>
      </c>
    </row>
    <row r="1731" spans="1:13">
      <c r="A1731" t="str">
        <f t="shared" ref="A1731:A1794" si="27">D1731&amp;E1731</f>
        <v>Virtako 300 SC 50 X 100 ml46204</v>
      </c>
      <c r="B1731">
        <v>1730</v>
      </c>
      <c r="C1731" t="s">
        <v>13197</v>
      </c>
      <c r="D1731" t="s">
        <v>2148</v>
      </c>
      <c r="E1731" s="28">
        <v>46204</v>
      </c>
      <c r="F1731" s="30">
        <v>50</v>
      </c>
      <c r="G1731" s="30">
        <v>1</v>
      </c>
      <c r="H1731" s="30">
        <v>1</v>
      </c>
      <c r="I1731" s="30">
        <v>50</v>
      </c>
      <c r="J1731" s="30">
        <v>14277</v>
      </c>
      <c r="K1731" s="30">
        <v>285</v>
      </c>
      <c r="L1731" s="30">
        <v>27</v>
      </c>
      <c r="M1731" t="s">
        <v>16474</v>
      </c>
    </row>
    <row r="1732" spans="1:13">
      <c r="A1732" t="str">
        <f t="shared" si="27"/>
        <v>Vishaka 200 EC 20 X 500 ml45778</v>
      </c>
      <c r="B1732">
        <v>1731</v>
      </c>
      <c r="C1732" t="s">
        <v>13198</v>
      </c>
      <c r="D1732" t="s">
        <v>2152</v>
      </c>
      <c r="E1732" s="28">
        <v>45778</v>
      </c>
      <c r="F1732" s="30">
        <v>20</v>
      </c>
      <c r="G1732" s="30">
        <v>1</v>
      </c>
      <c r="H1732" s="30">
        <v>1</v>
      </c>
      <c r="I1732" s="30">
        <v>20</v>
      </c>
      <c r="J1732" s="30">
        <v>3083</v>
      </c>
      <c r="K1732" s="30">
        <v>154</v>
      </c>
      <c r="L1732" s="30">
        <v>3</v>
      </c>
      <c r="M1732" t="s">
        <v>16474</v>
      </c>
    </row>
    <row r="1733" spans="1:13">
      <c r="A1733" t="str">
        <f t="shared" si="27"/>
        <v>Vista 400 SL 100 ml (Sample)1/1/1000</v>
      </c>
      <c r="B1733">
        <v>1732</v>
      </c>
      <c r="C1733" t="s">
        <v>13199</v>
      </c>
      <c r="D1733" t="s">
        <v>2153</v>
      </c>
      <c r="E1733" s="28" t="s">
        <v>2222</v>
      </c>
      <c r="F1733" s="30">
        <v>1</v>
      </c>
      <c r="G1733" s="30">
        <v>1</v>
      </c>
      <c r="H1733" s="30">
        <v>1</v>
      </c>
      <c r="I1733" s="30">
        <v>1</v>
      </c>
      <c r="J1733" s="30">
        <v>36</v>
      </c>
      <c r="K1733" s="30">
        <v>36</v>
      </c>
      <c r="L1733" s="30">
        <v>0</v>
      </c>
      <c r="M1733" t="s">
        <v>16474</v>
      </c>
    </row>
    <row r="1734" spans="1:13">
      <c r="A1734" t="str">
        <f t="shared" si="27"/>
        <v>Vista 400 SL 16 X 1 ltr46874</v>
      </c>
      <c r="B1734">
        <v>1733</v>
      </c>
      <c r="C1734" t="s">
        <v>13200</v>
      </c>
      <c r="D1734" t="s">
        <v>2154</v>
      </c>
      <c r="E1734" s="28">
        <v>46874</v>
      </c>
      <c r="F1734" s="30">
        <v>16</v>
      </c>
      <c r="G1734" s="30">
        <v>1</v>
      </c>
      <c r="H1734" s="30">
        <v>1</v>
      </c>
      <c r="I1734" s="30">
        <v>16</v>
      </c>
      <c r="J1734" s="30">
        <v>15</v>
      </c>
      <c r="K1734" s="30">
        <v>0</v>
      </c>
      <c r="L1734" s="30">
        <v>15</v>
      </c>
      <c r="M1734" t="s">
        <v>16474</v>
      </c>
    </row>
    <row r="1735" spans="1:13">
      <c r="A1735" t="str">
        <f t="shared" si="27"/>
        <v>Vista 400 SL 16 X 1 ltr47209</v>
      </c>
      <c r="B1735">
        <v>1734</v>
      </c>
      <c r="C1735" t="s">
        <v>13200</v>
      </c>
      <c r="D1735" t="s">
        <v>2154</v>
      </c>
      <c r="E1735" s="28">
        <v>47209</v>
      </c>
      <c r="F1735" s="30">
        <v>16</v>
      </c>
      <c r="G1735" s="30">
        <v>1</v>
      </c>
      <c r="H1735" s="30">
        <v>1</v>
      </c>
      <c r="I1735" s="30">
        <v>16</v>
      </c>
      <c r="J1735" s="30">
        <v>800</v>
      </c>
      <c r="K1735" s="30">
        <v>50</v>
      </c>
      <c r="L1735" s="30">
        <v>0</v>
      </c>
      <c r="M1735" t="s">
        <v>16474</v>
      </c>
    </row>
    <row r="1736" spans="1:13">
      <c r="A1736" t="str">
        <f t="shared" si="27"/>
        <v>Vista 400 SL 16 X 1 ltr46813</v>
      </c>
      <c r="B1736">
        <v>1735</v>
      </c>
      <c r="C1736" t="s">
        <v>13200</v>
      </c>
      <c r="D1736" t="s">
        <v>2154</v>
      </c>
      <c r="E1736" s="28">
        <v>46813</v>
      </c>
      <c r="F1736" s="30">
        <v>16</v>
      </c>
      <c r="G1736" s="30">
        <v>1</v>
      </c>
      <c r="H1736" s="30">
        <v>1</v>
      </c>
      <c r="I1736" s="30">
        <v>16</v>
      </c>
      <c r="J1736" s="30">
        <v>80</v>
      </c>
      <c r="K1736" s="30">
        <v>5</v>
      </c>
      <c r="L1736" s="30">
        <v>0</v>
      </c>
      <c r="M1736" t="s">
        <v>16474</v>
      </c>
    </row>
    <row r="1737" spans="1:13">
      <c r="A1737" t="str">
        <f t="shared" si="27"/>
        <v>Vista 400 SL 16 X 1 ltr47150</v>
      </c>
      <c r="B1737">
        <v>1736</v>
      </c>
      <c r="C1737" t="s">
        <v>13200</v>
      </c>
      <c r="D1737" t="s">
        <v>2154</v>
      </c>
      <c r="E1737" s="28">
        <v>47150</v>
      </c>
      <c r="F1737" s="30">
        <v>16</v>
      </c>
      <c r="G1737" s="30">
        <v>1</v>
      </c>
      <c r="H1737" s="30">
        <v>1</v>
      </c>
      <c r="I1737" s="30">
        <v>16</v>
      </c>
      <c r="J1737" s="30">
        <v>192</v>
      </c>
      <c r="K1737" s="30">
        <v>12</v>
      </c>
      <c r="L1737" s="30">
        <v>0</v>
      </c>
      <c r="M1737" t="s">
        <v>16474</v>
      </c>
    </row>
    <row r="1738" spans="1:13">
      <c r="A1738" t="str">
        <f t="shared" si="27"/>
        <v>Vista 400 SL 20 X 500 ml47209</v>
      </c>
      <c r="B1738">
        <v>1737</v>
      </c>
      <c r="C1738" t="s">
        <v>13201</v>
      </c>
      <c r="D1738" t="s">
        <v>2155</v>
      </c>
      <c r="E1738" s="28">
        <v>47209</v>
      </c>
      <c r="F1738" s="30">
        <v>20</v>
      </c>
      <c r="G1738" s="30">
        <v>1</v>
      </c>
      <c r="H1738" s="30">
        <v>1</v>
      </c>
      <c r="I1738" s="30">
        <v>20</v>
      </c>
      <c r="J1738" s="30">
        <v>20</v>
      </c>
      <c r="K1738" s="30">
        <v>1</v>
      </c>
      <c r="L1738" s="30">
        <v>0</v>
      </c>
      <c r="M1738" t="s">
        <v>16474</v>
      </c>
    </row>
    <row r="1739" spans="1:13">
      <c r="A1739" t="str">
        <f t="shared" si="27"/>
        <v>Vista 400 SL 20 X 500 ml47178</v>
      </c>
      <c r="B1739">
        <v>1738</v>
      </c>
      <c r="C1739" t="s">
        <v>13201</v>
      </c>
      <c r="D1739" t="s">
        <v>2155</v>
      </c>
      <c r="E1739" s="28">
        <v>47178</v>
      </c>
      <c r="F1739" s="30">
        <v>20</v>
      </c>
      <c r="G1739" s="30">
        <v>1</v>
      </c>
      <c r="H1739" s="30">
        <v>1</v>
      </c>
      <c r="I1739" s="30">
        <v>20</v>
      </c>
      <c r="J1739" s="30">
        <v>380</v>
      </c>
      <c r="K1739" s="30">
        <v>19</v>
      </c>
      <c r="L1739" s="30">
        <v>0</v>
      </c>
      <c r="M1739" t="s">
        <v>16474</v>
      </c>
    </row>
    <row r="1740" spans="1:13">
      <c r="A1740" t="str">
        <f t="shared" si="27"/>
        <v>Vista 400 SL 50 X 200 ml47178</v>
      </c>
      <c r="B1740">
        <v>1739</v>
      </c>
      <c r="C1740" t="s">
        <v>13202</v>
      </c>
      <c r="D1740" t="s">
        <v>2156</v>
      </c>
      <c r="E1740" s="28">
        <v>47178</v>
      </c>
      <c r="F1740" s="30">
        <v>50</v>
      </c>
      <c r="G1740" s="30">
        <v>1</v>
      </c>
      <c r="H1740" s="30">
        <v>1</v>
      </c>
      <c r="I1740" s="30">
        <v>50</v>
      </c>
      <c r="J1740" s="30">
        <v>872</v>
      </c>
      <c r="K1740" s="30">
        <v>17</v>
      </c>
      <c r="L1740" s="30">
        <v>22</v>
      </c>
      <c r="M1740" t="s">
        <v>16474</v>
      </c>
    </row>
    <row r="1741" spans="1:13">
      <c r="A1741" t="str">
        <f t="shared" si="27"/>
        <v>Vista 400 SL 50 X 200 ml47209</v>
      </c>
      <c r="B1741">
        <v>1740</v>
      </c>
      <c r="C1741" t="s">
        <v>13202</v>
      </c>
      <c r="D1741" t="s">
        <v>2156</v>
      </c>
      <c r="E1741" s="28">
        <v>47209</v>
      </c>
      <c r="F1741" s="30">
        <v>50</v>
      </c>
      <c r="G1741" s="30">
        <v>1</v>
      </c>
      <c r="H1741" s="30">
        <v>1</v>
      </c>
      <c r="I1741" s="30">
        <v>50</v>
      </c>
      <c r="J1741" s="30">
        <v>1350</v>
      </c>
      <c r="K1741" s="30">
        <v>27</v>
      </c>
      <c r="L1741" s="30">
        <v>0</v>
      </c>
      <c r="M1741" t="s">
        <v>16474</v>
      </c>
    </row>
    <row r="1742" spans="1:13">
      <c r="A1742" t="str">
        <f t="shared" si="27"/>
        <v>Volt Meter YEP181/1/1000</v>
      </c>
      <c r="B1742">
        <v>1741</v>
      </c>
      <c r="C1742" t="s">
        <v>13203</v>
      </c>
      <c r="D1742" t="s">
        <v>2157</v>
      </c>
      <c r="E1742" s="28" t="s">
        <v>2222</v>
      </c>
      <c r="F1742" s="30">
        <v>1</v>
      </c>
      <c r="G1742" s="30">
        <v>1</v>
      </c>
      <c r="H1742" s="30">
        <v>1</v>
      </c>
      <c r="I1742" s="30">
        <v>1</v>
      </c>
      <c r="J1742" s="30">
        <v>5</v>
      </c>
      <c r="K1742" s="30">
        <v>5</v>
      </c>
      <c r="L1742" s="30">
        <v>0</v>
      </c>
      <c r="M1742" t="s">
        <v>16474</v>
      </c>
    </row>
    <row r="1743" spans="1:13">
      <c r="A1743" t="str">
        <f t="shared" si="27"/>
        <v>Walang 50 EC 20 X 1 ltr46997</v>
      </c>
      <c r="B1743">
        <v>1742</v>
      </c>
      <c r="C1743" t="s">
        <v>13204</v>
      </c>
      <c r="D1743" t="s">
        <v>2158</v>
      </c>
      <c r="E1743" s="28">
        <v>46997</v>
      </c>
      <c r="F1743" s="30">
        <v>20</v>
      </c>
      <c r="G1743" s="30">
        <v>1</v>
      </c>
      <c r="H1743" s="30">
        <v>1</v>
      </c>
      <c r="I1743" s="30">
        <v>20</v>
      </c>
      <c r="J1743" s="30">
        <v>2380</v>
      </c>
      <c r="K1743" s="30">
        <v>119</v>
      </c>
      <c r="L1743" s="30">
        <v>0</v>
      </c>
      <c r="M1743" t="s">
        <v>16474</v>
      </c>
    </row>
    <row r="1744" spans="1:13">
      <c r="A1744" t="str">
        <f t="shared" si="27"/>
        <v>Walang 50 EC 25 X 400 ml46357</v>
      </c>
      <c r="B1744">
        <v>1743</v>
      </c>
      <c r="C1744" t="s">
        <v>13205</v>
      </c>
      <c r="D1744" t="s">
        <v>2159</v>
      </c>
      <c r="E1744" s="28">
        <v>46357</v>
      </c>
      <c r="F1744" s="30">
        <v>25</v>
      </c>
      <c r="G1744" s="30">
        <v>1</v>
      </c>
      <c r="H1744" s="30">
        <v>1</v>
      </c>
      <c r="I1744" s="30">
        <v>25</v>
      </c>
      <c r="J1744" s="30">
        <v>15</v>
      </c>
      <c r="K1744" s="30">
        <v>0</v>
      </c>
      <c r="L1744" s="30">
        <v>15</v>
      </c>
      <c r="M1744" t="s">
        <v>16474</v>
      </c>
    </row>
    <row r="1745" spans="1:13">
      <c r="A1745" t="str">
        <f t="shared" si="27"/>
        <v>Walang 50 EC 25 X 400 ml46997</v>
      </c>
      <c r="B1745">
        <v>1744</v>
      </c>
      <c r="C1745" t="s">
        <v>13205</v>
      </c>
      <c r="D1745" t="s">
        <v>2159</v>
      </c>
      <c r="E1745" s="28">
        <v>46997</v>
      </c>
      <c r="F1745" s="30">
        <v>25</v>
      </c>
      <c r="G1745" s="30">
        <v>1</v>
      </c>
      <c r="H1745" s="30">
        <v>1</v>
      </c>
      <c r="I1745" s="30">
        <v>25</v>
      </c>
      <c r="J1745" s="30">
        <v>1400</v>
      </c>
      <c r="K1745" s="30">
        <v>56</v>
      </c>
      <c r="L1745" s="30">
        <v>0</v>
      </c>
      <c r="M1745" t="s">
        <v>16474</v>
      </c>
    </row>
    <row r="1746" spans="1:13">
      <c r="A1746" t="str">
        <f t="shared" si="27"/>
        <v>Wendry 75 WP 100 X 100 gr (M2U)46143</v>
      </c>
      <c r="B1746">
        <v>1745</v>
      </c>
      <c r="C1746" t="s">
        <v>13206</v>
      </c>
      <c r="D1746" t="s">
        <v>2160</v>
      </c>
      <c r="E1746" s="28">
        <v>46143</v>
      </c>
      <c r="F1746" s="30">
        <v>100</v>
      </c>
      <c r="G1746" s="30">
        <v>1</v>
      </c>
      <c r="H1746" s="30">
        <v>1</v>
      </c>
      <c r="I1746" s="30">
        <v>100</v>
      </c>
      <c r="J1746" s="30">
        <v>593</v>
      </c>
      <c r="K1746" s="30">
        <v>5</v>
      </c>
      <c r="L1746" s="30">
        <v>93</v>
      </c>
      <c r="M1746" t="s">
        <v>16474</v>
      </c>
    </row>
    <row r="1747" spans="1:13">
      <c r="A1747" t="str">
        <f t="shared" si="27"/>
        <v>Wendry 75 WP 20 X 500 gr (M2U)46478</v>
      </c>
      <c r="B1747">
        <v>1746</v>
      </c>
      <c r="C1747" t="s">
        <v>13207</v>
      </c>
      <c r="D1747" t="s">
        <v>2161</v>
      </c>
      <c r="E1747" s="28">
        <v>46478</v>
      </c>
      <c r="F1747" s="30">
        <v>20</v>
      </c>
      <c r="G1747" s="30">
        <v>1</v>
      </c>
      <c r="H1747" s="30">
        <v>1</v>
      </c>
      <c r="I1747" s="30">
        <v>20</v>
      </c>
      <c r="J1747" s="30">
        <v>720</v>
      </c>
      <c r="K1747" s="30">
        <v>36</v>
      </c>
      <c r="L1747" s="30">
        <v>0</v>
      </c>
      <c r="M1747" t="s">
        <v>16474</v>
      </c>
    </row>
    <row r="1748" spans="1:13">
      <c r="A1748" t="str">
        <f t="shared" si="27"/>
        <v>Wendry 75 WP 20 X 500 gr (M2U)46388</v>
      </c>
      <c r="B1748">
        <v>1747</v>
      </c>
      <c r="C1748" t="s">
        <v>13207</v>
      </c>
      <c r="D1748" t="s">
        <v>2161</v>
      </c>
      <c r="E1748" s="28">
        <v>46388</v>
      </c>
      <c r="F1748" s="30">
        <v>20</v>
      </c>
      <c r="G1748" s="30">
        <v>1</v>
      </c>
      <c r="H1748" s="30">
        <v>1</v>
      </c>
      <c r="I1748" s="30">
        <v>20</v>
      </c>
      <c r="J1748" s="30">
        <v>3165</v>
      </c>
      <c r="K1748" s="30">
        <v>158</v>
      </c>
      <c r="L1748" s="30">
        <v>5</v>
      </c>
      <c r="M1748" t="s">
        <v>16474</v>
      </c>
    </row>
    <row r="1749" spans="1:13">
      <c r="A1749" t="str">
        <f t="shared" si="27"/>
        <v>Win 10 WP 25 X 20 X 10 gr46569</v>
      </c>
      <c r="B1749">
        <v>1748</v>
      </c>
      <c r="C1749" t="s">
        <v>13208</v>
      </c>
      <c r="D1749" t="s">
        <v>2162</v>
      </c>
      <c r="E1749" s="28">
        <v>46569</v>
      </c>
      <c r="F1749" s="30">
        <v>25</v>
      </c>
      <c r="G1749" s="30">
        <v>20</v>
      </c>
      <c r="H1749" s="30">
        <v>1</v>
      </c>
      <c r="I1749" s="30">
        <v>500</v>
      </c>
      <c r="J1749" s="30">
        <v>440</v>
      </c>
      <c r="K1749" s="30">
        <v>0</v>
      </c>
      <c r="L1749" s="30">
        <v>440</v>
      </c>
      <c r="M1749" t="s">
        <v>16474</v>
      </c>
    </row>
    <row r="1750" spans="1:13">
      <c r="A1750" t="str">
        <f t="shared" si="27"/>
        <v>Win 10 WP 25 X 20 X 10 gr46813</v>
      </c>
      <c r="B1750">
        <v>1749</v>
      </c>
      <c r="C1750" t="s">
        <v>13208</v>
      </c>
      <c r="D1750" t="s">
        <v>2162</v>
      </c>
      <c r="E1750" s="28">
        <v>46813</v>
      </c>
      <c r="F1750" s="30">
        <v>25</v>
      </c>
      <c r="G1750" s="30">
        <v>20</v>
      </c>
      <c r="H1750" s="30">
        <v>1</v>
      </c>
      <c r="I1750" s="30">
        <v>500</v>
      </c>
      <c r="J1750" s="30">
        <v>2000</v>
      </c>
      <c r="K1750" s="30">
        <v>4</v>
      </c>
      <c r="L1750" s="30">
        <v>0</v>
      </c>
      <c r="M1750" t="s">
        <v>16474</v>
      </c>
    </row>
    <row r="1751" spans="1:13">
      <c r="A1751" t="str">
        <f t="shared" si="27"/>
        <v>Win 10 WP 25 X 20 X 10 gr46722</v>
      </c>
      <c r="B1751">
        <v>1750</v>
      </c>
      <c r="C1751" t="s">
        <v>13208</v>
      </c>
      <c r="D1751" t="s">
        <v>2162</v>
      </c>
      <c r="E1751" s="28">
        <v>46722</v>
      </c>
      <c r="F1751" s="30">
        <v>25</v>
      </c>
      <c r="G1751" s="30">
        <v>20</v>
      </c>
      <c r="H1751" s="30">
        <v>1</v>
      </c>
      <c r="I1751" s="30">
        <v>500</v>
      </c>
      <c r="J1751" s="30">
        <v>33500</v>
      </c>
      <c r="K1751" s="30">
        <v>67</v>
      </c>
      <c r="L1751" s="30">
        <v>0</v>
      </c>
      <c r="M1751" t="s">
        <v>16474</v>
      </c>
    </row>
    <row r="1752" spans="1:13">
      <c r="A1752" t="str">
        <f t="shared" si="27"/>
        <v>Winda 250 SC 10 X 500 ml46508</v>
      </c>
      <c r="B1752">
        <v>1751</v>
      </c>
      <c r="C1752" t="s">
        <v>13209</v>
      </c>
      <c r="D1752" t="s">
        <v>2166</v>
      </c>
      <c r="E1752" s="28">
        <v>46508</v>
      </c>
      <c r="F1752" s="30">
        <v>10</v>
      </c>
      <c r="G1752" s="30">
        <v>1</v>
      </c>
      <c r="H1752" s="30">
        <v>1</v>
      </c>
      <c r="I1752" s="30">
        <v>10</v>
      </c>
      <c r="J1752" s="30">
        <v>112</v>
      </c>
      <c r="K1752" s="30">
        <v>11</v>
      </c>
      <c r="L1752" s="30">
        <v>2</v>
      </c>
      <c r="M1752" t="s">
        <v>16474</v>
      </c>
    </row>
    <row r="1753" spans="1:13">
      <c r="A1753" t="str">
        <f t="shared" si="27"/>
        <v>Winda 250 SC 20 X 250 ml46508</v>
      </c>
      <c r="B1753">
        <v>1752</v>
      </c>
      <c r="C1753" t="s">
        <v>13210</v>
      </c>
      <c r="D1753" t="s">
        <v>2167</v>
      </c>
      <c r="E1753" s="28">
        <v>46508</v>
      </c>
      <c r="F1753" s="30">
        <v>20</v>
      </c>
      <c r="G1753" s="30">
        <v>1</v>
      </c>
      <c r="H1753" s="30">
        <v>1</v>
      </c>
      <c r="I1753" s="30">
        <v>20</v>
      </c>
      <c r="J1753" s="30">
        <v>45</v>
      </c>
      <c r="K1753" s="30">
        <v>2</v>
      </c>
      <c r="L1753" s="30">
        <v>5</v>
      </c>
      <c r="M1753" t="s">
        <v>16474</v>
      </c>
    </row>
    <row r="1754" spans="1:13">
      <c r="A1754" t="str">
        <f t="shared" si="27"/>
        <v>Winda 250 SC 50 X 100 ml46935</v>
      </c>
      <c r="B1754">
        <v>1753</v>
      </c>
      <c r="C1754" t="s">
        <v>13211</v>
      </c>
      <c r="D1754" t="s">
        <v>2168</v>
      </c>
      <c r="E1754" s="28">
        <v>46935</v>
      </c>
      <c r="F1754" s="30">
        <v>50</v>
      </c>
      <c r="G1754" s="30">
        <v>1</v>
      </c>
      <c r="H1754" s="30">
        <v>1</v>
      </c>
      <c r="I1754" s="30">
        <v>50</v>
      </c>
      <c r="J1754" s="30">
        <v>433</v>
      </c>
      <c r="K1754" s="30">
        <v>8</v>
      </c>
      <c r="L1754" s="30">
        <v>33</v>
      </c>
      <c r="M1754" t="s">
        <v>16474</v>
      </c>
    </row>
    <row r="1755" spans="1:13">
      <c r="A1755" t="str">
        <f t="shared" si="27"/>
        <v>Xycort 550/60 EC 20 X 400 ml46296</v>
      </c>
      <c r="B1755">
        <v>1754</v>
      </c>
      <c r="C1755" t="s">
        <v>13212</v>
      </c>
      <c r="D1755" t="s">
        <v>2169</v>
      </c>
      <c r="E1755" s="28">
        <v>46296</v>
      </c>
      <c r="F1755" s="30">
        <v>20</v>
      </c>
      <c r="G1755" s="30">
        <v>1</v>
      </c>
      <c r="H1755" s="30">
        <v>1</v>
      </c>
      <c r="I1755" s="30">
        <v>20</v>
      </c>
      <c r="J1755" s="30">
        <v>264</v>
      </c>
      <c r="K1755" s="30">
        <v>13</v>
      </c>
      <c r="L1755" s="30">
        <v>4</v>
      </c>
      <c r="M1755" t="s">
        <v>16474</v>
      </c>
    </row>
    <row r="1756" spans="1:13">
      <c r="A1756" t="str">
        <f t="shared" si="27"/>
        <v>Xycort 550/60 EC 20 X 900 ml45931</v>
      </c>
      <c r="B1756">
        <v>1755</v>
      </c>
      <c r="C1756" t="s">
        <v>13213</v>
      </c>
      <c r="D1756" t="s">
        <v>2170</v>
      </c>
      <c r="E1756" s="28">
        <v>45931</v>
      </c>
      <c r="F1756" s="30">
        <v>20</v>
      </c>
      <c r="G1756" s="30">
        <v>1</v>
      </c>
      <c r="H1756" s="30">
        <v>1</v>
      </c>
      <c r="I1756" s="30">
        <v>20</v>
      </c>
      <c r="J1756" s="30">
        <v>40</v>
      </c>
      <c r="K1756" s="30">
        <v>2</v>
      </c>
      <c r="L1756" s="30">
        <v>0</v>
      </c>
      <c r="M1756" t="s">
        <v>16474</v>
      </c>
    </row>
    <row r="1757" spans="1:13">
      <c r="A1757" t="str">
        <f t="shared" si="27"/>
        <v>Yoto Perfume Spray 118 X 120 ml45231</v>
      </c>
      <c r="B1757">
        <v>1756</v>
      </c>
      <c r="C1757" t="s">
        <v>13214</v>
      </c>
      <c r="D1757" t="s">
        <v>2171</v>
      </c>
      <c r="E1757" s="28">
        <v>45231</v>
      </c>
      <c r="F1757" s="30">
        <v>118</v>
      </c>
      <c r="G1757" s="30">
        <v>1</v>
      </c>
      <c r="H1757" s="30">
        <v>1</v>
      </c>
      <c r="I1757" s="30">
        <v>118</v>
      </c>
      <c r="J1757" s="30">
        <v>103</v>
      </c>
      <c r="K1757" s="30">
        <v>0</v>
      </c>
      <c r="L1757" s="30">
        <v>103</v>
      </c>
      <c r="M1757" t="s">
        <v>16474</v>
      </c>
    </row>
    <row r="1758" spans="1:13">
      <c r="A1758" t="str">
        <f t="shared" si="27"/>
        <v>You Stick 20 X 500 ml47119</v>
      </c>
      <c r="B1758">
        <v>1757</v>
      </c>
      <c r="C1758" t="s">
        <v>13215</v>
      </c>
      <c r="D1758" t="s">
        <v>2173</v>
      </c>
      <c r="E1758" s="28">
        <v>47119</v>
      </c>
      <c r="F1758" s="30">
        <v>20</v>
      </c>
      <c r="G1758" s="30">
        <v>1</v>
      </c>
      <c r="H1758" s="30">
        <v>1</v>
      </c>
      <c r="I1758" s="30">
        <v>20</v>
      </c>
      <c r="J1758" s="30">
        <v>900</v>
      </c>
      <c r="K1758" s="30">
        <v>45</v>
      </c>
      <c r="L1758" s="30">
        <v>0</v>
      </c>
      <c r="M1758" t="s">
        <v>16474</v>
      </c>
    </row>
    <row r="1759" spans="1:13">
      <c r="A1759" t="str">
        <f t="shared" si="27"/>
        <v>Zencrop Algi 24 X 500 ml47088</v>
      </c>
      <c r="B1759">
        <v>1758</v>
      </c>
      <c r="C1759" t="s">
        <v>13216</v>
      </c>
      <c r="D1759" t="s">
        <v>2174</v>
      </c>
      <c r="E1759" s="28">
        <v>47088</v>
      </c>
      <c r="F1759" s="30">
        <v>24</v>
      </c>
      <c r="G1759" s="30">
        <v>1</v>
      </c>
      <c r="H1759" s="30">
        <v>1</v>
      </c>
      <c r="I1759" s="30">
        <v>24</v>
      </c>
      <c r="J1759" s="30">
        <v>264</v>
      </c>
      <c r="K1759" s="30">
        <v>11</v>
      </c>
      <c r="L1759" s="30">
        <v>0</v>
      </c>
      <c r="M1759" t="s">
        <v>16474</v>
      </c>
    </row>
    <row r="1760" spans="1:13">
      <c r="A1760" t="str">
        <f t="shared" si="27"/>
        <v>Zencrop Algi 24 X 500 ml47178</v>
      </c>
      <c r="B1760">
        <v>1759</v>
      </c>
      <c r="C1760" t="s">
        <v>13216</v>
      </c>
      <c r="D1760" t="s">
        <v>2174</v>
      </c>
      <c r="E1760" s="28">
        <v>47178</v>
      </c>
      <c r="F1760" s="30">
        <v>24</v>
      </c>
      <c r="G1760" s="30">
        <v>1</v>
      </c>
      <c r="H1760" s="30">
        <v>1</v>
      </c>
      <c r="I1760" s="30">
        <v>24</v>
      </c>
      <c r="J1760" s="30">
        <v>336</v>
      </c>
      <c r="K1760" s="30">
        <v>14</v>
      </c>
      <c r="L1760" s="30">
        <v>0</v>
      </c>
      <c r="M1760" t="s">
        <v>16474</v>
      </c>
    </row>
    <row r="1761" spans="1:13">
      <c r="A1761" t="str">
        <f t="shared" si="27"/>
        <v>Zencrop Algi 40 X 250 ml47088</v>
      </c>
      <c r="B1761">
        <v>1760</v>
      </c>
      <c r="C1761" t="s">
        <v>13217</v>
      </c>
      <c r="D1761" t="s">
        <v>2175</v>
      </c>
      <c r="E1761" s="28">
        <v>47088</v>
      </c>
      <c r="F1761" s="30">
        <v>40</v>
      </c>
      <c r="G1761" s="30">
        <v>1</v>
      </c>
      <c r="H1761" s="30">
        <v>1</v>
      </c>
      <c r="I1761" s="30">
        <v>40</v>
      </c>
      <c r="J1761" s="30">
        <v>715</v>
      </c>
      <c r="K1761" s="30">
        <v>17</v>
      </c>
      <c r="L1761" s="30">
        <v>35</v>
      </c>
      <c r="M1761" t="s">
        <v>16474</v>
      </c>
    </row>
    <row r="1762" spans="1:13">
      <c r="A1762" t="str">
        <f t="shared" si="27"/>
        <v>Zencrop Algi 40 X 250 ml47178</v>
      </c>
      <c r="B1762">
        <v>1761</v>
      </c>
      <c r="C1762" t="s">
        <v>13217</v>
      </c>
      <c r="D1762" t="s">
        <v>2175</v>
      </c>
      <c r="E1762" s="28">
        <v>47178</v>
      </c>
      <c r="F1762" s="30">
        <v>40</v>
      </c>
      <c r="G1762" s="30">
        <v>1</v>
      </c>
      <c r="H1762" s="30">
        <v>1</v>
      </c>
      <c r="I1762" s="30">
        <v>40</v>
      </c>
      <c r="J1762" s="30">
        <v>1200</v>
      </c>
      <c r="K1762" s="30">
        <v>30</v>
      </c>
      <c r="L1762" s="30">
        <v>0</v>
      </c>
      <c r="M1762" t="s">
        <v>16474</v>
      </c>
    </row>
    <row r="1763" spans="1:13">
      <c r="A1763" t="str">
        <f t="shared" si="27"/>
        <v>Zencrop Algi 60 X 100 ml47088</v>
      </c>
      <c r="B1763">
        <v>1762</v>
      </c>
      <c r="C1763" t="s">
        <v>13218</v>
      </c>
      <c r="D1763" t="s">
        <v>2176</v>
      </c>
      <c r="E1763" s="28">
        <v>47088</v>
      </c>
      <c r="F1763" s="30">
        <v>60</v>
      </c>
      <c r="G1763" s="30">
        <v>1</v>
      </c>
      <c r="H1763" s="30">
        <v>1</v>
      </c>
      <c r="I1763" s="30">
        <v>60</v>
      </c>
      <c r="J1763" s="30">
        <v>1230</v>
      </c>
      <c r="K1763" s="30">
        <v>20</v>
      </c>
      <c r="L1763" s="30">
        <v>30</v>
      </c>
      <c r="M1763" t="s">
        <v>16474</v>
      </c>
    </row>
    <row r="1764" spans="1:13">
      <c r="A1764" t="str">
        <f t="shared" si="27"/>
        <v>Zencrop Algi 60 X 100 ml47178</v>
      </c>
      <c r="B1764">
        <v>1763</v>
      </c>
      <c r="C1764" t="s">
        <v>13218</v>
      </c>
      <c r="D1764" t="s">
        <v>2176</v>
      </c>
      <c r="E1764" s="28">
        <v>47178</v>
      </c>
      <c r="F1764" s="30">
        <v>60</v>
      </c>
      <c r="G1764" s="30">
        <v>1</v>
      </c>
      <c r="H1764" s="30">
        <v>1</v>
      </c>
      <c r="I1764" s="30">
        <v>60</v>
      </c>
      <c r="J1764" s="30">
        <v>1740</v>
      </c>
      <c r="K1764" s="30">
        <v>29</v>
      </c>
      <c r="L1764" s="30">
        <v>0</v>
      </c>
      <c r="M1764" t="s">
        <v>16474</v>
      </c>
    </row>
    <row r="1765" spans="1:13">
      <c r="A1765" t="str">
        <f t="shared" si="27"/>
        <v>Zenpro Mix 24 X 500 ml45566</v>
      </c>
      <c r="B1765">
        <v>1764</v>
      </c>
      <c r="C1765" t="s">
        <v>13219</v>
      </c>
      <c r="D1765" t="s">
        <v>2177</v>
      </c>
      <c r="E1765" s="28">
        <v>45566</v>
      </c>
      <c r="F1765" s="30">
        <v>24</v>
      </c>
      <c r="G1765" s="30">
        <v>1</v>
      </c>
      <c r="H1765" s="30">
        <v>1</v>
      </c>
      <c r="I1765" s="30">
        <v>24</v>
      </c>
      <c r="J1765" s="30">
        <v>98</v>
      </c>
      <c r="K1765" s="30">
        <v>4</v>
      </c>
      <c r="L1765" s="30">
        <v>2</v>
      </c>
      <c r="M1765" t="s">
        <v>16474</v>
      </c>
    </row>
    <row r="1766" spans="1:13">
      <c r="A1766" t="str">
        <f t="shared" si="27"/>
        <v>Zenpro Mix 40 X 250 ml45566</v>
      </c>
      <c r="B1766">
        <v>1765</v>
      </c>
      <c r="C1766" t="s">
        <v>13220</v>
      </c>
      <c r="D1766" t="s">
        <v>2178</v>
      </c>
      <c r="E1766" s="28">
        <v>45566</v>
      </c>
      <c r="F1766" s="30">
        <v>40</v>
      </c>
      <c r="G1766" s="30">
        <v>1</v>
      </c>
      <c r="H1766" s="30">
        <v>1</v>
      </c>
      <c r="I1766" s="30">
        <v>40</v>
      </c>
      <c r="J1766" s="30">
        <v>350</v>
      </c>
      <c r="K1766" s="30">
        <v>8</v>
      </c>
      <c r="L1766" s="30">
        <v>30</v>
      </c>
      <c r="M1766" t="s">
        <v>16474</v>
      </c>
    </row>
    <row r="1767" spans="1:13">
      <c r="A1767" t="str">
        <f t="shared" si="27"/>
        <v>Zenpro Mix 60 X 100 ml45474</v>
      </c>
      <c r="B1767">
        <v>1766</v>
      </c>
      <c r="C1767" t="s">
        <v>13221</v>
      </c>
      <c r="D1767" t="s">
        <v>2179</v>
      </c>
      <c r="E1767" s="28">
        <v>45474</v>
      </c>
      <c r="F1767" s="30">
        <v>60</v>
      </c>
      <c r="G1767" s="30">
        <v>1</v>
      </c>
      <c r="H1767" s="30">
        <v>1</v>
      </c>
      <c r="I1767" s="30">
        <v>60</v>
      </c>
      <c r="J1767" s="30">
        <v>1099</v>
      </c>
      <c r="K1767" s="30">
        <v>18</v>
      </c>
      <c r="L1767" s="30">
        <v>19</v>
      </c>
      <c r="M1767" t="s">
        <v>16474</v>
      </c>
    </row>
    <row r="1768" spans="1:13">
      <c r="A1768" t="str">
        <f t="shared" si="27"/>
        <v>Zenpro NPK 15 X 1 ltr46966</v>
      </c>
      <c r="B1768">
        <v>1767</v>
      </c>
      <c r="C1768" t="s">
        <v>13222</v>
      </c>
      <c r="D1768" t="s">
        <v>2180</v>
      </c>
      <c r="E1768" s="28">
        <v>46966</v>
      </c>
      <c r="F1768" s="30">
        <v>15</v>
      </c>
      <c r="G1768" s="30">
        <v>1</v>
      </c>
      <c r="H1768" s="30">
        <v>1</v>
      </c>
      <c r="I1768" s="30">
        <v>15</v>
      </c>
      <c r="J1768" s="30">
        <v>1485</v>
      </c>
      <c r="K1768" s="30">
        <v>99</v>
      </c>
      <c r="L1768" s="30">
        <v>0</v>
      </c>
      <c r="M1768" t="s">
        <v>16474</v>
      </c>
    </row>
    <row r="1769" spans="1:13">
      <c r="A1769" t="str">
        <f t="shared" si="27"/>
        <v>Zentech Poster Ambest Kutu Kebul1/1/1000</v>
      </c>
      <c r="B1769">
        <v>1768</v>
      </c>
      <c r="C1769" t="s">
        <v>13223</v>
      </c>
      <c r="D1769" t="s">
        <v>2181</v>
      </c>
      <c r="E1769" s="28" t="s">
        <v>2222</v>
      </c>
      <c r="F1769" s="30">
        <v>1</v>
      </c>
      <c r="G1769" s="30">
        <v>1</v>
      </c>
      <c r="H1769" s="30">
        <v>1</v>
      </c>
      <c r="I1769" s="30">
        <v>1</v>
      </c>
      <c r="J1769" s="30">
        <v>40</v>
      </c>
      <c r="K1769" s="30">
        <v>40</v>
      </c>
      <c r="L1769" s="30">
        <v>0</v>
      </c>
      <c r="M1769" t="s">
        <v>16474</v>
      </c>
    </row>
    <row r="1770" spans="1:13">
      <c r="A1770" t="str">
        <f t="shared" si="27"/>
        <v>Zinc 6 X 200 X 1 gr46569</v>
      </c>
      <c r="B1770">
        <v>1769</v>
      </c>
      <c r="C1770" t="s">
        <v>13224</v>
      </c>
      <c r="D1770" t="s">
        <v>2182</v>
      </c>
      <c r="E1770" s="28">
        <v>46569</v>
      </c>
      <c r="F1770" s="30">
        <v>6</v>
      </c>
      <c r="G1770" s="30">
        <v>200</v>
      </c>
      <c r="H1770" s="30">
        <v>1</v>
      </c>
      <c r="I1770" s="30">
        <v>1200</v>
      </c>
      <c r="J1770" s="30">
        <v>150</v>
      </c>
      <c r="K1770" s="30">
        <v>0</v>
      </c>
      <c r="L1770" s="30">
        <v>150</v>
      </c>
      <c r="M1770" t="s">
        <v>16474</v>
      </c>
    </row>
    <row r="1771" spans="1:13">
      <c r="A1771" t="str">
        <f t="shared" si="27"/>
        <v>Zinc 6 X 200 X 1 gr47453</v>
      </c>
      <c r="B1771">
        <v>1770</v>
      </c>
      <c r="C1771" t="s">
        <v>13224</v>
      </c>
      <c r="D1771" t="s">
        <v>2182</v>
      </c>
      <c r="E1771" s="28">
        <v>47453</v>
      </c>
      <c r="F1771" s="30">
        <v>6</v>
      </c>
      <c r="G1771" s="30">
        <v>200</v>
      </c>
      <c r="H1771" s="30">
        <v>1</v>
      </c>
      <c r="I1771" s="30">
        <v>1200</v>
      </c>
      <c r="J1771" s="30">
        <v>67408</v>
      </c>
      <c r="K1771" s="30">
        <v>56</v>
      </c>
      <c r="L1771" s="30">
        <v>208</v>
      </c>
      <c r="M1771" t="s">
        <v>16474</v>
      </c>
    </row>
    <row r="1772" spans="1:13">
      <c r="A1772" t="str">
        <f t="shared" si="27"/>
        <v>ZNURECOTE 50 kg46508</v>
      </c>
      <c r="B1772">
        <v>1771</v>
      </c>
      <c r="C1772" t="s">
        <v>13225</v>
      </c>
      <c r="D1772" t="s">
        <v>2183</v>
      </c>
      <c r="E1772" s="28">
        <v>46508</v>
      </c>
      <c r="F1772" s="30">
        <v>1</v>
      </c>
      <c r="G1772" s="30">
        <v>1</v>
      </c>
      <c r="H1772" s="30">
        <v>1</v>
      </c>
      <c r="I1772" s="30">
        <v>1</v>
      </c>
      <c r="J1772" s="30">
        <v>18</v>
      </c>
      <c r="K1772" s="30">
        <v>18</v>
      </c>
      <c r="L1772" s="30">
        <v>0</v>
      </c>
      <c r="M1772" t="s">
        <v>16474</v>
      </c>
    </row>
    <row r="1773" spans="1:13">
      <c r="A1773" t="str">
        <f t="shared" si="27"/>
        <v>Bawang Bahana 12 X 10 X 20 gr45565</v>
      </c>
      <c r="B1773">
        <v>1772</v>
      </c>
      <c r="C1773" t="s">
        <v>13226</v>
      </c>
      <c r="D1773" t="s">
        <v>311</v>
      </c>
      <c r="E1773" s="28">
        <v>45565</v>
      </c>
      <c r="F1773" s="30">
        <v>12</v>
      </c>
      <c r="G1773" s="30">
        <v>10</v>
      </c>
      <c r="H1773" s="30">
        <v>1</v>
      </c>
      <c r="I1773" s="30">
        <v>120</v>
      </c>
      <c r="J1773" s="30">
        <v>20</v>
      </c>
      <c r="K1773" s="30">
        <v>0</v>
      </c>
      <c r="L1773" s="30">
        <v>20</v>
      </c>
      <c r="M1773" t="s">
        <v>16474</v>
      </c>
    </row>
    <row r="1774" spans="1:13">
      <c r="A1774" t="str">
        <f t="shared" si="27"/>
        <v>Bayam Belang 35 X 500 gr45792</v>
      </c>
      <c r="B1774">
        <v>1773</v>
      </c>
      <c r="C1774" t="s">
        <v>13227</v>
      </c>
      <c r="D1774" t="s">
        <v>313</v>
      </c>
      <c r="E1774" s="28">
        <v>45792</v>
      </c>
      <c r="F1774" s="30">
        <v>35</v>
      </c>
      <c r="G1774" s="30">
        <v>1</v>
      </c>
      <c r="H1774" s="30">
        <v>1</v>
      </c>
      <c r="I1774" s="30">
        <v>35</v>
      </c>
      <c r="J1774" s="30">
        <v>35</v>
      </c>
      <c r="K1774" s="30">
        <v>1</v>
      </c>
      <c r="L1774" s="30">
        <v>0</v>
      </c>
      <c r="M1774" t="s">
        <v>16474</v>
      </c>
    </row>
    <row r="1775" spans="1:13">
      <c r="A1775" t="str">
        <f t="shared" si="27"/>
        <v>Bayam Belang 35 X 500 gr45730</v>
      </c>
      <c r="B1775">
        <v>1774</v>
      </c>
      <c r="C1775" t="s">
        <v>13227</v>
      </c>
      <c r="D1775" t="s">
        <v>313</v>
      </c>
      <c r="E1775" s="28">
        <v>45730</v>
      </c>
      <c r="F1775" s="30">
        <v>35</v>
      </c>
      <c r="G1775" s="30">
        <v>1</v>
      </c>
      <c r="H1775" s="30">
        <v>1</v>
      </c>
      <c r="I1775" s="30">
        <v>35</v>
      </c>
      <c r="J1775" s="30">
        <v>139</v>
      </c>
      <c r="K1775" s="30">
        <v>3</v>
      </c>
      <c r="L1775" s="30">
        <v>34</v>
      </c>
      <c r="M1775" t="s">
        <v>16474</v>
      </c>
    </row>
    <row r="1776" spans="1:13">
      <c r="A1776" t="str">
        <f t="shared" si="27"/>
        <v>Bayam Belang 35 X 500 gr45745</v>
      </c>
      <c r="B1776">
        <v>1775</v>
      </c>
      <c r="C1776" t="s">
        <v>13227</v>
      </c>
      <c r="D1776" t="s">
        <v>313</v>
      </c>
      <c r="E1776" s="28">
        <v>45745</v>
      </c>
      <c r="F1776" s="30">
        <v>35</v>
      </c>
      <c r="G1776" s="30">
        <v>1</v>
      </c>
      <c r="H1776" s="30">
        <v>1</v>
      </c>
      <c r="I1776" s="30">
        <v>35</v>
      </c>
      <c r="J1776" s="30">
        <v>350</v>
      </c>
      <c r="K1776" s="30">
        <v>10</v>
      </c>
      <c r="L1776" s="30">
        <v>0</v>
      </c>
      <c r="M1776" t="s">
        <v>16474</v>
      </c>
    </row>
    <row r="1777" spans="1:13">
      <c r="A1777" t="str">
        <f t="shared" si="27"/>
        <v>Bayam Belang 90 X 100 gr45689</v>
      </c>
      <c r="B1777">
        <v>1776</v>
      </c>
      <c r="C1777" t="s">
        <v>13228</v>
      </c>
      <c r="D1777" t="s">
        <v>314</v>
      </c>
      <c r="E1777" s="28">
        <v>45689</v>
      </c>
      <c r="F1777" s="30">
        <v>90</v>
      </c>
      <c r="G1777" s="30">
        <v>1</v>
      </c>
      <c r="H1777" s="30">
        <v>1</v>
      </c>
      <c r="I1777" s="30">
        <v>90</v>
      </c>
      <c r="J1777" s="30">
        <v>206</v>
      </c>
      <c r="K1777" s="30">
        <v>2</v>
      </c>
      <c r="L1777" s="30">
        <v>26</v>
      </c>
      <c r="M1777" t="s">
        <v>16474</v>
      </c>
    </row>
    <row r="1778" spans="1:13">
      <c r="A1778" t="str">
        <f t="shared" si="27"/>
        <v>Buncis Elastis 30 X 500 gr45964</v>
      </c>
      <c r="B1778">
        <v>1777</v>
      </c>
      <c r="C1778" t="s">
        <v>13229</v>
      </c>
      <c r="D1778" t="s">
        <v>409</v>
      </c>
      <c r="E1778" s="28">
        <v>45964</v>
      </c>
      <c r="F1778" s="30">
        <v>30</v>
      </c>
      <c r="G1778" s="30">
        <v>1</v>
      </c>
      <c r="H1778" s="30">
        <v>1</v>
      </c>
      <c r="I1778" s="30">
        <v>30</v>
      </c>
      <c r="J1778" s="30">
        <v>300</v>
      </c>
      <c r="K1778" s="30">
        <v>10</v>
      </c>
      <c r="L1778" s="30">
        <v>0</v>
      </c>
      <c r="M1778" t="s">
        <v>16474</v>
      </c>
    </row>
    <row r="1779" spans="1:13">
      <c r="A1779" t="str">
        <f t="shared" si="27"/>
        <v>Cabe Balebat F1 12 X 15 X 10 gr45660</v>
      </c>
      <c r="B1779">
        <v>1778</v>
      </c>
      <c r="C1779" t="s">
        <v>13230</v>
      </c>
      <c r="D1779" t="s">
        <v>412</v>
      </c>
      <c r="E1779" s="28">
        <v>45660</v>
      </c>
      <c r="F1779" s="30">
        <v>12</v>
      </c>
      <c r="G1779" s="30">
        <v>15</v>
      </c>
      <c r="H1779" s="30">
        <v>1</v>
      </c>
      <c r="I1779" s="30">
        <v>180</v>
      </c>
      <c r="J1779" s="30">
        <v>268</v>
      </c>
      <c r="K1779" s="30">
        <v>1</v>
      </c>
      <c r="L1779" s="30">
        <v>88</v>
      </c>
      <c r="M1779" t="s">
        <v>16474</v>
      </c>
    </row>
    <row r="1780" spans="1:13">
      <c r="A1780" t="str">
        <f t="shared" si="27"/>
        <v>Cabe Columbus 20 X 12 X 10 gr45843</v>
      </c>
      <c r="B1780">
        <v>1779</v>
      </c>
      <c r="C1780" t="s">
        <v>13231</v>
      </c>
      <c r="D1780" t="s">
        <v>413</v>
      </c>
      <c r="E1780" s="28">
        <v>45843</v>
      </c>
      <c r="F1780" s="30">
        <v>20</v>
      </c>
      <c r="G1780" s="30">
        <v>12</v>
      </c>
      <c r="H1780" s="30">
        <v>1</v>
      </c>
      <c r="I1780" s="30">
        <v>240</v>
      </c>
      <c r="J1780" s="30">
        <v>72</v>
      </c>
      <c r="K1780" s="30">
        <v>0</v>
      </c>
      <c r="L1780" s="30">
        <v>72</v>
      </c>
      <c r="M1780" t="s">
        <v>16474</v>
      </c>
    </row>
    <row r="1781" spans="1:13">
      <c r="A1781" t="str">
        <f t="shared" si="27"/>
        <v>Cabe Columbus 20 X 12 X 10 gr45896</v>
      </c>
      <c r="B1781">
        <v>1780</v>
      </c>
      <c r="C1781" t="s">
        <v>13231</v>
      </c>
      <c r="D1781" t="s">
        <v>413</v>
      </c>
      <c r="E1781" s="28">
        <v>45896</v>
      </c>
      <c r="F1781" s="30">
        <v>20</v>
      </c>
      <c r="G1781" s="30">
        <v>12</v>
      </c>
      <c r="H1781" s="30">
        <v>1</v>
      </c>
      <c r="I1781" s="30">
        <v>240</v>
      </c>
      <c r="J1781" s="30">
        <v>132</v>
      </c>
      <c r="K1781" s="30">
        <v>0</v>
      </c>
      <c r="L1781" s="30">
        <v>132</v>
      </c>
      <c r="M1781" t="s">
        <v>16474</v>
      </c>
    </row>
    <row r="1782" spans="1:13">
      <c r="A1782" t="str">
        <f t="shared" si="27"/>
        <v>Cabe Columbus 20 X 12 X 10 gr45809</v>
      </c>
      <c r="B1782">
        <v>1781</v>
      </c>
      <c r="C1782" t="s">
        <v>13231</v>
      </c>
      <c r="D1782" t="s">
        <v>413</v>
      </c>
      <c r="E1782" s="28">
        <v>45809</v>
      </c>
      <c r="F1782" s="30">
        <v>20</v>
      </c>
      <c r="G1782" s="30">
        <v>12</v>
      </c>
      <c r="H1782" s="30">
        <v>1</v>
      </c>
      <c r="I1782" s="30">
        <v>240</v>
      </c>
      <c r="J1782" s="30">
        <v>177</v>
      </c>
      <c r="K1782" s="30">
        <v>0</v>
      </c>
      <c r="L1782" s="30">
        <v>177</v>
      </c>
      <c r="M1782" t="s">
        <v>16474</v>
      </c>
    </row>
    <row r="1783" spans="1:13">
      <c r="A1783" t="str">
        <f t="shared" si="27"/>
        <v>Cabe Genie 12 X 15 X 10 gr45834</v>
      </c>
      <c r="B1783">
        <v>1782</v>
      </c>
      <c r="C1783" t="s">
        <v>13232</v>
      </c>
      <c r="D1783" t="s">
        <v>414</v>
      </c>
      <c r="E1783" s="28">
        <v>45834</v>
      </c>
      <c r="F1783" s="30">
        <v>12</v>
      </c>
      <c r="G1783" s="30">
        <v>15</v>
      </c>
      <c r="H1783" s="30">
        <v>1</v>
      </c>
      <c r="I1783" s="30">
        <v>180</v>
      </c>
      <c r="J1783" s="30">
        <v>65</v>
      </c>
      <c r="K1783" s="30">
        <v>0</v>
      </c>
      <c r="L1783" s="30">
        <v>65</v>
      </c>
      <c r="M1783" t="s">
        <v>16474</v>
      </c>
    </row>
    <row r="1784" spans="1:13">
      <c r="A1784" t="str">
        <f t="shared" si="27"/>
        <v>Cabe Genie 12 X 15 X 10 gr45831</v>
      </c>
      <c r="B1784">
        <v>1783</v>
      </c>
      <c r="C1784" t="s">
        <v>13232</v>
      </c>
      <c r="D1784" t="s">
        <v>414</v>
      </c>
      <c r="E1784" s="28">
        <v>45831</v>
      </c>
      <c r="F1784" s="30">
        <v>12</v>
      </c>
      <c r="G1784" s="30">
        <v>15</v>
      </c>
      <c r="H1784" s="30">
        <v>1</v>
      </c>
      <c r="I1784" s="30">
        <v>180</v>
      </c>
      <c r="J1784" s="30">
        <v>115</v>
      </c>
      <c r="K1784" s="30">
        <v>0</v>
      </c>
      <c r="L1784" s="30">
        <v>115</v>
      </c>
      <c r="M1784" t="s">
        <v>16474</v>
      </c>
    </row>
    <row r="1785" spans="1:13">
      <c r="A1785" t="str">
        <f t="shared" si="27"/>
        <v>Cabe Genie 12 X 15 X 10 gr45830</v>
      </c>
      <c r="B1785">
        <v>1784</v>
      </c>
      <c r="C1785" t="s">
        <v>13232</v>
      </c>
      <c r="D1785" t="s">
        <v>414</v>
      </c>
      <c r="E1785" s="28">
        <v>45830</v>
      </c>
      <c r="F1785" s="30">
        <v>12</v>
      </c>
      <c r="G1785" s="30">
        <v>15</v>
      </c>
      <c r="H1785" s="30">
        <v>1</v>
      </c>
      <c r="I1785" s="30">
        <v>180</v>
      </c>
      <c r="J1785" s="30">
        <v>360</v>
      </c>
      <c r="K1785" s="30">
        <v>2</v>
      </c>
      <c r="L1785" s="30">
        <v>0</v>
      </c>
      <c r="M1785" t="s">
        <v>16474</v>
      </c>
    </row>
    <row r="1786" spans="1:13">
      <c r="A1786" t="str">
        <f t="shared" si="27"/>
        <v>Cabe Genie 12 X 15 X 10 gr45804</v>
      </c>
      <c r="B1786">
        <v>1785</v>
      </c>
      <c r="C1786" t="s">
        <v>13232</v>
      </c>
      <c r="D1786" t="s">
        <v>414</v>
      </c>
      <c r="E1786" s="28">
        <v>45804</v>
      </c>
      <c r="F1786" s="30">
        <v>12</v>
      </c>
      <c r="G1786" s="30">
        <v>15</v>
      </c>
      <c r="H1786" s="30">
        <v>1</v>
      </c>
      <c r="I1786" s="30">
        <v>180</v>
      </c>
      <c r="J1786" s="30">
        <v>815</v>
      </c>
      <c r="K1786" s="30">
        <v>4</v>
      </c>
      <c r="L1786" s="30">
        <v>95</v>
      </c>
      <c r="M1786" t="s">
        <v>16474</v>
      </c>
    </row>
    <row r="1787" spans="1:13">
      <c r="A1787" t="str">
        <f t="shared" si="27"/>
        <v>Cabe Genie 12 X 15 X 10 gr45807</v>
      </c>
      <c r="B1787">
        <v>1786</v>
      </c>
      <c r="C1787" t="s">
        <v>13232</v>
      </c>
      <c r="D1787" t="s">
        <v>414</v>
      </c>
      <c r="E1787" s="28">
        <v>45807</v>
      </c>
      <c r="F1787" s="30">
        <v>12</v>
      </c>
      <c r="G1787" s="30">
        <v>15</v>
      </c>
      <c r="H1787" s="30">
        <v>1</v>
      </c>
      <c r="I1787" s="30">
        <v>180</v>
      </c>
      <c r="J1787" s="30">
        <v>2520</v>
      </c>
      <c r="K1787" s="30">
        <v>14</v>
      </c>
      <c r="L1787" s="30">
        <v>0</v>
      </c>
      <c r="M1787" t="s">
        <v>16474</v>
      </c>
    </row>
    <row r="1788" spans="1:13">
      <c r="A1788" t="str">
        <f t="shared" si="27"/>
        <v>Cabe Genie 2 gr45967</v>
      </c>
      <c r="B1788">
        <v>1787</v>
      </c>
      <c r="C1788" t="s">
        <v>13233</v>
      </c>
      <c r="D1788" t="s">
        <v>415</v>
      </c>
      <c r="E1788" s="28">
        <v>45967</v>
      </c>
      <c r="F1788" s="30">
        <v>1</v>
      </c>
      <c r="G1788" s="30">
        <v>1</v>
      </c>
      <c r="H1788" s="30">
        <v>1</v>
      </c>
      <c r="I1788" s="30">
        <v>1</v>
      </c>
      <c r="J1788" s="30">
        <v>2</v>
      </c>
      <c r="K1788" s="30">
        <v>2</v>
      </c>
      <c r="L1788" s="30">
        <v>0</v>
      </c>
      <c r="M1788" t="s">
        <v>16474</v>
      </c>
    </row>
    <row r="1789" spans="1:13">
      <c r="A1789" t="str">
        <f t="shared" si="27"/>
        <v>Cabe Horison 97 20 X 12 X 10 gr45931</v>
      </c>
      <c r="B1789">
        <v>1788</v>
      </c>
      <c r="C1789" t="s">
        <v>13234</v>
      </c>
      <c r="D1789" t="s">
        <v>416</v>
      </c>
      <c r="E1789" s="28">
        <v>45931</v>
      </c>
      <c r="F1789" s="30">
        <v>20</v>
      </c>
      <c r="G1789" s="30">
        <v>12</v>
      </c>
      <c r="H1789" s="30">
        <v>1</v>
      </c>
      <c r="I1789" s="30">
        <v>240</v>
      </c>
      <c r="J1789" s="30">
        <v>1490</v>
      </c>
      <c r="K1789" s="30">
        <v>6</v>
      </c>
      <c r="L1789" s="30">
        <v>50</v>
      </c>
      <c r="M1789" t="s">
        <v>16474</v>
      </c>
    </row>
    <row r="1790" spans="1:13">
      <c r="A1790" t="str">
        <f t="shared" si="27"/>
        <v>Cabe Imperial Ijo 20 X 12 X 10 gr45992</v>
      </c>
      <c r="B1790">
        <v>1789</v>
      </c>
      <c r="C1790" t="s">
        <v>13235</v>
      </c>
      <c r="D1790" t="s">
        <v>417</v>
      </c>
      <c r="E1790" s="28">
        <v>45992</v>
      </c>
      <c r="F1790" s="30">
        <v>20</v>
      </c>
      <c r="G1790" s="30">
        <v>12</v>
      </c>
      <c r="H1790" s="30">
        <v>1</v>
      </c>
      <c r="I1790" s="30">
        <v>240</v>
      </c>
      <c r="J1790" s="30">
        <v>240</v>
      </c>
      <c r="K1790" s="30">
        <v>1</v>
      </c>
      <c r="L1790" s="30">
        <v>0</v>
      </c>
      <c r="M1790" t="s">
        <v>16474</v>
      </c>
    </row>
    <row r="1791" spans="1:13">
      <c r="A1791" t="str">
        <f t="shared" si="27"/>
        <v>Cabe Imperial Ijo 20 X 12 X 10 gr45870</v>
      </c>
      <c r="B1791">
        <v>1790</v>
      </c>
      <c r="C1791" t="s">
        <v>13235</v>
      </c>
      <c r="D1791" t="s">
        <v>417</v>
      </c>
      <c r="E1791" s="28">
        <v>45870</v>
      </c>
      <c r="F1791" s="30">
        <v>20</v>
      </c>
      <c r="G1791" s="30">
        <v>12</v>
      </c>
      <c r="H1791" s="30">
        <v>1</v>
      </c>
      <c r="I1791" s="30">
        <v>240</v>
      </c>
      <c r="J1791" s="30">
        <v>254</v>
      </c>
      <c r="K1791" s="30">
        <v>1</v>
      </c>
      <c r="L1791" s="30">
        <v>14</v>
      </c>
      <c r="M1791" t="s">
        <v>16474</v>
      </c>
    </row>
    <row r="1792" spans="1:13">
      <c r="A1792" t="str">
        <f t="shared" si="27"/>
        <v>Cabe Imperial Ijo 20 X 12 X 10 gr45992</v>
      </c>
      <c r="B1792">
        <v>1791</v>
      </c>
      <c r="C1792" t="s">
        <v>13235</v>
      </c>
      <c r="D1792" t="s">
        <v>417</v>
      </c>
      <c r="E1792" s="28">
        <v>45992</v>
      </c>
      <c r="F1792" s="30">
        <v>20</v>
      </c>
      <c r="G1792" s="30">
        <v>12</v>
      </c>
      <c r="H1792" s="30">
        <v>1</v>
      </c>
      <c r="I1792" s="30">
        <v>240</v>
      </c>
      <c r="J1792" s="30">
        <v>240</v>
      </c>
      <c r="K1792" s="30">
        <v>1</v>
      </c>
      <c r="L1792" s="30">
        <v>0</v>
      </c>
      <c r="M1792" t="s">
        <v>16474</v>
      </c>
    </row>
    <row r="1793" spans="1:13">
      <c r="A1793" t="str">
        <f t="shared" si="27"/>
        <v>Cabe Keriting Suli 5 X 30 X 10 gr45722</v>
      </c>
      <c r="B1793">
        <v>1792</v>
      </c>
      <c r="C1793" t="s">
        <v>13236</v>
      </c>
      <c r="D1793" t="s">
        <v>418</v>
      </c>
      <c r="E1793" s="28">
        <v>45722</v>
      </c>
      <c r="F1793" s="30">
        <v>5</v>
      </c>
      <c r="G1793" s="30">
        <v>30</v>
      </c>
      <c r="H1793" s="30">
        <v>1</v>
      </c>
      <c r="I1793" s="30">
        <v>150</v>
      </c>
      <c r="J1793" s="30">
        <v>120</v>
      </c>
      <c r="K1793" s="30">
        <v>0</v>
      </c>
      <c r="L1793" s="30">
        <v>120</v>
      </c>
      <c r="M1793" t="s">
        <v>16474</v>
      </c>
    </row>
    <row r="1794" spans="1:13">
      <c r="A1794" t="str">
        <f t="shared" si="27"/>
        <v>Cabe Ori 212 10 X 25 X 10 gr45812</v>
      </c>
      <c r="B1794">
        <v>1793</v>
      </c>
      <c r="C1794" t="s">
        <v>13237</v>
      </c>
      <c r="D1794" t="s">
        <v>419</v>
      </c>
      <c r="E1794" s="28">
        <v>45812</v>
      </c>
      <c r="F1794" s="30">
        <v>10</v>
      </c>
      <c r="G1794" s="30">
        <v>25</v>
      </c>
      <c r="H1794" s="30">
        <v>1</v>
      </c>
      <c r="I1794" s="30">
        <v>250</v>
      </c>
      <c r="J1794" s="30">
        <v>664</v>
      </c>
      <c r="K1794" s="30">
        <v>2</v>
      </c>
      <c r="L1794" s="30">
        <v>164</v>
      </c>
      <c r="M1794" t="s">
        <v>16474</v>
      </c>
    </row>
    <row r="1795" spans="1:13">
      <c r="A1795" t="str">
        <f t="shared" ref="A1795:A1858" si="28">D1795&amp;E1795</f>
        <v>Cabe Rawit Naomi 5 X 30 X 10 gr45804</v>
      </c>
      <c r="B1795">
        <v>1794</v>
      </c>
      <c r="C1795" t="s">
        <v>13238</v>
      </c>
      <c r="D1795" t="s">
        <v>420</v>
      </c>
      <c r="E1795" s="28">
        <v>45804</v>
      </c>
      <c r="F1795" s="30">
        <v>5</v>
      </c>
      <c r="G1795" s="30">
        <v>30</v>
      </c>
      <c r="H1795" s="30">
        <v>1</v>
      </c>
      <c r="I1795" s="30">
        <v>150</v>
      </c>
      <c r="J1795" s="30">
        <v>240</v>
      </c>
      <c r="K1795" s="30">
        <v>1</v>
      </c>
      <c r="L1795" s="30">
        <v>90</v>
      </c>
      <c r="M1795" t="s">
        <v>16474</v>
      </c>
    </row>
    <row r="1796" spans="1:13">
      <c r="A1796" t="str">
        <f t="shared" si="28"/>
        <v>Cabe Rawit Yukari 5 X 30 X 10 gr45804</v>
      </c>
      <c r="B1796">
        <v>1795</v>
      </c>
      <c r="C1796" t="s">
        <v>13239</v>
      </c>
      <c r="D1796" t="s">
        <v>421</v>
      </c>
      <c r="E1796" s="28">
        <v>45804</v>
      </c>
      <c r="F1796" s="30">
        <v>5</v>
      </c>
      <c r="G1796" s="30">
        <v>30</v>
      </c>
      <c r="H1796" s="30">
        <v>1</v>
      </c>
      <c r="I1796" s="30">
        <v>150</v>
      </c>
      <c r="J1796" s="30">
        <v>270</v>
      </c>
      <c r="K1796" s="30">
        <v>1</v>
      </c>
      <c r="L1796" s="30">
        <v>120</v>
      </c>
      <c r="M1796" t="s">
        <v>16474</v>
      </c>
    </row>
    <row r="1797" spans="1:13">
      <c r="A1797" t="str">
        <f t="shared" si="28"/>
        <v>Cabe Sigantung 12 X 15 X 10 gr45831</v>
      </c>
      <c r="B1797">
        <v>1796</v>
      </c>
      <c r="C1797" t="s">
        <v>13240</v>
      </c>
      <c r="D1797" t="s">
        <v>422</v>
      </c>
      <c r="E1797" s="28">
        <v>45831</v>
      </c>
      <c r="F1797" s="30">
        <v>12</v>
      </c>
      <c r="G1797" s="30">
        <v>15</v>
      </c>
      <c r="H1797" s="30">
        <v>1</v>
      </c>
      <c r="I1797" s="30">
        <v>180</v>
      </c>
      <c r="J1797" s="30">
        <v>18</v>
      </c>
      <c r="K1797" s="30">
        <v>0</v>
      </c>
      <c r="L1797" s="30">
        <v>18</v>
      </c>
      <c r="M1797" t="s">
        <v>16474</v>
      </c>
    </row>
    <row r="1798" spans="1:13">
      <c r="A1798" t="str">
        <f t="shared" si="28"/>
        <v>Cabe Sigantung 12 X 15 X 10 gr45741</v>
      </c>
      <c r="B1798">
        <v>1797</v>
      </c>
      <c r="C1798" t="s">
        <v>13240</v>
      </c>
      <c r="D1798" t="s">
        <v>422</v>
      </c>
      <c r="E1798" s="28">
        <v>45741</v>
      </c>
      <c r="F1798" s="30">
        <v>12</v>
      </c>
      <c r="G1798" s="30">
        <v>15</v>
      </c>
      <c r="H1798" s="30">
        <v>1</v>
      </c>
      <c r="I1798" s="30">
        <v>180</v>
      </c>
      <c r="J1798" s="30">
        <v>530</v>
      </c>
      <c r="K1798" s="30">
        <v>2</v>
      </c>
      <c r="L1798" s="30">
        <v>170</v>
      </c>
      <c r="M1798" t="s">
        <v>16474</v>
      </c>
    </row>
    <row r="1799" spans="1:13">
      <c r="A1799" t="str">
        <f t="shared" si="28"/>
        <v>Cabe Sret 12 X 15 X 10 gr45824</v>
      </c>
      <c r="B1799">
        <v>1798</v>
      </c>
      <c r="C1799" t="s">
        <v>13241</v>
      </c>
      <c r="D1799" t="s">
        <v>423</v>
      </c>
      <c r="E1799" s="28">
        <v>45824</v>
      </c>
      <c r="F1799" s="30">
        <v>12</v>
      </c>
      <c r="G1799" s="30">
        <v>15</v>
      </c>
      <c r="H1799" s="30">
        <v>1</v>
      </c>
      <c r="I1799" s="30">
        <v>180</v>
      </c>
      <c r="J1799" s="30">
        <v>270</v>
      </c>
      <c r="K1799" s="30">
        <v>1</v>
      </c>
      <c r="L1799" s="30">
        <v>90</v>
      </c>
      <c r="M1799" t="s">
        <v>16474</v>
      </c>
    </row>
    <row r="1800" spans="1:13">
      <c r="A1800" t="str">
        <f t="shared" si="28"/>
        <v>Cabe Sret 12 X 15 X 10 gr45794</v>
      </c>
      <c r="B1800">
        <v>1799</v>
      </c>
      <c r="C1800" t="s">
        <v>13241</v>
      </c>
      <c r="D1800" t="s">
        <v>423</v>
      </c>
      <c r="E1800" s="28">
        <v>45794</v>
      </c>
      <c r="F1800" s="30">
        <v>12</v>
      </c>
      <c r="G1800" s="30">
        <v>15</v>
      </c>
      <c r="H1800" s="30">
        <v>1</v>
      </c>
      <c r="I1800" s="30">
        <v>180</v>
      </c>
      <c r="J1800" s="30">
        <v>941</v>
      </c>
      <c r="K1800" s="30">
        <v>5</v>
      </c>
      <c r="L1800" s="30">
        <v>41</v>
      </c>
      <c r="M1800" t="s">
        <v>16474</v>
      </c>
    </row>
    <row r="1801" spans="1:13">
      <c r="A1801" t="str">
        <f t="shared" si="28"/>
        <v>Cabe Zahra F1 12 X 15 X 10 gr45660</v>
      </c>
      <c r="B1801">
        <v>1800</v>
      </c>
      <c r="C1801" t="s">
        <v>13242</v>
      </c>
      <c r="D1801" t="s">
        <v>425</v>
      </c>
      <c r="E1801" s="28">
        <v>45660</v>
      </c>
      <c r="F1801" s="30">
        <v>12</v>
      </c>
      <c r="G1801" s="30">
        <v>15</v>
      </c>
      <c r="H1801" s="30">
        <v>1</v>
      </c>
      <c r="I1801" s="30">
        <v>180</v>
      </c>
      <c r="J1801" s="30">
        <v>60</v>
      </c>
      <c r="K1801" s="30">
        <v>0</v>
      </c>
      <c r="L1801" s="30">
        <v>60</v>
      </c>
      <c r="M1801" t="s">
        <v>16474</v>
      </c>
    </row>
    <row r="1802" spans="1:13">
      <c r="A1802" t="str">
        <f t="shared" si="28"/>
        <v>Cauli Flower Kiran F1 50 X 10 X 10 gr45992</v>
      </c>
      <c r="B1802">
        <v>1801</v>
      </c>
      <c r="C1802" t="s">
        <v>13243</v>
      </c>
      <c r="D1802" t="s">
        <v>479</v>
      </c>
      <c r="E1802" s="28">
        <v>45992</v>
      </c>
      <c r="F1802" s="30">
        <v>500</v>
      </c>
      <c r="G1802" s="30">
        <v>1</v>
      </c>
      <c r="H1802" s="30">
        <v>1</v>
      </c>
      <c r="I1802" s="30">
        <v>500</v>
      </c>
      <c r="J1802" s="30">
        <v>2125</v>
      </c>
      <c r="K1802" s="30">
        <v>4</v>
      </c>
      <c r="L1802" s="30">
        <v>125</v>
      </c>
      <c r="M1802" t="s">
        <v>16474</v>
      </c>
    </row>
    <row r="1803" spans="1:13">
      <c r="A1803" t="str">
        <f t="shared" si="28"/>
        <v>Cauli Flower White Shot 25 X 10 X 10 gr45919</v>
      </c>
      <c r="B1803">
        <v>1802</v>
      </c>
      <c r="C1803" t="s">
        <v>13244</v>
      </c>
      <c r="D1803" t="s">
        <v>480</v>
      </c>
      <c r="E1803" s="28">
        <v>45919</v>
      </c>
      <c r="F1803" s="30">
        <v>25</v>
      </c>
      <c r="G1803" s="30">
        <v>10</v>
      </c>
      <c r="H1803" s="30">
        <v>1</v>
      </c>
      <c r="I1803" s="30">
        <v>250</v>
      </c>
      <c r="J1803" s="30">
        <v>165</v>
      </c>
      <c r="K1803" s="30">
        <v>0</v>
      </c>
      <c r="L1803" s="30">
        <v>165</v>
      </c>
      <c r="M1803" t="s">
        <v>16474</v>
      </c>
    </row>
    <row r="1804" spans="1:13">
      <c r="A1804" t="str">
        <f t="shared" si="28"/>
        <v>Jagung ADV 132 20 X 1 kg45503</v>
      </c>
      <c r="B1804">
        <v>1803</v>
      </c>
      <c r="C1804" t="s">
        <v>13245</v>
      </c>
      <c r="D1804" t="s">
        <v>836</v>
      </c>
      <c r="E1804" s="28">
        <v>45503</v>
      </c>
      <c r="F1804" s="30">
        <v>20</v>
      </c>
      <c r="G1804" s="30">
        <v>1</v>
      </c>
      <c r="H1804" s="30">
        <v>1</v>
      </c>
      <c r="I1804" s="30">
        <v>20</v>
      </c>
      <c r="J1804" s="30">
        <v>16</v>
      </c>
      <c r="K1804" s="30">
        <v>0</v>
      </c>
      <c r="L1804" s="30">
        <v>16</v>
      </c>
      <c r="M1804" t="s">
        <v>16474</v>
      </c>
    </row>
    <row r="1805" spans="1:13">
      <c r="A1805" t="str">
        <f t="shared" si="28"/>
        <v>Jagung ADV 132 20 X 1 kg45654</v>
      </c>
      <c r="B1805">
        <v>1804</v>
      </c>
      <c r="C1805" t="s">
        <v>13245</v>
      </c>
      <c r="D1805" t="s">
        <v>836</v>
      </c>
      <c r="E1805" s="28">
        <v>45654</v>
      </c>
      <c r="F1805" s="30">
        <v>20</v>
      </c>
      <c r="G1805" s="30">
        <v>1</v>
      </c>
      <c r="H1805" s="30">
        <v>1</v>
      </c>
      <c r="I1805" s="30">
        <v>20</v>
      </c>
      <c r="J1805" s="30">
        <v>140</v>
      </c>
      <c r="K1805" s="30">
        <v>7</v>
      </c>
      <c r="L1805" s="30">
        <v>0</v>
      </c>
      <c r="M1805" t="s">
        <v>16474</v>
      </c>
    </row>
    <row r="1806" spans="1:13">
      <c r="A1806" t="str">
        <f t="shared" si="28"/>
        <v>Jagung ADV 132 20 X 1 kg45638</v>
      </c>
      <c r="B1806">
        <v>1805</v>
      </c>
      <c r="C1806" t="s">
        <v>13245</v>
      </c>
      <c r="D1806" t="s">
        <v>836</v>
      </c>
      <c r="E1806" s="28">
        <v>45638</v>
      </c>
      <c r="F1806" s="30">
        <v>20</v>
      </c>
      <c r="G1806" s="30">
        <v>1</v>
      </c>
      <c r="H1806" s="30">
        <v>1</v>
      </c>
      <c r="I1806" s="30">
        <v>20</v>
      </c>
      <c r="J1806" s="30">
        <v>2860</v>
      </c>
      <c r="K1806" s="30">
        <v>143</v>
      </c>
      <c r="L1806" s="30">
        <v>0</v>
      </c>
      <c r="M1806" t="s">
        <v>16474</v>
      </c>
    </row>
    <row r="1807" spans="1:13">
      <c r="A1807" t="str">
        <f t="shared" si="28"/>
        <v>Jagung ADV 132 20 X 1 kg45514</v>
      </c>
      <c r="B1807">
        <v>1806</v>
      </c>
      <c r="C1807" t="s">
        <v>13245</v>
      </c>
      <c r="D1807" t="s">
        <v>836</v>
      </c>
      <c r="E1807" s="28">
        <v>45514</v>
      </c>
      <c r="F1807" s="30">
        <v>20</v>
      </c>
      <c r="G1807" s="30">
        <v>1</v>
      </c>
      <c r="H1807" s="30">
        <v>1</v>
      </c>
      <c r="I1807" s="30">
        <v>20</v>
      </c>
      <c r="J1807" s="30">
        <v>3980</v>
      </c>
      <c r="K1807" s="30">
        <v>199</v>
      </c>
      <c r="L1807" s="30">
        <v>0</v>
      </c>
      <c r="M1807" t="s">
        <v>16474</v>
      </c>
    </row>
    <row r="1808" spans="1:13">
      <c r="A1808" t="str">
        <f t="shared" si="28"/>
        <v>Jagung ADV 132 20 X 1 kg45654</v>
      </c>
      <c r="B1808">
        <v>1807</v>
      </c>
      <c r="C1808" t="s">
        <v>13245</v>
      </c>
      <c r="D1808" t="s">
        <v>836</v>
      </c>
      <c r="E1808" s="28">
        <v>45654</v>
      </c>
      <c r="F1808" s="30">
        <v>20</v>
      </c>
      <c r="G1808" s="30">
        <v>1</v>
      </c>
      <c r="H1808" s="30">
        <v>1</v>
      </c>
      <c r="I1808" s="30">
        <v>20</v>
      </c>
      <c r="J1808" s="30">
        <v>140</v>
      </c>
      <c r="K1808" s="30">
        <v>7</v>
      </c>
      <c r="L1808" s="30">
        <v>0</v>
      </c>
      <c r="M1808" t="s">
        <v>16474</v>
      </c>
    </row>
    <row r="1809" spans="1:13">
      <c r="A1809" t="str">
        <f t="shared" si="28"/>
        <v>Jagung ADV 132 20 X 1 kg45638</v>
      </c>
      <c r="B1809">
        <v>1808</v>
      </c>
      <c r="C1809" t="s">
        <v>13245</v>
      </c>
      <c r="D1809" t="s">
        <v>836</v>
      </c>
      <c r="E1809" s="28">
        <v>45638</v>
      </c>
      <c r="F1809" s="30">
        <v>20</v>
      </c>
      <c r="G1809" s="30">
        <v>1</v>
      </c>
      <c r="H1809" s="30">
        <v>1</v>
      </c>
      <c r="I1809" s="30">
        <v>20</v>
      </c>
      <c r="J1809" s="30">
        <v>2860</v>
      </c>
      <c r="K1809" s="30">
        <v>143</v>
      </c>
      <c r="L1809" s="30">
        <v>0</v>
      </c>
      <c r="M1809" t="s">
        <v>16474</v>
      </c>
    </row>
    <row r="1810" spans="1:13">
      <c r="A1810" t="str">
        <f t="shared" si="28"/>
        <v>Jagung Bisi 18 20 X 1 kg45571</v>
      </c>
      <c r="B1810">
        <v>1809</v>
      </c>
      <c r="C1810" t="s">
        <v>13246</v>
      </c>
      <c r="D1810" t="s">
        <v>845</v>
      </c>
      <c r="E1810" s="28">
        <v>45571</v>
      </c>
      <c r="F1810" s="30">
        <v>20</v>
      </c>
      <c r="G1810" s="30">
        <v>1</v>
      </c>
      <c r="H1810" s="30">
        <v>1</v>
      </c>
      <c r="I1810" s="30">
        <v>20</v>
      </c>
      <c r="J1810" s="30">
        <v>18</v>
      </c>
      <c r="K1810" s="30">
        <v>0</v>
      </c>
      <c r="L1810" s="30">
        <v>18</v>
      </c>
      <c r="M1810" t="s">
        <v>16474</v>
      </c>
    </row>
    <row r="1811" spans="1:13">
      <c r="A1811" t="str">
        <f t="shared" si="28"/>
        <v>Jagung Bisi 18 20 X 1 kg45596</v>
      </c>
      <c r="B1811">
        <v>1810</v>
      </c>
      <c r="C1811" t="s">
        <v>13246</v>
      </c>
      <c r="D1811" t="s">
        <v>845</v>
      </c>
      <c r="E1811" s="28">
        <v>45596</v>
      </c>
      <c r="F1811" s="30">
        <v>20</v>
      </c>
      <c r="G1811" s="30">
        <v>1</v>
      </c>
      <c r="H1811" s="30">
        <v>1</v>
      </c>
      <c r="I1811" s="30">
        <v>20</v>
      </c>
      <c r="J1811" s="30">
        <v>120</v>
      </c>
      <c r="K1811" s="30">
        <v>6</v>
      </c>
      <c r="L1811" s="30">
        <v>0</v>
      </c>
      <c r="M1811" t="s">
        <v>16474</v>
      </c>
    </row>
    <row r="1812" spans="1:13">
      <c r="A1812" t="str">
        <f t="shared" si="28"/>
        <v>Jagung Bisi 18 20 X 1 kg45638</v>
      </c>
      <c r="B1812">
        <v>1811</v>
      </c>
      <c r="C1812" t="s">
        <v>13246</v>
      </c>
      <c r="D1812" t="s">
        <v>845</v>
      </c>
      <c r="E1812" s="28">
        <v>45638</v>
      </c>
      <c r="F1812" s="30">
        <v>20</v>
      </c>
      <c r="G1812" s="30">
        <v>1</v>
      </c>
      <c r="H1812" s="30">
        <v>1</v>
      </c>
      <c r="I1812" s="30">
        <v>20</v>
      </c>
      <c r="J1812" s="30">
        <v>1200</v>
      </c>
      <c r="K1812" s="30">
        <v>60</v>
      </c>
      <c r="L1812" s="30">
        <v>0</v>
      </c>
      <c r="M1812" t="s">
        <v>16474</v>
      </c>
    </row>
    <row r="1813" spans="1:13">
      <c r="A1813" t="str">
        <f t="shared" si="28"/>
        <v>Jagung Bisi 18 20 X 1 kg45585</v>
      </c>
      <c r="B1813">
        <v>1812</v>
      </c>
      <c r="C1813" t="s">
        <v>13246</v>
      </c>
      <c r="D1813" t="s">
        <v>845</v>
      </c>
      <c r="E1813" s="28">
        <v>45585</v>
      </c>
      <c r="F1813" s="30">
        <v>20</v>
      </c>
      <c r="G1813" s="30">
        <v>1</v>
      </c>
      <c r="H1813" s="30">
        <v>1</v>
      </c>
      <c r="I1813" s="30">
        <v>20</v>
      </c>
      <c r="J1813" s="30">
        <v>21440</v>
      </c>
      <c r="K1813" s="30">
        <v>1072</v>
      </c>
      <c r="L1813" s="30">
        <v>0</v>
      </c>
      <c r="M1813" t="s">
        <v>16474</v>
      </c>
    </row>
    <row r="1814" spans="1:13">
      <c r="A1814" t="str">
        <f t="shared" si="28"/>
        <v>Jagung Bisi 18 20 X 1 kg45596</v>
      </c>
      <c r="B1814">
        <v>1813</v>
      </c>
      <c r="C1814" t="s">
        <v>13246</v>
      </c>
      <c r="D1814" t="s">
        <v>845</v>
      </c>
      <c r="E1814" s="28">
        <v>45596</v>
      </c>
      <c r="F1814" s="30">
        <v>20</v>
      </c>
      <c r="G1814" s="30">
        <v>1</v>
      </c>
      <c r="H1814" s="30">
        <v>1</v>
      </c>
      <c r="I1814" s="30">
        <v>20</v>
      </c>
      <c r="J1814" s="30">
        <v>120</v>
      </c>
      <c r="K1814" s="30">
        <v>6</v>
      </c>
      <c r="L1814" s="30">
        <v>0</v>
      </c>
      <c r="M1814" t="s">
        <v>16474</v>
      </c>
    </row>
    <row r="1815" spans="1:13">
      <c r="A1815" t="str">
        <f t="shared" si="28"/>
        <v>Jagung Bisi 18 20 X 1 kg45635</v>
      </c>
      <c r="B1815">
        <v>1814</v>
      </c>
      <c r="C1815" t="s">
        <v>13246</v>
      </c>
      <c r="D1815" t="s">
        <v>845</v>
      </c>
      <c r="E1815" s="28">
        <v>45635</v>
      </c>
      <c r="F1815" s="30">
        <v>20</v>
      </c>
      <c r="G1815" s="30">
        <v>1</v>
      </c>
      <c r="H1815" s="30">
        <v>1</v>
      </c>
      <c r="I1815" s="30">
        <v>20</v>
      </c>
      <c r="J1815" s="30">
        <v>400</v>
      </c>
      <c r="K1815" s="30">
        <v>20</v>
      </c>
      <c r="L1815" s="30">
        <v>0</v>
      </c>
      <c r="M1815" t="s">
        <v>16474</v>
      </c>
    </row>
    <row r="1816" spans="1:13">
      <c r="A1816" t="str">
        <f t="shared" si="28"/>
        <v>Jagung Bisi 18 20 X 1 kg45596</v>
      </c>
      <c r="B1816">
        <v>1815</v>
      </c>
      <c r="C1816" t="s">
        <v>13246</v>
      </c>
      <c r="D1816" t="s">
        <v>845</v>
      </c>
      <c r="E1816" s="28">
        <v>45596</v>
      </c>
      <c r="F1816" s="30">
        <v>20</v>
      </c>
      <c r="G1816" s="30">
        <v>1</v>
      </c>
      <c r="H1816" s="30">
        <v>1</v>
      </c>
      <c r="I1816" s="30">
        <v>20</v>
      </c>
      <c r="J1816" s="30">
        <v>120</v>
      </c>
      <c r="K1816" s="30">
        <v>6</v>
      </c>
      <c r="L1816" s="30">
        <v>0</v>
      </c>
      <c r="M1816" t="s">
        <v>16474</v>
      </c>
    </row>
    <row r="1817" spans="1:13">
      <c r="A1817" t="str">
        <f t="shared" si="28"/>
        <v>Jagung Bisi 18 20 X 1 kg45637</v>
      </c>
      <c r="B1817">
        <v>1816</v>
      </c>
      <c r="C1817" t="s">
        <v>13246</v>
      </c>
      <c r="D1817" t="s">
        <v>845</v>
      </c>
      <c r="E1817" s="28">
        <v>45637</v>
      </c>
      <c r="F1817" s="30">
        <v>20</v>
      </c>
      <c r="G1817" s="30">
        <v>1</v>
      </c>
      <c r="H1817" s="30">
        <v>1</v>
      </c>
      <c r="I1817" s="30">
        <v>20</v>
      </c>
      <c r="J1817" s="30">
        <v>31000</v>
      </c>
      <c r="K1817" s="30">
        <v>1550</v>
      </c>
      <c r="L1817" s="30">
        <v>0</v>
      </c>
      <c r="M1817" t="s">
        <v>16474</v>
      </c>
    </row>
    <row r="1818" spans="1:13">
      <c r="A1818" t="str">
        <f t="shared" si="28"/>
        <v>Jagung Bisi 18 20 X 1 kg45574</v>
      </c>
      <c r="B1818">
        <v>1817</v>
      </c>
      <c r="C1818" t="s">
        <v>13246</v>
      </c>
      <c r="D1818" t="s">
        <v>845</v>
      </c>
      <c r="E1818" s="28">
        <v>45574</v>
      </c>
      <c r="F1818" s="30">
        <v>20</v>
      </c>
      <c r="G1818" s="30">
        <v>1</v>
      </c>
      <c r="H1818" s="30">
        <v>1</v>
      </c>
      <c r="I1818" s="30">
        <v>20</v>
      </c>
      <c r="J1818" s="30">
        <v>1360</v>
      </c>
      <c r="K1818" s="30">
        <v>68</v>
      </c>
      <c r="L1818" s="30">
        <v>0</v>
      </c>
      <c r="M1818" t="s">
        <v>16474</v>
      </c>
    </row>
    <row r="1819" spans="1:13">
      <c r="A1819" t="str">
        <f t="shared" si="28"/>
        <v>Jagung Bisi 18 20 X 1 kg45618</v>
      </c>
      <c r="B1819">
        <v>1818</v>
      </c>
      <c r="C1819" t="s">
        <v>13246</v>
      </c>
      <c r="D1819" t="s">
        <v>845</v>
      </c>
      <c r="E1819" s="28">
        <v>45618</v>
      </c>
      <c r="F1819" s="30">
        <v>20</v>
      </c>
      <c r="G1819" s="30">
        <v>1</v>
      </c>
      <c r="H1819" s="30">
        <v>1</v>
      </c>
      <c r="I1819" s="30">
        <v>20</v>
      </c>
      <c r="J1819" s="30">
        <v>8180</v>
      </c>
      <c r="K1819" s="30">
        <v>409</v>
      </c>
      <c r="L1819" s="30">
        <v>0</v>
      </c>
      <c r="M1819" t="s">
        <v>16474</v>
      </c>
    </row>
    <row r="1820" spans="1:13">
      <c r="A1820" t="str">
        <f t="shared" si="28"/>
        <v>Jagung Bisi 18 20 X 1 kg45577</v>
      </c>
      <c r="B1820">
        <v>1819</v>
      </c>
      <c r="C1820" t="s">
        <v>13246</v>
      </c>
      <c r="D1820" t="s">
        <v>845</v>
      </c>
      <c r="E1820" s="28">
        <v>45577</v>
      </c>
      <c r="F1820" s="30">
        <v>20</v>
      </c>
      <c r="G1820" s="30">
        <v>1</v>
      </c>
      <c r="H1820" s="30">
        <v>1</v>
      </c>
      <c r="I1820" s="30">
        <v>20</v>
      </c>
      <c r="J1820" s="30">
        <v>5960</v>
      </c>
      <c r="K1820" s="30">
        <v>298</v>
      </c>
      <c r="L1820" s="30">
        <v>0</v>
      </c>
      <c r="M1820" t="s">
        <v>16474</v>
      </c>
    </row>
    <row r="1821" spans="1:13">
      <c r="A1821" t="str">
        <f t="shared" si="28"/>
        <v>Jagung Bisi 18 20 X 1 kg45597</v>
      </c>
      <c r="B1821">
        <v>1820</v>
      </c>
      <c r="C1821" t="s">
        <v>13246</v>
      </c>
      <c r="D1821" t="s">
        <v>845</v>
      </c>
      <c r="E1821" s="28">
        <v>45597</v>
      </c>
      <c r="F1821" s="30">
        <v>20</v>
      </c>
      <c r="G1821" s="30">
        <v>1</v>
      </c>
      <c r="H1821" s="30">
        <v>1</v>
      </c>
      <c r="I1821" s="30">
        <v>20</v>
      </c>
      <c r="J1821" s="30">
        <v>3900</v>
      </c>
      <c r="K1821" s="30">
        <v>195</v>
      </c>
      <c r="L1821" s="30">
        <v>0</v>
      </c>
      <c r="M1821" t="s">
        <v>16474</v>
      </c>
    </row>
    <row r="1822" spans="1:13">
      <c r="A1822" t="str">
        <f t="shared" si="28"/>
        <v>Jagung Bisi 18 20 X 1 kg45597</v>
      </c>
      <c r="B1822">
        <v>1821</v>
      </c>
      <c r="C1822" t="s">
        <v>13246</v>
      </c>
      <c r="D1822" t="s">
        <v>845</v>
      </c>
      <c r="E1822" s="28">
        <v>45597</v>
      </c>
      <c r="F1822" s="30">
        <v>20</v>
      </c>
      <c r="G1822" s="30">
        <v>1</v>
      </c>
      <c r="H1822" s="30">
        <v>1</v>
      </c>
      <c r="I1822" s="30">
        <v>20</v>
      </c>
      <c r="J1822" s="30">
        <v>3900</v>
      </c>
      <c r="K1822" s="30">
        <v>195</v>
      </c>
      <c r="L1822" s="30">
        <v>0</v>
      </c>
      <c r="M1822" t="s">
        <v>16474</v>
      </c>
    </row>
    <row r="1823" spans="1:13">
      <c r="A1823" t="str">
        <f t="shared" si="28"/>
        <v>Jagung Bisi 18 20 X 1 kg45630</v>
      </c>
      <c r="B1823">
        <v>1822</v>
      </c>
      <c r="C1823" t="s">
        <v>13246</v>
      </c>
      <c r="D1823" t="s">
        <v>845</v>
      </c>
      <c r="E1823" s="28">
        <v>45630</v>
      </c>
      <c r="F1823" s="30">
        <v>20</v>
      </c>
      <c r="G1823" s="30">
        <v>1</v>
      </c>
      <c r="H1823" s="30">
        <v>1</v>
      </c>
      <c r="I1823" s="30">
        <v>20</v>
      </c>
      <c r="J1823" s="30">
        <v>2400</v>
      </c>
      <c r="K1823" s="30">
        <v>120</v>
      </c>
      <c r="L1823" s="30">
        <v>0</v>
      </c>
      <c r="M1823" t="s">
        <v>16474</v>
      </c>
    </row>
    <row r="1824" spans="1:13">
      <c r="A1824" t="str">
        <f t="shared" si="28"/>
        <v>Jagung Bisi 18 20 X 1 kg45595</v>
      </c>
      <c r="B1824">
        <v>1823</v>
      </c>
      <c r="C1824" t="s">
        <v>13246</v>
      </c>
      <c r="D1824" t="s">
        <v>845</v>
      </c>
      <c r="E1824" s="28">
        <v>45595</v>
      </c>
      <c r="F1824" s="30">
        <v>20</v>
      </c>
      <c r="G1824" s="30">
        <v>1</v>
      </c>
      <c r="H1824" s="30">
        <v>1</v>
      </c>
      <c r="I1824" s="30">
        <v>20</v>
      </c>
      <c r="J1824" s="30">
        <v>3280</v>
      </c>
      <c r="K1824" s="30">
        <v>164</v>
      </c>
      <c r="L1824" s="30">
        <v>0</v>
      </c>
      <c r="M1824" t="s">
        <v>16474</v>
      </c>
    </row>
    <row r="1825" spans="1:13">
      <c r="A1825" t="str">
        <f t="shared" si="28"/>
        <v>Jagung Bisi 18 20 X 1 kg45596</v>
      </c>
      <c r="B1825">
        <v>1824</v>
      </c>
      <c r="C1825" t="s">
        <v>13246</v>
      </c>
      <c r="D1825" t="s">
        <v>845</v>
      </c>
      <c r="E1825" s="28">
        <v>45596</v>
      </c>
      <c r="F1825" s="30">
        <v>20</v>
      </c>
      <c r="G1825" s="30">
        <v>1</v>
      </c>
      <c r="H1825" s="30">
        <v>1</v>
      </c>
      <c r="I1825" s="30">
        <v>20</v>
      </c>
      <c r="J1825" s="30">
        <v>120</v>
      </c>
      <c r="K1825" s="30">
        <v>6</v>
      </c>
      <c r="L1825" s="30">
        <v>0</v>
      </c>
      <c r="M1825" t="s">
        <v>16474</v>
      </c>
    </row>
    <row r="1826" spans="1:13">
      <c r="A1826" t="str">
        <f t="shared" si="28"/>
        <v>Jagung Bisi 18 20 X 1 kg45625</v>
      </c>
      <c r="B1826">
        <v>1825</v>
      </c>
      <c r="C1826" t="s">
        <v>13246</v>
      </c>
      <c r="D1826" t="s">
        <v>845</v>
      </c>
      <c r="E1826" s="28">
        <v>45625</v>
      </c>
      <c r="F1826" s="30">
        <v>20</v>
      </c>
      <c r="G1826" s="30">
        <v>1</v>
      </c>
      <c r="H1826" s="30">
        <v>1</v>
      </c>
      <c r="I1826" s="30">
        <v>20</v>
      </c>
      <c r="J1826" s="30">
        <v>3800</v>
      </c>
      <c r="K1826" s="30">
        <v>190</v>
      </c>
      <c r="L1826" s="30">
        <v>0</v>
      </c>
      <c r="M1826" t="s">
        <v>16474</v>
      </c>
    </row>
    <row r="1827" spans="1:13">
      <c r="A1827" t="str">
        <f t="shared" si="28"/>
        <v>Jagung Bisi 18 20 X 1 kg45630</v>
      </c>
      <c r="B1827">
        <v>1826</v>
      </c>
      <c r="C1827" t="s">
        <v>13246</v>
      </c>
      <c r="D1827" t="s">
        <v>845</v>
      </c>
      <c r="E1827" s="28">
        <v>45630</v>
      </c>
      <c r="F1827" s="30">
        <v>20</v>
      </c>
      <c r="G1827" s="30">
        <v>1</v>
      </c>
      <c r="H1827" s="30">
        <v>1</v>
      </c>
      <c r="I1827" s="30">
        <v>20</v>
      </c>
      <c r="J1827" s="30">
        <v>2400</v>
      </c>
      <c r="K1827" s="30">
        <v>120</v>
      </c>
      <c r="L1827" s="30">
        <v>0</v>
      </c>
      <c r="M1827" t="s">
        <v>16474</v>
      </c>
    </row>
    <row r="1828" spans="1:13">
      <c r="A1828" t="str">
        <f t="shared" si="28"/>
        <v>Jagung Bisi 18 20 X 1 kg45597</v>
      </c>
      <c r="B1828">
        <v>1827</v>
      </c>
      <c r="C1828" t="s">
        <v>13246</v>
      </c>
      <c r="D1828" t="s">
        <v>845</v>
      </c>
      <c r="E1828" s="28">
        <v>45597</v>
      </c>
      <c r="F1828" s="30">
        <v>20</v>
      </c>
      <c r="G1828" s="30">
        <v>1</v>
      </c>
      <c r="H1828" s="30">
        <v>1</v>
      </c>
      <c r="I1828" s="30">
        <v>20</v>
      </c>
      <c r="J1828" s="30">
        <v>3900</v>
      </c>
      <c r="K1828" s="30">
        <v>195</v>
      </c>
      <c r="L1828" s="30">
        <v>0</v>
      </c>
      <c r="M1828" t="s">
        <v>16474</v>
      </c>
    </row>
    <row r="1829" spans="1:13">
      <c r="A1829" t="str">
        <f t="shared" si="28"/>
        <v>Jagung Bisi 18 20 X 1 kg45617</v>
      </c>
      <c r="B1829">
        <v>1828</v>
      </c>
      <c r="C1829" t="s">
        <v>13246</v>
      </c>
      <c r="D1829" t="s">
        <v>845</v>
      </c>
      <c r="E1829" s="28">
        <v>45617</v>
      </c>
      <c r="F1829" s="30">
        <v>20</v>
      </c>
      <c r="G1829" s="30">
        <v>1</v>
      </c>
      <c r="H1829" s="30">
        <v>1</v>
      </c>
      <c r="I1829" s="30">
        <v>20</v>
      </c>
      <c r="J1829" s="30">
        <v>5000</v>
      </c>
      <c r="K1829" s="30">
        <v>250</v>
      </c>
      <c r="L1829" s="30">
        <v>0</v>
      </c>
      <c r="M1829" t="s">
        <v>16474</v>
      </c>
    </row>
    <row r="1830" spans="1:13">
      <c r="A1830" t="str">
        <f t="shared" si="28"/>
        <v>Jagung Bisi 18 20 X 1 kg45637</v>
      </c>
      <c r="B1830">
        <v>1829</v>
      </c>
      <c r="C1830" t="s">
        <v>13246</v>
      </c>
      <c r="D1830" t="s">
        <v>845</v>
      </c>
      <c r="E1830" s="28">
        <v>45637</v>
      </c>
      <c r="F1830" s="30">
        <v>20</v>
      </c>
      <c r="G1830" s="30">
        <v>1</v>
      </c>
      <c r="H1830" s="30">
        <v>1</v>
      </c>
      <c r="I1830" s="30">
        <v>20</v>
      </c>
      <c r="J1830" s="30">
        <v>31000</v>
      </c>
      <c r="K1830" s="30">
        <v>1550</v>
      </c>
      <c r="L1830" s="30">
        <v>0</v>
      </c>
      <c r="M1830" t="s">
        <v>16474</v>
      </c>
    </row>
    <row r="1831" spans="1:13">
      <c r="A1831" t="str">
        <f t="shared" si="28"/>
        <v>Jagung Bisi 18 20 X 1 kg45618</v>
      </c>
      <c r="B1831">
        <v>1830</v>
      </c>
      <c r="C1831" t="s">
        <v>13246</v>
      </c>
      <c r="D1831" t="s">
        <v>845</v>
      </c>
      <c r="E1831" s="28">
        <v>45618</v>
      </c>
      <c r="F1831" s="30">
        <v>20</v>
      </c>
      <c r="G1831" s="30">
        <v>1</v>
      </c>
      <c r="H1831" s="30">
        <v>1</v>
      </c>
      <c r="I1831" s="30">
        <v>20</v>
      </c>
      <c r="J1831" s="30">
        <v>8180</v>
      </c>
      <c r="K1831" s="30">
        <v>409</v>
      </c>
      <c r="L1831" s="30">
        <v>0</v>
      </c>
      <c r="M1831" t="s">
        <v>16474</v>
      </c>
    </row>
    <row r="1832" spans="1:13">
      <c r="A1832" t="str">
        <f t="shared" si="28"/>
        <v>Jagung Bisi 18 20 X 1 kg45618</v>
      </c>
      <c r="B1832">
        <v>1831</v>
      </c>
      <c r="C1832" t="s">
        <v>13246</v>
      </c>
      <c r="D1832" t="s">
        <v>845</v>
      </c>
      <c r="E1832" s="28">
        <v>45618</v>
      </c>
      <c r="F1832" s="30">
        <v>20</v>
      </c>
      <c r="G1832" s="30">
        <v>1</v>
      </c>
      <c r="H1832" s="30">
        <v>1</v>
      </c>
      <c r="I1832" s="30">
        <v>20</v>
      </c>
      <c r="J1832" s="30">
        <v>8180</v>
      </c>
      <c r="K1832" s="30">
        <v>409</v>
      </c>
      <c r="L1832" s="30">
        <v>0</v>
      </c>
      <c r="M1832" t="s">
        <v>16474</v>
      </c>
    </row>
    <row r="1833" spans="1:13">
      <c r="A1833" t="str">
        <f t="shared" si="28"/>
        <v>Jagung Bisi 18 20 X 1 kg45628</v>
      </c>
      <c r="B1833">
        <v>1832</v>
      </c>
      <c r="C1833" t="s">
        <v>13246</v>
      </c>
      <c r="D1833" t="s">
        <v>845</v>
      </c>
      <c r="E1833" s="28">
        <v>45628</v>
      </c>
      <c r="F1833" s="30">
        <v>20</v>
      </c>
      <c r="G1833" s="30">
        <v>1</v>
      </c>
      <c r="H1833" s="30">
        <v>1</v>
      </c>
      <c r="I1833" s="30">
        <v>20</v>
      </c>
      <c r="J1833" s="30">
        <v>28940</v>
      </c>
      <c r="K1833" s="30">
        <v>1447</v>
      </c>
      <c r="L1833" s="30">
        <v>0</v>
      </c>
      <c r="M1833" t="s">
        <v>16474</v>
      </c>
    </row>
    <row r="1834" spans="1:13">
      <c r="A1834" t="str">
        <f t="shared" si="28"/>
        <v>Jagung Bisi 18 20 X 1 kg45591</v>
      </c>
      <c r="B1834">
        <v>1833</v>
      </c>
      <c r="C1834" t="s">
        <v>13246</v>
      </c>
      <c r="D1834" t="s">
        <v>845</v>
      </c>
      <c r="E1834" s="28">
        <v>45591</v>
      </c>
      <c r="F1834" s="30">
        <v>20</v>
      </c>
      <c r="G1834" s="30">
        <v>1</v>
      </c>
      <c r="H1834" s="30">
        <v>1</v>
      </c>
      <c r="I1834" s="30">
        <v>20</v>
      </c>
      <c r="J1834" s="30">
        <v>8720</v>
      </c>
      <c r="K1834" s="30">
        <v>436</v>
      </c>
      <c r="L1834" s="30">
        <v>0</v>
      </c>
      <c r="M1834" t="s">
        <v>16474</v>
      </c>
    </row>
    <row r="1835" spans="1:13">
      <c r="A1835" t="str">
        <f t="shared" si="28"/>
        <v>Jagung Bisi 18 20 X 1 kg45591</v>
      </c>
      <c r="B1835">
        <v>1834</v>
      </c>
      <c r="C1835" t="s">
        <v>13246</v>
      </c>
      <c r="D1835" t="s">
        <v>845</v>
      </c>
      <c r="E1835" s="28">
        <v>45591</v>
      </c>
      <c r="F1835" s="30">
        <v>20</v>
      </c>
      <c r="G1835" s="30">
        <v>1</v>
      </c>
      <c r="H1835" s="30">
        <v>1</v>
      </c>
      <c r="I1835" s="30">
        <v>20</v>
      </c>
      <c r="J1835" s="30">
        <v>8720</v>
      </c>
      <c r="K1835" s="30">
        <v>436</v>
      </c>
      <c r="L1835" s="30">
        <v>0</v>
      </c>
      <c r="M1835" t="s">
        <v>16474</v>
      </c>
    </row>
    <row r="1836" spans="1:13">
      <c r="A1836" t="str">
        <f t="shared" si="28"/>
        <v>Jagung Bisi 18 20 X 1 kg45627</v>
      </c>
      <c r="B1836">
        <v>1835</v>
      </c>
      <c r="C1836" t="s">
        <v>13246</v>
      </c>
      <c r="D1836" t="s">
        <v>845</v>
      </c>
      <c r="E1836" s="28">
        <v>45627</v>
      </c>
      <c r="F1836" s="30">
        <v>20</v>
      </c>
      <c r="G1836" s="30">
        <v>1</v>
      </c>
      <c r="H1836" s="30">
        <v>1</v>
      </c>
      <c r="I1836" s="30">
        <v>20</v>
      </c>
      <c r="J1836" s="30">
        <v>9400</v>
      </c>
      <c r="K1836" s="30">
        <v>470</v>
      </c>
      <c r="L1836" s="30">
        <v>0</v>
      </c>
      <c r="M1836" t="s">
        <v>16474</v>
      </c>
    </row>
    <row r="1837" spans="1:13">
      <c r="A1837" t="str">
        <f t="shared" si="28"/>
        <v>Jagung Bisi 18 20 X 1 kg45625</v>
      </c>
      <c r="B1837">
        <v>1836</v>
      </c>
      <c r="C1837" t="s">
        <v>13246</v>
      </c>
      <c r="D1837" t="s">
        <v>845</v>
      </c>
      <c r="E1837" s="28">
        <v>45625</v>
      </c>
      <c r="F1837" s="30">
        <v>20</v>
      </c>
      <c r="G1837" s="30">
        <v>1</v>
      </c>
      <c r="H1837" s="30">
        <v>1</v>
      </c>
      <c r="I1837" s="30">
        <v>20</v>
      </c>
      <c r="J1837" s="30">
        <v>3800</v>
      </c>
      <c r="K1837" s="30">
        <v>190</v>
      </c>
      <c r="L1837" s="30">
        <v>0</v>
      </c>
      <c r="M1837" t="s">
        <v>16474</v>
      </c>
    </row>
    <row r="1838" spans="1:13">
      <c r="A1838" t="str">
        <f t="shared" si="28"/>
        <v>Jagung Bisi 18 20 X 1 kg45574</v>
      </c>
      <c r="B1838">
        <v>1837</v>
      </c>
      <c r="C1838" t="s">
        <v>13246</v>
      </c>
      <c r="D1838" t="s">
        <v>845</v>
      </c>
      <c r="E1838" s="28">
        <v>45574</v>
      </c>
      <c r="F1838" s="30">
        <v>20</v>
      </c>
      <c r="G1838" s="30">
        <v>1</v>
      </c>
      <c r="H1838" s="30">
        <v>1</v>
      </c>
      <c r="I1838" s="30">
        <v>20</v>
      </c>
      <c r="J1838" s="30">
        <v>1360</v>
      </c>
      <c r="K1838" s="30">
        <v>68</v>
      </c>
      <c r="L1838" s="30">
        <v>0</v>
      </c>
      <c r="M1838" t="s">
        <v>16474</v>
      </c>
    </row>
    <row r="1839" spans="1:13">
      <c r="A1839" t="str">
        <f t="shared" si="28"/>
        <v>Jagung Bisi 18 20 X 1 kg45631</v>
      </c>
      <c r="B1839">
        <v>1838</v>
      </c>
      <c r="C1839" t="s">
        <v>13246</v>
      </c>
      <c r="D1839" t="s">
        <v>845</v>
      </c>
      <c r="E1839" s="28">
        <v>45631</v>
      </c>
      <c r="F1839" s="30">
        <v>20</v>
      </c>
      <c r="G1839" s="30">
        <v>1</v>
      </c>
      <c r="H1839" s="30">
        <v>1</v>
      </c>
      <c r="I1839" s="30">
        <v>20</v>
      </c>
      <c r="J1839" s="30">
        <v>11060</v>
      </c>
      <c r="K1839" s="30">
        <v>553</v>
      </c>
      <c r="L1839" s="30">
        <v>0</v>
      </c>
      <c r="M1839" t="s">
        <v>16474</v>
      </c>
    </row>
    <row r="1840" spans="1:13">
      <c r="A1840" t="str">
        <f t="shared" si="28"/>
        <v>Jagung Bisi 18 20 X 1 kg45586</v>
      </c>
      <c r="B1840">
        <v>1839</v>
      </c>
      <c r="C1840" t="s">
        <v>13246</v>
      </c>
      <c r="D1840" t="s">
        <v>845</v>
      </c>
      <c r="E1840" s="28">
        <v>45586</v>
      </c>
      <c r="F1840" s="30">
        <v>20</v>
      </c>
      <c r="G1840" s="30">
        <v>1</v>
      </c>
      <c r="H1840" s="30">
        <v>1</v>
      </c>
      <c r="I1840" s="30">
        <v>20</v>
      </c>
      <c r="J1840" s="30">
        <v>11400</v>
      </c>
      <c r="K1840" s="30">
        <v>570</v>
      </c>
      <c r="L1840" s="30">
        <v>0</v>
      </c>
      <c r="M1840" t="s">
        <v>16474</v>
      </c>
    </row>
    <row r="1841" spans="1:13">
      <c r="A1841" t="str">
        <f t="shared" si="28"/>
        <v>Jagung Bisi 18 20 X 1 kg45632</v>
      </c>
      <c r="B1841">
        <v>1840</v>
      </c>
      <c r="C1841" t="s">
        <v>13246</v>
      </c>
      <c r="D1841" t="s">
        <v>845</v>
      </c>
      <c r="E1841" s="28">
        <v>45632</v>
      </c>
      <c r="F1841" s="30">
        <v>20</v>
      </c>
      <c r="G1841" s="30">
        <v>1</v>
      </c>
      <c r="H1841" s="30">
        <v>1</v>
      </c>
      <c r="I1841" s="30">
        <v>20</v>
      </c>
      <c r="J1841" s="30">
        <v>11440</v>
      </c>
      <c r="K1841" s="30">
        <v>572</v>
      </c>
      <c r="L1841" s="30">
        <v>0</v>
      </c>
      <c r="M1841" t="s">
        <v>16474</v>
      </c>
    </row>
    <row r="1842" spans="1:13">
      <c r="A1842" t="str">
        <f t="shared" si="28"/>
        <v>Jagung Bisi 18 20 X 1 kg45585</v>
      </c>
      <c r="B1842">
        <v>1841</v>
      </c>
      <c r="C1842" t="s">
        <v>13246</v>
      </c>
      <c r="D1842" t="s">
        <v>845</v>
      </c>
      <c r="E1842" s="28">
        <v>45585</v>
      </c>
      <c r="F1842" s="30">
        <v>20</v>
      </c>
      <c r="G1842" s="30">
        <v>1</v>
      </c>
      <c r="H1842" s="30">
        <v>1</v>
      </c>
      <c r="I1842" s="30">
        <v>20</v>
      </c>
      <c r="J1842" s="30">
        <v>21440</v>
      </c>
      <c r="K1842" s="30">
        <v>1072</v>
      </c>
      <c r="L1842" s="30">
        <v>0</v>
      </c>
      <c r="M1842" t="s">
        <v>16474</v>
      </c>
    </row>
    <row r="1843" spans="1:13">
      <c r="A1843" t="str">
        <f t="shared" si="28"/>
        <v>Jagung Bisi 18 20 X 1 kg45626</v>
      </c>
      <c r="B1843">
        <v>1842</v>
      </c>
      <c r="C1843" t="s">
        <v>13246</v>
      </c>
      <c r="D1843" t="s">
        <v>845</v>
      </c>
      <c r="E1843" s="28">
        <v>45626</v>
      </c>
      <c r="F1843" s="30">
        <v>20</v>
      </c>
      <c r="G1843" s="30">
        <v>1</v>
      </c>
      <c r="H1843" s="30">
        <v>1</v>
      </c>
      <c r="I1843" s="30">
        <v>20</v>
      </c>
      <c r="J1843" s="30">
        <v>12300</v>
      </c>
      <c r="K1843" s="30">
        <v>615</v>
      </c>
      <c r="L1843" s="30">
        <v>0</v>
      </c>
      <c r="M1843" t="s">
        <v>16474</v>
      </c>
    </row>
    <row r="1844" spans="1:13">
      <c r="A1844" t="str">
        <f t="shared" si="28"/>
        <v>Jagung Bisi 18 20 X 1 kg45596</v>
      </c>
      <c r="B1844">
        <v>1843</v>
      </c>
      <c r="C1844" t="s">
        <v>13246</v>
      </c>
      <c r="D1844" t="s">
        <v>845</v>
      </c>
      <c r="E1844" s="28">
        <v>45596</v>
      </c>
      <c r="F1844" s="30">
        <v>20</v>
      </c>
      <c r="G1844" s="30">
        <v>1</v>
      </c>
      <c r="H1844" s="30">
        <v>1</v>
      </c>
      <c r="I1844" s="30">
        <v>20</v>
      </c>
      <c r="J1844" s="30">
        <v>120</v>
      </c>
      <c r="K1844" s="30">
        <v>6</v>
      </c>
      <c r="L1844" s="30">
        <v>0</v>
      </c>
      <c r="M1844" t="s">
        <v>16474</v>
      </c>
    </row>
    <row r="1845" spans="1:13">
      <c r="A1845" t="str">
        <f t="shared" si="28"/>
        <v>Jagung Bisi 18 20 X 1 kg45618</v>
      </c>
      <c r="B1845">
        <v>1844</v>
      </c>
      <c r="C1845" t="s">
        <v>13246</v>
      </c>
      <c r="D1845" t="s">
        <v>845</v>
      </c>
      <c r="E1845" s="28">
        <v>45618</v>
      </c>
      <c r="F1845" s="30">
        <v>20</v>
      </c>
      <c r="G1845" s="30">
        <v>1</v>
      </c>
      <c r="H1845" s="30">
        <v>1</v>
      </c>
      <c r="I1845" s="30">
        <v>20</v>
      </c>
      <c r="J1845" s="30">
        <v>8180</v>
      </c>
      <c r="K1845" s="30">
        <v>409</v>
      </c>
      <c r="L1845" s="30">
        <v>0</v>
      </c>
      <c r="M1845" t="s">
        <v>16474</v>
      </c>
    </row>
    <row r="1846" spans="1:13">
      <c r="A1846" t="str">
        <f t="shared" si="28"/>
        <v>Jagung Bisi 18 20 X 1 kg45584</v>
      </c>
      <c r="B1846">
        <v>1845</v>
      </c>
      <c r="C1846" t="s">
        <v>13246</v>
      </c>
      <c r="D1846" t="s">
        <v>845</v>
      </c>
      <c r="E1846" s="28">
        <v>45584</v>
      </c>
      <c r="F1846" s="30">
        <v>20</v>
      </c>
      <c r="G1846" s="30">
        <v>1</v>
      </c>
      <c r="H1846" s="30">
        <v>1</v>
      </c>
      <c r="I1846" s="30">
        <v>20</v>
      </c>
      <c r="J1846" s="30">
        <v>13200</v>
      </c>
      <c r="K1846" s="30">
        <v>660</v>
      </c>
      <c r="L1846" s="30">
        <v>0</v>
      </c>
      <c r="M1846" t="s">
        <v>16474</v>
      </c>
    </row>
    <row r="1847" spans="1:13">
      <c r="A1847" t="str">
        <f t="shared" si="28"/>
        <v>Jagung Bisi 18 20 X 1 kg45579</v>
      </c>
      <c r="B1847">
        <v>1846</v>
      </c>
      <c r="C1847" t="s">
        <v>13246</v>
      </c>
      <c r="D1847" t="s">
        <v>845</v>
      </c>
      <c r="E1847" s="28">
        <v>45579</v>
      </c>
      <c r="F1847" s="30">
        <v>20</v>
      </c>
      <c r="G1847" s="30">
        <v>1</v>
      </c>
      <c r="H1847" s="30">
        <v>1</v>
      </c>
      <c r="I1847" s="30">
        <v>20</v>
      </c>
      <c r="J1847" s="30">
        <v>13940</v>
      </c>
      <c r="K1847" s="30">
        <v>697</v>
      </c>
      <c r="L1847" s="30">
        <v>0</v>
      </c>
      <c r="M1847" t="s">
        <v>16474</v>
      </c>
    </row>
    <row r="1848" spans="1:13">
      <c r="A1848" t="str">
        <f t="shared" si="28"/>
        <v>Jagung Bisi 18 20 X 1 kg45585</v>
      </c>
      <c r="B1848">
        <v>1847</v>
      </c>
      <c r="C1848" t="s">
        <v>13246</v>
      </c>
      <c r="D1848" t="s">
        <v>845</v>
      </c>
      <c r="E1848" s="28">
        <v>45585</v>
      </c>
      <c r="F1848" s="30">
        <v>20</v>
      </c>
      <c r="G1848" s="30">
        <v>1</v>
      </c>
      <c r="H1848" s="30">
        <v>1</v>
      </c>
      <c r="I1848" s="30">
        <v>20</v>
      </c>
      <c r="J1848" s="30">
        <v>21440</v>
      </c>
      <c r="K1848" s="30">
        <v>1072</v>
      </c>
      <c r="L1848" s="30">
        <v>0</v>
      </c>
      <c r="M1848" t="s">
        <v>16474</v>
      </c>
    </row>
    <row r="1849" spans="1:13">
      <c r="A1849" t="str">
        <f t="shared" si="28"/>
        <v>Jagung Bisi 18 20 X 1 kg45584</v>
      </c>
      <c r="B1849">
        <v>1848</v>
      </c>
      <c r="C1849" t="s">
        <v>13246</v>
      </c>
      <c r="D1849" t="s">
        <v>845</v>
      </c>
      <c r="E1849" s="28">
        <v>45584</v>
      </c>
      <c r="F1849" s="30">
        <v>20</v>
      </c>
      <c r="G1849" s="30">
        <v>1</v>
      </c>
      <c r="H1849" s="30">
        <v>1</v>
      </c>
      <c r="I1849" s="30">
        <v>20</v>
      </c>
      <c r="J1849" s="30">
        <v>13200</v>
      </c>
      <c r="K1849" s="30">
        <v>660</v>
      </c>
      <c r="L1849" s="30">
        <v>0</v>
      </c>
      <c r="M1849" t="s">
        <v>16474</v>
      </c>
    </row>
    <row r="1850" spans="1:13">
      <c r="A1850" t="str">
        <f t="shared" si="28"/>
        <v>Jagung Bisi 18 20 X 1 kg45584</v>
      </c>
      <c r="B1850">
        <v>1849</v>
      </c>
      <c r="C1850" t="s">
        <v>13246</v>
      </c>
      <c r="D1850" t="s">
        <v>845</v>
      </c>
      <c r="E1850" s="28">
        <v>45584</v>
      </c>
      <c r="F1850" s="30">
        <v>20</v>
      </c>
      <c r="G1850" s="30">
        <v>1</v>
      </c>
      <c r="H1850" s="30">
        <v>1</v>
      </c>
      <c r="I1850" s="30">
        <v>20</v>
      </c>
      <c r="J1850" s="30">
        <v>13200</v>
      </c>
      <c r="K1850" s="30">
        <v>660</v>
      </c>
      <c r="L1850" s="30">
        <v>0</v>
      </c>
      <c r="M1850" t="s">
        <v>16474</v>
      </c>
    </row>
    <row r="1851" spans="1:13">
      <c r="A1851" t="str">
        <f t="shared" si="28"/>
        <v>Jagung Bisi 18 20 X 1 kg45631</v>
      </c>
      <c r="B1851">
        <v>1850</v>
      </c>
      <c r="C1851" t="s">
        <v>13246</v>
      </c>
      <c r="D1851" t="s">
        <v>845</v>
      </c>
      <c r="E1851" s="28">
        <v>45631</v>
      </c>
      <c r="F1851" s="30">
        <v>20</v>
      </c>
      <c r="G1851" s="30">
        <v>1</v>
      </c>
      <c r="H1851" s="30">
        <v>1</v>
      </c>
      <c r="I1851" s="30">
        <v>20</v>
      </c>
      <c r="J1851" s="30">
        <v>11060</v>
      </c>
      <c r="K1851" s="30">
        <v>553</v>
      </c>
      <c r="L1851" s="30">
        <v>0</v>
      </c>
      <c r="M1851" t="s">
        <v>16474</v>
      </c>
    </row>
    <row r="1852" spans="1:13">
      <c r="A1852" t="str">
        <f t="shared" si="28"/>
        <v>Jagung Bisi 18 20 X 1 kg45617</v>
      </c>
      <c r="B1852">
        <v>1851</v>
      </c>
      <c r="C1852" t="s">
        <v>13246</v>
      </c>
      <c r="D1852" t="s">
        <v>845</v>
      </c>
      <c r="E1852" s="28">
        <v>45617</v>
      </c>
      <c r="F1852" s="30">
        <v>20</v>
      </c>
      <c r="G1852" s="30">
        <v>1</v>
      </c>
      <c r="H1852" s="30">
        <v>1</v>
      </c>
      <c r="I1852" s="30">
        <v>20</v>
      </c>
      <c r="J1852" s="30">
        <v>5000</v>
      </c>
      <c r="K1852" s="30">
        <v>250</v>
      </c>
      <c r="L1852" s="30">
        <v>0</v>
      </c>
      <c r="M1852" t="s">
        <v>16474</v>
      </c>
    </row>
    <row r="1853" spans="1:13">
      <c r="A1853" t="str">
        <f t="shared" si="28"/>
        <v>Jagung Bisi 18 20 X 1 kg45579</v>
      </c>
      <c r="B1853">
        <v>1852</v>
      </c>
      <c r="C1853" t="s">
        <v>13246</v>
      </c>
      <c r="D1853" t="s">
        <v>845</v>
      </c>
      <c r="E1853" s="28">
        <v>45579</v>
      </c>
      <c r="F1853" s="30">
        <v>20</v>
      </c>
      <c r="G1853" s="30">
        <v>1</v>
      </c>
      <c r="H1853" s="30">
        <v>1</v>
      </c>
      <c r="I1853" s="30">
        <v>20</v>
      </c>
      <c r="J1853" s="30">
        <v>13940</v>
      </c>
      <c r="K1853" s="30">
        <v>697</v>
      </c>
      <c r="L1853" s="30">
        <v>0</v>
      </c>
      <c r="M1853" t="s">
        <v>16474</v>
      </c>
    </row>
    <row r="1854" spans="1:13">
      <c r="A1854" t="str">
        <f t="shared" si="28"/>
        <v>Jagung Bisi 18 20 X 1 kg45596</v>
      </c>
      <c r="B1854">
        <v>1853</v>
      </c>
      <c r="C1854" t="s">
        <v>13246</v>
      </c>
      <c r="D1854" t="s">
        <v>845</v>
      </c>
      <c r="E1854" s="28">
        <v>45596</v>
      </c>
      <c r="F1854" s="30">
        <v>20</v>
      </c>
      <c r="G1854" s="30">
        <v>1</v>
      </c>
      <c r="H1854" s="30">
        <v>1</v>
      </c>
      <c r="I1854" s="30">
        <v>20</v>
      </c>
      <c r="J1854" s="30">
        <v>120</v>
      </c>
      <c r="K1854" s="30">
        <v>6</v>
      </c>
      <c r="L1854" s="30">
        <v>0</v>
      </c>
      <c r="M1854" t="s">
        <v>16474</v>
      </c>
    </row>
    <row r="1855" spans="1:13">
      <c r="A1855" t="str">
        <f t="shared" si="28"/>
        <v>Jagung Bisi 18 20 X 1 kg45593</v>
      </c>
      <c r="B1855">
        <v>1854</v>
      </c>
      <c r="C1855" t="s">
        <v>13246</v>
      </c>
      <c r="D1855" t="s">
        <v>845</v>
      </c>
      <c r="E1855" s="28">
        <v>45593</v>
      </c>
      <c r="F1855" s="30">
        <v>20</v>
      </c>
      <c r="G1855" s="30">
        <v>1</v>
      </c>
      <c r="H1855" s="30">
        <v>1</v>
      </c>
      <c r="I1855" s="30">
        <v>20</v>
      </c>
      <c r="J1855" s="30">
        <v>18000</v>
      </c>
      <c r="K1855" s="30">
        <v>900</v>
      </c>
      <c r="L1855" s="30">
        <v>0</v>
      </c>
      <c r="M1855" t="s">
        <v>16474</v>
      </c>
    </row>
    <row r="1856" spans="1:13">
      <c r="A1856" t="str">
        <f t="shared" si="28"/>
        <v>Jagung Bisi 18 20 X 1 kg45584</v>
      </c>
      <c r="B1856">
        <v>1855</v>
      </c>
      <c r="C1856" t="s">
        <v>13246</v>
      </c>
      <c r="D1856" t="s">
        <v>845</v>
      </c>
      <c r="E1856" s="28">
        <v>45584</v>
      </c>
      <c r="F1856" s="30">
        <v>20</v>
      </c>
      <c r="G1856" s="30">
        <v>1</v>
      </c>
      <c r="H1856" s="30">
        <v>1</v>
      </c>
      <c r="I1856" s="30">
        <v>20</v>
      </c>
      <c r="J1856" s="30">
        <v>13200</v>
      </c>
      <c r="K1856" s="30">
        <v>660</v>
      </c>
      <c r="L1856" s="30">
        <v>0</v>
      </c>
      <c r="M1856" t="s">
        <v>16474</v>
      </c>
    </row>
    <row r="1857" spans="1:13">
      <c r="A1857" t="str">
        <f t="shared" si="28"/>
        <v>Jagung Bisi 18 20 X 1 kg45591</v>
      </c>
      <c r="B1857">
        <v>1856</v>
      </c>
      <c r="C1857" t="s">
        <v>13246</v>
      </c>
      <c r="D1857" t="s">
        <v>845</v>
      </c>
      <c r="E1857" s="28">
        <v>45591</v>
      </c>
      <c r="F1857" s="30">
        <v>20</v>
      </c>
      <c r="G1857" s="30">
        <v>1</v>
      </c>
      <c r="H1857" s="30">
        <v>1</v>
      </c>
      <c r="I1857" s="30">
        <v>20</v>
      </c>
      <c r="J1857" s="30">
        <v>8720</v>
      </c>
      <c r="K1857" s="30">
        <v>436</v>
      </c>
      <c r="L1857" s="30">
        <v>0</v>
      </c>
      <c r="M1857" t="s">
        <v>16474</v>
      </c>
    </row>
    <row r="1858" spans="1:13">
      <c r="A1858" t="str">
        <f t="shared" si="28"/>
        <v>Jagung Bisi 18 20 X 1 kg45631</v>
      </c>
      <c r="B1858">
        <v>1857</v>
      </c>
      <c r="C1858" t="s">
        <v>13246</v>
      </c>
      <c r="D1858" t="s">
        <v>845</v>
      </c>
      <c r="E1858" s="28">
        <v>45631</v>
      </c>
      <c r="F1858" s="30">
        <v>20</v>
      </c>
      <c r="G1858" s="30">
        <v>1</v>
      </c>
      <c r="H1858" s="30">
        <v>1</v>
      </c>
      <c r="I1858" s="30">
        <v>20</v>
      </c>
      <c r="J1858" s="30">
        <v>11060</v>
      </c>
      <c r="K1858" s="30">
        <v>553</v>
      </c>
      <c r="L1858" s="30">
        <v>0</v>
      </c>
      <c r="M1858" t="s">
        <v>16474</v>
      </c>
    </row>
    <row r="1859" spans="1:13">
      <c r="A1859" t="str">
        <f t="shared" ref="A1859:A1922" si="29">D1859&amp;E1859</f>
        <v>Jagung Bisi 18 20 X 1 kg45630</v>
      </c>
      <c r="B1859">
        <v>1858</v>
      </c>
      <c r="C1859" t="s">
        <v>13246</v>
      </c>
      <c r="D1859" t="s">
        <v>845</v>
      </c>
      <c r="E1859" s="28">
        <v>45630</v>
      </c>
      <c r="F1859" s="30">
        <v>20</v>
      </c>
      <c r="G1859" s="30">
        <v>1</v>
      </c>
      <c r="H1859" s="30">
        <v>1</v>
      </c>
      <c r="I1859" s="30">
        <v>20</v>
      </c>
      <c r="J1859" s="30">
        <v>2400</v>
      </c>
      <c r="K1859" s="30">
        <v>120</v>
      </c>
      <c r="L1859" s="30">
        <v>0</v>
      </c>
      <c r="M1859" t="s">
        <v>16474</v>
      </c>
    </row>
    <row r="1860" spans="1:13">
      <c r="A1860" t="str">
        <f t="shared" si="29"/>
        <v>Jagung Bisi 18 20 X 1 kg45598</v>
      </c>
      <c r="B1860">
        <v>1859</v>
      </c>
      <c r="C1860" t="s">
        <v>13246</v>
      </c>
      <c r="D1860" t="s">
        <v>845</v>
      </c>
      <c r="E1860" s="28">
        <v>45598</v>
      </c>
      <c r="F1860" s="30">
        <v>20</v>
      </c>
      <c r="G1860" s="30">
        <v>1</v>
      </c>
      <c r="H1860" s="30">
        <v>1</v>
      </c>
      <c r="I1860" s="30">
        <v>20</v>
      </c>
      <c r="J1860" s="30">
        <v>19380</v>
      </c>
      <c r="K1860" s="30">
        <v>969</v>
      </c>
      <c r="L1860" s="30">
        <v>0</v>
      </c>
      <c r="M1860" t="s">
        <v>16474</v>
      </c>
    </row>
    <row r="1861" spans="1:13">
      <c r="A1861" t="str">
        <f t="shared" si="29"/>
        <v>Jagung Bisi 18 20 X 1 kg45626</v>
      </c>
      <c r="B1861">
        <v>1860</v>
      </c>
      <c r="C1861" t="s">
        <v>13246</v>
      </c>
      <c r="D1861" t="s">
        <v>845</v>
      </c>
      <c r="E1861" s="28">
        <v>45626</v>
      </c>
      <c r="F1861" s="30">
        <v>20</v>
      </c>
      <c r="G1861" s="30">
        <v>1</v>
      </c>
      <c r="H1861" s="30">
        <v>1</v>
      </c>
      <c r="I1861" s="30">
        <v>20</v>
      </c>
      <c r="J1861" s="30">
        <v>12300</v>
      </c>
      <c r="K1861" s="30">
        <v>615</v>
      </c>
      <c r="L1861" s="30">
        <v>0</v>
      </c>
      <c r="M1861" t="s">
        <v>16474</v>
      </c>
    </row>
    <row r="1862" spans="1:13">
      <c r="A1862" t="str">
        <f t="shared" si="29"/>
        <v>Jagung Bisi 18 20 X 1 kg45583</v>
      </c>
      <c r="B1862">
        <v>1861</v>
      </c>
      <c r="C1862" t="s">
        <v>13246</v>
      </c>
      <c r="D1862" t="s">
        <v>845</v>
      </c>
      <c r="E1862" s="28">
        <v>45583</v>
      </c>
      <c r="F1862" s="30">
        <v>20</v>
      </c>
      <c r="G1862" s="30">
        <v>1</v>
      </c>
      <c r="H1862" s="30">
        <v>1</v>
      </c>
      <c r="I1862" s="30">
        <v>20</v>
      </c>
      <c r="J1862" s="30">
        <v>20300</v>
      </c>
      <c r="K1862" s="30">
        <v>1015</v>
      </c>
      <c r="L1862" s="30">
        <v>0</v>
      </c>
      <c r="M1862" t="s">
        <v>16474</v>
      </c>
    </row>
    <row r="1863" spans="1:13">
      <c r="A1863" t="str">
        <f t="shared" si="29"/>
        <v>Jagung Bisi 18 20 X 1 kg45617</v>
      </c>
      <c r="B1863">
        <v>1862</v>
      </c>
      <c r="C1863" t="s">
        <v>13246</v>
      </c>
      <c r="D1863" t="s">
        <v>845</v>
      </c>
      <c r="E1863" s="28">
        <v>45617</v>
      </c>
      <c r="F1863" s="30">
        <v>20</v>
      </c>
      <c r="G1863" s="30">
        <v>1</v>
      </c>
      <c r="H1863" s="30">
        <v>1</v>
      </c>
      <c r="I1863" s="30">
        <v>20</v>
      </c>
      <c r="J1863" s="30">
        <v>5000</v>
      </c>
      <c r="K1863" s="30">
        <v>250</v>
      </c>
      <c r="L1863" s="30">
        <v>0</v>
      </c>
      <c r="M1863" t="s">
        <v>16474</v>
      </c>
    </row>
    <row r="1864" spans="1:13">
      <c r="A1864" t="str">
        <f t="shared" si="29"/>
        <v>Jagung Bisi 18 20 X 1 kg45595</v>
      </c>
      <c r="B1864">
        <v>1863</v>
      </c>
      <c r="C1864" t="s">
        <v>13246</v>
      </c>
      <c r="D1864" t="s">
        <v>845</v>
      </c>
      <c r="E1864" s="28">
        <v>45595</v>
      </c>
      <c r="F1864" s="30">
        <v>20</v>
      </c>
      <c r="G1864" s="30">
        <v>1</v>
      </c>
      <c r="H1864" s="30">
        <v>1</v>
      </c>
      <c r="I1864" s="30">
        <v>20</v>
      </c>
      <c r="J1864" s="30">
        <v>3280</v>
      </c>
      <c r="K1864" s="30">
        <v>164</v>
      </c>
      <c r="L1864" s="30">
        <v>0</v>
      </c>
      <c r="M1864" t="s">
        <v>16474</v>
      </c>
    </row>
    <row r="1865" spans="1:13">
      <c r="A1865" t="str">
        <f t="shared" si="29"/>
        <v>Jagung Bisi 18 20 X 1 kg45631</v>
      </c>
      <c r="B1865">
        <v>1864</v>
      </c>
      <c r="C1865" t="s">
        <v>13246</v>
      </c>
      <c r="D1865" t="s">
        <v>845</v>
      </c>
      <c r="E1865" s="28">
        <v>45631</v>
      </c>
      <c r="F1865" s="30">
        <v>20</v>
      </c>
      <c r="G1865" s="30">
        <v>1</v>
      </c>
      <c r="H1865" s="30">
        <v>1</v>
      </c>
      <c r="I1865" s="30">
        <v>20</v>
      </c>
      <c r="J1865" s="30">
        <v>11060</v>
      </c>
      <c r="K1865" s="30">
        <v>553</v>
      </c>
      <c r="L1865" s="30">
        <v>0</v>
      </c>
      <c r="M1865" t="s">
        <v>16474</v>
      </c>
    </row>
    <row r="1866" spans="1:13">
      <c r="A1866" t="str">
        <f t="shared" si="29"/>
        <v>Jagung Bisi 18 20 X 1 kg45622</v>
      </c>
      <c r="B1866">
        <v>1865</v>
      </c>
      <c r="C1866" t="s">
        <v>13246</v>
      </c>
      <c r="D1866" t="s">
        <v>845</v>
      </c>
      <c r="E1866" s="28">
        <v>45622</v>
      </c>
      <c r="F1866" s="30">
        <v>20</v>
      </c>
      <c r="G1866" s="30">
        <v>1</v>
      </c>
      <c r="H1866" s="30">
        <v>1</v>
      </c>
      <c r="I1866" s="30">
        <v>20</v>
      </c>
      <c r="J1866" s="30">
        <v>22500</v>
      </c>
      <c r="K1866" s="30">
        <v>1125</v>
      </c>
      <c r="L1866" s="30">
        <v>0</v>
      </c>
      <c r="M1866" t="s">
        <v>16474</v>
      </c>
    </row>
    <row r="1867" spans="1:13">
      <c r="A1867" t="str">
        <f t="shared" si="29"/>
        <v>Jagung Bisi 18 20 X 1 kg45617</v>
      </c>
      <c r="B1867">
        <v>1866</v>
      </c>
      <c r="C1867" t="s">
        <v>13246</v>
      </c>
      <c r="D1867" t="s">
        <v>845</v>
      </c>
      <c r="E1867" s="28">
        <v>45617</v>
      </c>
      <c r="F1867" s="30">
        <v>20</v>
      </c>
      <c r="G1867" s="30">
        <v>1</v>
      </c>
      <c r="H1867" s="30">
        <v>1</v>
      </c>
      <c r="I1867" s="30">
        <v>20</v>
      </c>
      <c r="J1867" s="30">
        <v>5000</v>
      </c>
      <c r="K1867" s="30">
        <v>250</v>
      </c>
      <c r="L1867" s="30">
        <v>0</v>
      </c>
      <c r="M1867" t="s">
        <v>16474</v>
      </c>
    </row>
    <row r="1868" spans="1:13">
      <c r="A1868" t="str">
        <f t="shared" si="29"/>
        <v>Jagung Bisi 18 20 X 1 kg45591</v>
      </c>
      <c r="B1868">
        <v>1867</v>
      </c>
      <c r="C1868" t="s">
        <v>13246</v>
      </c>
      <c r="D1868" t="s">
        <v>845</v>
      </c>
      <c r="E1868" s="28">
        <v>45591</v>
      </c>
      <c r="F1868" s="30">
        <v>20</v>
      </c>
      <c r="G1868" s="30">
        <v>1</v>
      </c>
      <c r="H1868" s="30">
        <v>1</v>
      </c>
      <c r="I1868" s="30">
        <v>20</v>
      </c>
      <c r="J1868" s="30">
        <v>8720</v>
      </c>
      <c r="K1868" s="30">
        <v>436</v>
      </c>
      <c r="L1868" s="30">
        <v>0</v>
      </c>
      <c r="M1868" t="s">
        <v>16474</v>
      </c>
    </row>
    <row r="1869" spans="1:13">
      <c r="A1869" t="str">
        <f t="shared" si="29"/>
        <v>Jagung Bisi 18 20 X 1 kg45637</v>
      </c>
      <c r="B1869">
        <v>1868</v>
      </c>
      <c r="C1869" t="s">
        <v>13246</v>
      </c>
      <c r="D1869" t="s">
        <v>845</v>
      </c>
      <c r="E1869" s="28">
        <v>45637</v>
      </c>
      <c r="F1869" s="30">
        <v>20</v>
      </c>
      <c r="G1869" s="30">
        <v>1</v>
      </c>
      <c r="H1869" s="30">
        <v>1</v>
      </c>
      <c r="I1869" s="30">
        <v>20</v>
      </c>
      <c r="J1869" s="30">
        <v>31000</v>
      </c>
      <c r="K1869" s="30">
        <v>1550</v>
      </c>
      <c r="L1869" s="30">
        <v>0</v>
      </c>
      <c r="M1869" t="s">
        <v>16474</v>
      </c>
    </row>
    <row r="1870" spans="1:13">
      <c r="A1870" t="str">
        <f t="shared" si="29"/>
        <v>Jagung Bisi 18 20 X 1 kg45629</v>
      </c>
      <c r="B1870">
        <v>1869</v>
      </c>
      <c r="C1870" t="s">
        <v>13246</v>
      </c>
      <c r="D1870" t="s">
        <v>845</v>
      </c>
      <c r="E1870" s="28">
        <v>45629</v>
      </c>
      <c r="F1870" s="30">
        <v>20</v>
      </c>
      <c r="G1870" s="30">
        <v>1</v>
      </c>
      <c r="H1870" s="30">
        <v>1</v>
      </c>
      <c r="I1870" s="30">
        <v>20</v>
      </c>
      <c r="J1870" s="30">
        <v>23900</v>
      </c>
      <c r="K1870" s="30">
        <v>1195</v>
      </c>
      <c r="L1870" s="30">
        <v>0</v>
      </c>
      <c r="M1870" t="s">
        <v>16474</v>
      </c>
    </row>
    <row r="1871" spans="1:13">
      <c r="A1871" t="str">
        <f t="shared" si="29"/>
        <v>Jagung Bisi 18 20 X 1 kg45596</v>
      </c>
      <c r="B1871">
        <v>1870</v>
      </c>
      <c r="C1871" t="s">
        <v>13246</v>
      </c>
      <c r="D1871" t="s">
        <v>845</v>
      </c>
      <c r="E1871" s="28">
        <v>45596</v>
      </c>
      <c r="F1871" s="30">
        <v>20</v>
      </c>
      <c r="G1871" s="30">
        <v>1</v>
      </c>
      <c r="H1871" s="30">
        <v>1</v>
      </c>
      <c r="I1871" s="30">
        <v>20</v>
      </c>
      <c r="J1871" s="30">
        <v>120</v>
      </c>
      <c r="K1871" s="30">
        <v>6</v>
      </c>
      <c r="L1871" s="30">
        <v>0</v>
      </c>
      <c r="M1871" t="s">
        <v>16474</v>
      </c>
    </row>
    <row r="1872" spans="1:13">
      <c r="A1872" t="str">
        <f t="shared" si="29"/>
        <v>Jagung Bisi 18 20 X 1 kg45595</v>
      </c>
      <c r="B1872">
        <v>1871</v>
      </c>
      <c r="C1872" t="s">
        <v>13246</v>
      </c>
      <c r="D1872" t="s">
        <v>845</v>
      </c>
      <c r="E1872" s="28">
        <v>45595</v>
      </c>
      <c r="F1872" s="30">
        <v>20</v>
      </c>
      <c r="G1872" s="30">
        <v>1</v>
      </c>
      <c r="H1872" s="30">
        <v>1</v>
      </c>
      <c r="I1872" s="30">
        <v>20</v>
      </c>
      <c r="J1872" s="30">
        <v>3280</v>
      </c>
      <c r="K1872" s="30">
        <v>164</v>
      </c>
      <c r="L1872" s="30">
        <v>0</v>
      </c>
      <c r="M1872" t="s">
        <v>16474</v>
      </c>
    </row>
    <row r="1873" spans="1:13">
      <c r="A1873" t="str">
        <f t="shared" si="29"/>
        <v>Jagung Bisi 18 20 X 1 kg45595</v>
      </c>
      <c r="B1873">
        <v>1872</v>
      </c>
      <c r="C1873" t="s">
        <v>13246</v>
      </c>
      <c r="D1873" t="s">
        <v>845</v>
      </c>
      <c r="E1873" s="28">
        <v>45595</v>
      </c>
      <c r="F1873" s="30">
        <v>20</v>
      </c>
      <c r="G1873" s="30">
        <v>1</v>
      </c>
      <c r="H1873" s="30">
        <v>1</v>
      </c>
      <c r="I1873" s="30">
        <v>20</v>
      </c>
      <c r="J1873" s="30">
        <v>3280</v>
      </c>
      <c r="K1873" s="30">
        <v>164</v>
      </c>
      <c r="L1873" s="30">
        <v>0</v>
      </c>
      <c r="M1873" t="s">
        <v>16474</v>
      </c>
    </row>
    <row r="1874" spans="1:13">
      <c r="A1874" t="str">
        <f t="shared" si="29"/>
        <v>Jagung Bisi 18 20 X 1 kg45584</v>
      </c>
      <c r="B1874">
        <v>1873</v>
      </c>
      <c r="C1874" t="s">
        <v>13246</v>
      </c>
      <c r="D1874" t="s">
        <v>845</v>
      </c>
      <c r="E1874" s="28">
        <v>45584</v>
      </c>
      <c r="F1874" s="30">
        <v>20</v>
      </c>
      <c r="G1874" s="30">
        <v>1</v>
      </c>
      <c r="H1874" s="30">
        <v>1</v>
      </c>
      <c r="I1874" s="30">
        <v>20</v>
      </c>
      <c r="J1874" s="30">
        <v>13200</v>
      </c>
      <c r="K1874" s="30">
        <v>660</v>
      </c>
      <c r="L1874" s="30">
        <v>0</v>
      </c>
      <c r="M1874" t="s">
        <v>16474</v>
      </c>
    </row>
    <row r="1875" spans="1:13">
      <c r="A1875" t="str">
        <f t="shared" si="29"/>
        <v>Jagung Bisi 18 20 X 1 kg45597</v>
      </c>
      <c r="B1875">
        <v>1874</v>
      </c>
      <c r="C1875" t="s">
        <v>13246</v>
      </c>
      <c r="D1875" t="s">
        <v>845</v>
      </c>
      <c r="E1875" s="28">
        <v>45597</v>
      </c>
      <c r="F1875" s="30">
        <v>20</v>
      </c>
      <c r="G1875" s="30">
        <v>1</v>
      </c>
      <c r="H1875" s="30">
        <v>1</v>
      </c>
      <c r="I1875" s="30">
        <v>20</v>
      </c>
      <c r="J1875" s="30">
        <v>3900</v>
      </c>
      <c r="K1875" s="30">
        <v>195</v>
      </c>
      <c r="L1875" s="30">
        <v>0</v>
      </c>
      <c r="M1875" t="s">
        <v>16474</v>
      </c>
    </row>
    <row r="1876" spans="1:13">
      <c r="A1876" t="str">
        <f t="shared" si="29"/>
        <v>Jagung Bisi 18 20 X 1 kg45584</v>
      </c>
      <c r="B1876">
        <v>1875</v>
      </c>
      <c r="C1876" t="s">
        <v>13246</v>
      </c>
      <c r="D1876" t="s">
        <v>845</v>
      </c>
      <c r="E1876" s="28">
        <v>45584</v>
      </c>
      <c r="F1876" s="30">
        <v>20</v>
      </c>
      <c r="G1876" s="30">
        <v>1</v>
      </c>
      <c r="H1876" s="30">
        <v>1</v>
      </c>
      <c r="I1876" s="30">
        <v>20</v>
      </c>
      <c r="J1876" s="30">
        <v>13200</v>
      </c>
      <c r="K1876" s="30">
        <v>660</v>
      </c>
      <c r="L1876" s="30">
        <v>0</v>
      </c>
      <c r="M1876" t="s">
        <v>16474</v>
      </c>
    </row>
    <row r="1877" spans="1:13">
      <c r="A1877" t="str">
        <f t="shared" si="29"/>
        <v>Jagung Bisi 18 20 X 1 kg45579</v>
      </c>
      <c r="B1877">
        <v>1876</v>
      </c>
      <c r="C1877" t="s">
        <v>13246</v>
      </c>
      <c r="D1877" t="s">
        <v>845</v>
      </c>
      <c r="E1877" s="28">
        <v>45579</v>
      </c>
      <c r="F1877" s="30">
        <v>20</v>
      </c>
      <c r="G1877" s="30">
        <v>1</v>
      </c>
      <c r="H1877" s="30">
        <v>1</v>
      </c>
      <c r="I1877" s="30">
        <v>20</v>
      </c>
      <c r="J1877" s="30">
        <v>13940</v>
      </c>
      <c r="K1877" s="30">
        <v>697</v>
      </c>
      <c r="L1877" s="30">
        <v>0</v>
      </c>
      <c r="M1877" t="s">
        <v>16474</v>
      </c>
    </row>
    <row r="1878" spans="1:13">
      <c r="A1878" t="str">
        <f t="shared" si="29"/>
        <v>Jagung Bisi 18 20 X 1 kg45631</v>
      </c>
      <c r="B1878">
        <v>1877</v>
      </c>
      <c r="C1878" t="s">
        <v>13246</v>
      </c>
      <c r="D1878" t="s">
        <v>845</v>
      </c>
      <c r="E1878" s="28">
        <v>45631</v>
      </c>
      <c r="F1878" s="30">
        <v>20</v>
      </c>
      <c r="G1878" s="30">
        <v>1</v>
      </c>
      <c r="H1878" s="30">
        <v>1</v>
      </c>
      <c r="I1878" s="30">
        <v>20</v>
      </c>
      <c r="J1878" s="30">
        <v>11060</v>
      </c>
      <c r="K1878" s="30">
        <v>553</v>
      </c>
      <c r="L1878" s="30">
        <v>0</v>
      </c>
      <c r="M1878" t="s">
        <v>16474</v>
      </c>
    </row>
    <row r="1879" spans="1:13">
      <c r="A1879" t="str">
        <f t="shared" si="29"/>
        <v>Jagung Bisi 18 20 X 1 kg45597</v>
      </c>
      <c r="B1879">
        <v>1878</v>
      </c>
      <c r="C1879" t="s">
        <v>13246</v>
      </c>
      <c r="D1879" t="s">
        <v>845</v>
      </c>
      <c r="E1879" s="28">
        <v>45597</v>
      </c>
      <c r="F1879" s="30">
        <v>20</v>
      </c>
      <c r="G1879" s="30">
        <v>1</v>
      </c>
      <c r="H1879" s="30">
        <v>1</v>
      </c>
      <c r="I1879" s="30">
        <v>20</v>
      </c>
      <c r="J1879" s="30">
        <v>3900</v>
      </c>
      <c r="K1879" s="30">
        <v>195</v>
      </c>
      <c r="L1879" s="30">
        <v>0</v>
      </c>
      <c r="M1879" t="s">
        <v>16474</v>
      </c>
    </row>
    <row r="1880" spans="1:13">
      <c r="A1880" t="str">
        <f t="shared" si="29"/>
        <v>Jagung Bisi 18 20 X 1 kg45579</v>
      </c>
      <c r="B1880">
        <v>1879</v>
      </c>
      <c r="C1880" t="s">
        <v>13246</v>
      </c>
      <c r="D1880" t="s">
        <v>845</v>
      </c>
      <c r="E1880" s="28">
        <v>45579</v>
      </c>
      <c r="F1880" s="30">
        <v>20</v>
      </c>
      <c r="G1880" s="30">
        <v>1</v>
      </c>
      <c r="H1880" s="30">
        <v>1</v>
      </c>
      <c r="I1880" s="30">
        <v>20</v>
      </c>
      <c r="J1880" s="30">
        <v>13940</v>
      </c>
      <c r="K1880" s="30">
        <v>697</v>
      </c>
      <c r="L1880" s="30">
        <v>0</v>
      </c>
      <c r="M1880" t="s">
        <v>16474</v>
      </c>
    </row>
    <row r="1881" spans="1:13">
      <c r="A1881" t="str">
        <f t="shared" si="29"/>
        <v>Jagung Bisi 18 20 X 1 kg45637</v>
      </c>
      <c r="B1881">
        <v>1880</v>
      </c>
      <c r="C1881" t="s">
        <v>13246</v>
      </c>
      <c r="D1881" t="s">
        <v>845</v>
      </c>
      <c r="E1881" s="28">
        <v>45637</v>
      </c>
      <c r="F1881" s="30">
        <v>20</v>
      </c>
      <c r="G1881" s="30">
        <v>1</v>
      </c>
      <c r="H1881" s="30">
        <v>1</v>
      </c>
      <c r="I1881" s="30">
        <v>20</v>
      </c>
      <c r="J1881" s="30">
        <v>31000</v>
      </c>
      <c r="K1881" s="30">
        <v>1550</v>
      </c>
      <c r="L1881" s="30">
        <v>0</v>
      </c>
      <c r="M1881" t="s">
        <v>16474</v>
      </c>
    </row>
    <row r="1882" spans="1:13">
      <c r="A1882" t="str">
        <f t="shared" si="29"/>
        <v>Jagung Bisi 18 20 X 1 kg45633</v>
      </c>
      <c r="B1882">
        <v>1881</v>
      </c>
      <c r="C1882" t="s">
        <v>13246</v>
      </c>
      <c r="D1882" t="s">
        <v>845</v>
      </c>
      <c r="E1882" s="28">
        <v>45633</v>
      </c>
      <c r="F1882" s="30">
        <v>20</v>
      </c>
      <c r="G1882" s="30">
        <v>1</v>
      </c>
      <c r="H1882" s="30">
        <v>1</v>
      </c>
      <c r="I1882" s="30">
        <v>20</v>
      </c>
      <c r="J1882" s="30">
        <v>27800</v>
      </c>
      <c r="K1882" s="30">
        <v>1390</v>
      </c>
      <c r="L1882" s="30">
        <v>0</v>
      </c>
      <c r="M1882" t="s">
        <v>16474</v>
      </c>
    </row>
    <row r="1883" spans="1:13">
      <c r="A1883" t="str">
        <f t="shared" si="29"/>
        <v>Jagung Bisi 18 20 X 1 kg45579</v>
      </c>
      <c r="B1883">
        <v>1882</v>
      </c>
      <c r="C1883" t="s">
        <v>13246</v>
      </c>
      <c r="D1883" t="s">
        <v>845</v>
      </c>
      <c r="E1883" s="28">
        <v>45579</v>
      </c>
      <c r="F1883" s="30">
        <v>20</v>
      </c>
      <c r="G1883" s="30">
        <v>1</v>
      </c>
      <c r="H1883" s="30">
        <v>1</v>
      </c>
      <c r="I1883" s="30">
        <v>20</v>
      </c>
      <c r="J1883" s="30">
        <v>13940</v>
      </c>
      <c r="K1883" s="30">
        <v>697</v>
      </c>
      <c r="L1883" s="30">
        <v>0</v>
      </c>
      <c r="M1883" t="s">
        <v>16474</v>
      </c>
    </row>
    <row r="1884" spans="1:13">
      <c r="A1884" t="str">
        <f t="shared" si="29"/>
        <v>Jagung Bisi 18 20 X 1 kg45631</v>
      </c>
      <c r="B1884">
        <v>1883</v>
      </c>
      <c r="C1884" t="s">
        <v>13246</v>
      </c>
      <c r="D1884" t="s">
        <v>845</v>
      </c>
      <c r="E1884" s="28">
        <v>45631</v>
      </c>
      <c r="F1884" s="30">
        <v>20</v>
      </c>
      <c r="G1884" s="30">
        <v>1</v>
      </c>
      <c r="H1884" s="30">
        <v>1</v>
      </c>
      <c r="I1884" s="30">
        <v>20</v>
      </c>
      <c r="J1884" s="30">
        <v>11060</v>
      </c>
      <c r="K1884" s="30">
        <v>553</v>
      </c>
      <c r="L1884" s="30">
        <v>0</v>
      </c>
      <c r="M1884" t="s">
        <v>16474</v>
      </c>
    </row>
    <row r="1885" spans="1:13">
      <c r="A1885" t="str">
        <f t="shared" si="29"/>
        <v>Jagung Bisi 18 20 X 1 kg45631</v>
      </c>
      <c r="B1885">
        <v>1884</v>
      </c>
      <c r="C1885" t="s">
        <v>13246</v>
      </c>
      <c r="D1885" t="s">
        <v>845</v>
      </c>
      <c r="E1885" s="28">
        <v>45631</v>
      </c>
      <c r="F1885" s="30">
        <v>20</v>
      </c>
      <c r="G1885" s="30">
        <v>1</v>
      </c>
      <c r="H1885" s="30">
        <v>1</v>
      </c>
      <c r="I1885" s="30">
        <v>20</v>
      </c>
      <c r="J1885" s="30">
        <v>11060</v>
      </c>
      <c r="K1885" s="30">
        <v>553</v>
      </c>
      <c r="L1885" s="30">
        <v>0</v>
      </c>
      <c r="M1885" t="s">
        <v>16474</v>
      </c>
    </row>
    <row r="1886" spans="1:13">
      <c r="A1886" t="str">
        <f t="shared" si="29"/>
        <v>Jagung Bisi 18 20 X 1 kg45592</v>
      </c>
      <c r="B1886">
        <v>1885</v>
      </c>
      <c r="C1886" t="s">
        <v>13246</v>
      </c>
      <c r="D1886" t="s">
        <v>845</v>
      </c>
      <c r="E1886" s="28">
        <v>45592</v>
      </c>
      <c r="F1886" s="30">
        <v>20</v>
      </c>
      <c r="G1886" s="30">
        <v>1</v>
      </c>
      <c r="H1886" s="30">
        <v>1</v>
      </c>
      <c r="I1886" s="30">
        <v>20</v>
      </c>
      <c r="J1886" s="30">
        <v>28780</v>
      </c>
      <c r="K1886" s="30">
        <v>1439</v>
      </c>
      <c r="L1886" s="30">
        <v>0</v>
      </c>
      <c r="M1886" t="s">
        <v>16474</v>
      </c>
    </row>
    <row r="1887" spans="1:13">
      <c r="A1887" t="str">
        <f t="shared" si="29"/>
        <v>Jagung Bisi 18 20 X 1 kg45627</v>
      </c>
      <c r="B1887">
        <v>1886</v>
      </c>
      <c r="C1887" t="s">
        <v>13246</v>
      </c>
      <c r="D1887" t="s">
        <v>845</v>
      </c>
      <c r="E1887" s="28">
        <v>45627</v>
      </c>
      <c r="F1887" s="30">
        <v>20</v>
      </c>
      <c r="G1887" s="30">
        <v>1</v>
      </c>
      <c r="H1887" s="30">
        <v>1</v>
      </c>
      <c r="I1887" s="30">
        <v>20</v>
      </c>
      <c r="J1887" s="30">
        <v>9400</v>
      </c>
      <c r="K1887" s="30">
        <v>470</v>
      </c>
      <c r="L1887" s="30">
        <v>0</v>
      </c>
      <c r="M1887" t="s">
        <v>16474</v>
      </c>
    </row>
    <row r="1888" spans="1:13">
      <c r="A1888" t="str">
        <f t="shared" si="29"/>
        <v>Jagung Bisi 18 20 X 1 kg45628</v>
      </c>
      <c r="B1888">
        <v>1887</v>
      </c>
      <c r="C1888" t="s">
        <v>13246</v>
      </c>
      <c r="D1888" t="s">
        <v>845</v>
      </c>
      <c r="E1888" s="28">
        <v>45628</v>
      </c>
      <c r="F1888" s="30">
        <v>20</v>
      </c>
      <c r="G1888" s="30">
        <v>1</v>
      </c>
      <c r="H1888" s="30">
        <v>1</v>
      </c>
      <c r="I1888" s="30">
        <v>20</v>
      </c>
      <c r="J1888" s="30">
        <v>28940</v>
      </c>
      <c r="K1888" s="30">
        <v>1447</v>
      </c>
      <c r="L1888" s="30">
        <v>0</v>
      </c>
      <c r="M1888" t="s">
        <v>16474</v>
      </c>
    </row>
    <row r="1889" spans="1:13">
      <c r="A1889" t="str">
        <f t="shared" si="29"/>
        <v>Jagung Bisi 18 20 X 1 kg45633</v>
      </c>
      <c r="B1889">
        <v>1888</v>
      </c>
      <c r="C1889" t="s">
        <v>13246</v>
      </c>
      <c r="D1889" t="s">
        <v>845</v>
      </c>
      <c r="E1889" s="28">
        <v>45633</v>
      </c>
      <c r="F1889" s="30">
        <v>20</v>
      </c>
      <c r="G1889" s="30">
        <v>1</v>
      </c>
      <c r="H1889" s="30">
        <v>1</v>
      </c>
      <c r="I1889" s="30">
        <v>20</v>
      </c>
      <c r="J1889" s="30">
        <v>27800</v>
      </c>
      <c r="K1889" s="30">
        <v>1390</v>
      </c>
      <c r="L1889" s="30">
        <v>0</v>
      </c>
      <c r="M1889" t="s">
        <v>16474</v>
      </c>
    </row>
    <row r="1890" spans="1:13">
      <c r="A1890" t="str">
        <f t="shared" si="29"/>
        <v>Jagung Bisi 18 20 X 1 kg45633</v>
      </c>
      <c r="B1890">
        <v>1889</v>
      </c>
      <c r="C1890" t="s">
        <v>13246</v>
      </c>
      <c r="D1890" t="s">
        <v>845</v>
      </c>
      <c r="E1890" s="28">
        <v>45633</v>
      </c>
      <c r="F1890" s="30">
        <v>20</v>
      </c>
      <c r="G1890" s="30">
        <v>1</v>
      </c>
      <c r="H1890" s="30">
        <v>1</v>
      </c>
      <c r="I1890" s="30">
        <v>20</v>
      </c>
      <c r="J1890" s="30">
        <v>27800</v>
      </c>
      <c r="K1890" s="30">
        <v>1390</v>
      </c>
      <c r="L1890" s="30">
        <v>0</v>
      </c>
      <c r="M1890" t="s">
        <v>16474</v>
      </c>
    </row>
    <row r="1891" spans="1:13">
      <c r="A1891" t="str">
        <f t="shared" si="29"/>
        <v>Jagung Bisi 18 20 X 1 kg45631</v>
      </c>
      <c r="B1891">
        <v>1890</v>
      </c>
      <c r="C1891" t="s">
        <v>13246</v>
      </c>
      <c r="D1891" t="s">
        <v>845</v>
      </c>
      <c r="E1891" s="28">
        <v>45631</v>
      </c>
      <c r="F1891" s="30">
        <v>20</v>
      </c>
      <c r="G1891" s="30">
        <v>1</v>
      </c>
      <c r="H1891" s="30">
        <v>1</v>
      </c>
      <c r="I1891" s="30">
        <v>20</v>
      </c>
      <c r="J1891" s="30">
        <v>11060</v>
      </c>
      <c r="K1891" s="30">
        <v>553</v>
      </c>
      <c r="L1891" s="30">
        <v>0</v>
      </c>
      <c r="M1891" t="s">
        <v>16474</v>
      </c>
    </row>
    <row r="1892" spans="1:13">
      <c r="A1892" t="str">
        <f t="shared" si="29"/>
        <v>Jagung Bisi 18 20 X 1 kg45632</v>
      </c>
      <c r="B1892">
        <v>1891</v>
      </c>
      <c r="C1892" t="s">
        <v>13246</v>
      </c>
      <c r="D1892" t="s">
        <v>845</v>
      </c>
      <c r="E1892" s="28">
        <v>45632</v>
      </c>
      <c r="F1892" s="30">
        <v>20</v>
      </c>
      <c r="G1892" s="30">
        <v>1</v>
      </c>
      <c r="H1892" s="30">
        <v>1</v>
      </c>
      <c r="I1892" s="30">
        <v>20</v>
      </c>
      <c r="J1892" s="30">
        <v>11440</v>
      </c>
      <c r="K1892" s="30">
        <v>572</v>
      </c>
      <c r="L1892" s="30">
        <v>0</v>
      </c>
      <c r="M1892" t="s">
        <v>16474</v>
      </c>
    </row>
    <row r="1893" spans="1:13">
      <c r="A1893" t="str">
        <f t="shared" si="29"/>
        <v>Jagung Bisi 18 20 X 1 kg45627</v>
      </c>
      <c r="B1893">
        <v>1892</v>
      </c>
      <c r="C1893" t="s">
        <v>13246</v>
      </c>
      <c r="D1893" t="s">
        <v>845</v>
      </c>
      <c r="E1893" s="28">
        <v>45627</v>
      </c>
      <c r="F1893" s="30">
        <v>20</v>
      </c>
      <c r="G1893" s="30">
        <v>1</v>
      </c>
      <c r="H1893" s="30">
        <v>1</v>
      </c>
      <c r="I1893" s="30">
        <v>20</v>
      </c>
      <c r="J1893" s="30">
        <v>9400</v>
      </c>
      <c r="K1893" s="30">
        <v>470</v>
      </c>
      <c r="L1893" s="30">
        <v>0</v>
      </c>
      <c r="M1893" t="s">
        <v>16474</v>
      </c>
    </row>
    <row r="1894" spans="1:13">
      <c r="A1894" t="str">
        <f t="shared" si="29"/>
        <v>Jagung Bisi 18 20 X 1 kg45626</v>
      </c>
      <c r="B1894">
        <v>1893</v>
      </c>
      <c r="C1894" t="s">
        <v>13246</v>
      </c>
      <c r="D1894" t="s">
        <v>845</v>
      </c>
      <c r="E1894" s="28">
        <v>45626</v>
      </c>
      <c r="F1894" s="30">
        <v>20</v>
      </c>
      <c r="G1894" s="30">
        <v>1</v>
      </c>
      <c r="H1894" s="30">
        <v>1</v>
      </c>
      <c r="I1894" s="30">
        <v>20</v>
      </c>
      <c r="J1894" s="30">
        <v>12300</v>
      </c>
      <c r="K1894" s="30">
        <v>615</v>
      </c>
      <c r="L1894" s="30">
        <v>0</v>
      </c>
      <c r="M1894" t="s">
        <v>16474</v>
      </c>
    </row>
    <row r="1895" spans="1:13">
      <c r="A1895" t="str">
        <f t="shared" si="29"/>
        <v>Jagung Bisi 18 20 X 1 kg45625</v>
      </c>
      <c r="B1895">
        <v>1894</v>
      </c>
      <c r="C1895" t="s">
        <v>13246</v>
      </c>
      <c r="D1895" t="s">
        <v>845</v>
      </c>
      <c r="E1895" s="28">
        <v>45625</v>
      </c>
      <c r="F1895" s="30">
        <v>20</v>
      </c>
      <c r="G1895" s="30">
        <v>1</v>
      </c>
      <c r="H1895" s="30">
        <v>1</v>
      </c>
      <c r="I1895" s="30">
        <v>20</v>
      </c>
      <c r="J1895" s="30">
        <v>3800</v>
      </c>
      <c r="K1895" s="30">
        <v>190</v>
      </c>
      <c r="L1895" s="30">
        <v>0</v>
      </c>
      <c r="M1895" t="s">
        <v>16474</v>
      </c>
    </row>
    <row r="1896" spans="1:13">
      <c r="A1896" t="str">
        <f t="shared" si="29"/>
        <v>Jagung Bisi 18 20 X 1 kg45625</v>
      </c>
      <c r="B1896">
        <v>1895</v>
      </c>
      <c r="C1896" t="s">
        <v>13246</v>
      </c>
      <c r="D1896" t="s">
        <v>845</v>
      </c>
      <c r="E1896" s="28">
        <v>45625</v>
      </c>
      <c r="F1896" s="30">
        <v>20</v>
      </c>
      <c r="G1896" s="30">
        <v>1</v>
      </c>
      <c r="H1896" s="30">
        <v>1</v>
      </c>
      <c r="I1896" s="30">
        <v>20</v>
      </c>
      <c r="J1896" s="30">
        <v>3800</v>
      </c>
      <c r="K1896" s="30">
        <v>190</v>
      </c>
      <c r="L1896" s="30">
        <v>0</v>
      </c>
      <c r="M1896" t="s">
        <v>16474</v>
      </c>
    </row>
    <row r="1897" spans="1:13">
      <c r="A1897" t="str">
        <f t="shared" si="29"/>
        <v>Jagung Bisi 2 20 X 1 kg45634</v>
      </c>
      <c r="B1897">
        <v>1896</v>
      </c>
      <c r="C1897" t="s">
        <v>13247</v>
      </c>
      <c r="D1897" t="s">
        <v>938</v>
      </c>
      <c r="E1897" s="28">
        <v>45634</v>
      </c>
      <c r="F1897" s="30">
        <v>20</v>
      </c>
      <c r="G1897" s="30">
        <v>1</v>
      </c>
      <c r="H1897" s="30">
        <v>1</v>
      </c>
      <c r="I1897" s="30">
        <v>20</v>
      </c>
      <c r="J1897" s="30">
        <v>2</v>
      </c>
      <c r="K1897" s="30">
        <v>0</v>
      </c>
      <c r="L1897" s="30">
        <v>2</v>
      </c>
      <c r="M1897" t="s">
        <v>16474</v>
      </c>
    </row>
    <row r="1898" spans="1:13">
      <c r="A1898" t="str">
        <f t="shared" si="29"/>
        <v>Jagung Bisi 2 20 X 1 kg45773</v>
      </c>
      <c r="B1898">
        <v>1897</v>
      </c>
      <c r="C1898" t="s">
        <v>13247</v>
      </c>
      <c r="D1898" t="s">
        <v>938</v>
      </c>
      <c r="E1898" s="28">
        <v>45773</v>
      </c>
      <c r="F1898" s="30">
        <v>20</v>
      </c>
      <c r="G1898" s="30">
        <v>1</v>
      </c>
      <c r="H1898" s="30">
        <v>1</v>
      </c>
      <c r="I1898" s="30">
        <v>20</v>
      </c>
      <c r="J1898" s="30">
        <v>4</v>
      </c>
      <c r="K1898" s="30">
        <v>0</v>
      </c>
      <c r="L1898" s="30">
        <v>4</v>
      </c>
      <c r="M1898" t="s">
        <v>16474</v>
      </c>
    </row>
    <row r="1899" spans="1:13">
      <c r="A1899" t="str">
        <f t="shared" si="29"/>
        <v>Jagung Bisi 2 20 X 1 kg45780</v>
      </c>
      <c r="B1899">
        <v>1898</v>
      </c>
      <c r="C1899" t="s">
        <v>13247</v>
      </c>
      <c r="D1899" t="s">
        <v>938</v>
      </c>
      <c r="E1899" s="28">
        <v>45780</v>
      </c>
      <c r="F1899" s="30">
        <v>20</v>
      </c>
      <c r="G1899" s="30">
        <v>1</v>
      </c>
      <c r="H1899" s="30">
        <v>1</v>
      </c>
      <c r="I1899" s="30">
        <v>20</v>
      </c>
      <c r="J1899" s="30">
        <v>20</v>
      </c>
      <c r="K1899" s="30">
        <v>1</v>
      </c>
      <c r="L1899" s="30">
        <v>0</v>
      </c>
      <c r="M1899" t="s">
        <v>16474</v>
      </c>
    </row>
    <row r="1900" spans="1:13">
      <c r="A1900" t="str">
        <f t="shared" si="29"/>
        <v>Jagung Bisi 2 20 X 1 kg45773</v>
      </c>
      <c r="B1900">
        <v>1899</v>
      </c>
      <c r="C1900" t="s">
        <v>13247</v>
      </c>
      <c r="D1900" t="s">
        <v>938</v>
      </c>
      <c r="E1900" s="28">
        <v>45773</v>
      </c>
      <c r="F1900" s="30">
        <v>20</v>
      </c>
      <c r="G1900" s="30">
        <v>1</v>
      </c>
      <c r="H1900" s="30">
        <v>1</v>
      </c>
      <c r="I1900" s="30">
        <v>20</v>
      </c>
      <c r="J1900" s="30">
        <v>4</v>
      </c>
      <c r="K1900" s="30">
        <v>0</v>
      </c>
      <c r="L1900" s="30">
        <v>4</v>
      </c>
      <c r="M1900" t="s">
        <v>16474</v>
      </c>
    </row>
    <row r="1901" spans="1:13">
      <c r="A1901" t="str">
        <f t="shared" si="29"/>
        <v>Jagung Bisi 2 20 X 1 kg45780</v>
      </c>
      <c r="B1901">
        <v>1900</v>
      </c>
      <c r="C1901" t="s">
        <v>13247</v>
      </c>
      <c r="D1901" t="s">
        <v>938</v>
      </c>
      <c r="E1901" s="28">
        <v>45780</v>
      </c>
      <c r="F1901" s="30">
        <v>20</v>
      </c>
      <c r="G1901" s="30">
        <v>1</v>
      </c>
      <c r="H1901" s="30">
        <v>1</v>
      </c>
      <c r="I1901" s="30">
        <v>20</v>
      </c>
      <c r="J1901" s="30">
        <v>20</v>
      </c>
      <c r="K1901" s="30">
        <v>1</v>
      </c>
      <c r="L1901" s="30">
        <v>0</v>
      </c>
      <c r="M1901" t="s">
        <v>16474</v>
      </c>
    </row>
    <row r="1902" spans="1:13">
      <c r="A1902" t="str">
        <f t="shared" si="29"/>
        <v>Jagung Bisi 2 20 X 1 kg45787</v>
      </c>
      <c r="B1902">
        <v>1901</v>
      </c>
      <c r="C1902" t="s">
        <v>13247</v>
      </c>
      <c r="D1902" t="s">
        <v>938</v>
      </c>
      <c r="E1902" s="28">
        <v>45787</v>
      </c>
      <c r="F1902" s="30">
        <v>20</v>
      </c>
      <c r="G1902" s="30">
        <v>1</v>
      </c>
      <c r="H1902" s="30">
        <v>1</v>
      </c>
      <c r="I1902" s="30">
        <v>20</v>
      </c>
      <c r="J1902" s="30">
        <v>2000</v>
      </c>
      <c r="K1902" s="30">
        <v>100</v>
      </c>
      <c r="L1902" s="30">
        <v>0</v>
      </c>
      <c r="M1902" t="s">
        <v>16474</v>
      </c>
    </row>
    <row r="1903" spans="1:13">
      <c r="A1903" t="str">
        <f t="shared" si="29"/>
        <v>Jagung Bisi 321 20 X 1 kg45630</v>
      </c>
      <c r="B1903">
        <v>1902</v>
      </c>
      <c r="C1903" t="s">
        <v>13248</v>
      </c>
      <c r="D1903" t="s">
        <v>945</v>
      </c>
      <c r="E1903" s="28">
        <v>45630</v>
      </c>
      <c r="F1903" s="30">
        <v>20</v>
      </c>
      <c r="G1903" s="30">
        <v>1</v>
      </c>
      <c r="H1903" s="30">
        <v>1</v>
      </c>
      <c r="I1903" s="30">
        <v>20</v>
      </c>
      <c r="J1903" s="30">
        <v>19</v>
      </c>
      <c r="K1903" s="30">
        <v>0</v>
      </c>
      <c r="L1903" s="30">
        <v>19</v>
      </c>
      <c r="M1903" t="s">
        <v>16474</v>
      </c>
    </row>
    <row r="1904" spans="1:13">
      <c r="A1904" t="str">
        <f t="shared" si="29"/>
        <v>Jagung Bisi 321 20 X 1 kg (+Kaos)45798</v>
      </c>
      <c r="B1904">
        <v>1903</v>
      </c>
      <c r="C1904" t="s">
        <v>13249</v>
      </c>
      <c r="D1904" t="s">
        <v>947</v>
      </c>
      <c r="E1904" s="28">
        <v>45798</v>
      </c>
      <c r="F1904" s="30">
        <v>20</v>
      </c>
      <c r="G1904" s="30">
        <v>1</v>
      </c>
      <c r="H1904" s="30">
        <v>1</v>
      </c>
      <c r="I1904" s="30">
        <v>20</v>
      </c>
      <c r="J1904" s="30">
        <v>2330</v>
      </c>
      <c r="K1904" s="30">
        <v>116</v>
      </c>
      <c r="L1904" s="30">
        <v>10</v>
      </c>
      <c r="M1904" t="s">
        <v>16474</v>
      </c>
    </row>
    <row r="1905" spans="1:13">
      <c r="A1905" t="str">
        <f t="shared" si="29"/>
        <v>Jagung Bisi 322 20 X 1 kg45567</v>
      </c>
      <c r="B1905">
        <v>1904</v>
      </c>
      <c r="C1905" t="s">
        <v>13250</v>
      </c>
      <c r="D1905" t="s">
        <v>949</v>
      </c>
      <c r="E1905" s="28">
        <v>45567</v>
      </c>
      <c r="F1905" s="30">
        <v>20</v>
      </c>
      <c r="G1905" s="30">
        <v>1</v>
      </c>
      <c r="H1905" s="30">
        <v>1</v>
      </c>
      <c r="I1905" s="30">
        <v>20</v>
      </c>
      <c r="J1905" s="30">
        <v>680</v>
      </c>
      <c r="K1905" s="30">
        <v>34</v>
      </c>
      <c r="L1905" s="30">
        <v>0</v>
      </c>
      <c r="M1905" t="s">
        <v>16474</v>
      </c>
    </row>
    <row r="1906" spans="1:13">
      <c r="A1906" t="str">
        <f t="shared" si="29"/>
        <v>Jagung Bisi 77 20 X 1 kg45578</v>
      </c>
      <c r="B1906">
        <v>1905</v>
      </c>
      <c r="C1906" t="s">
        <v>13251</v>
      </c>
      <c r="D1906" t="s">
        <v>951</v>
      </c>
      <c r="E1906" s="28">
        <v>45578</v>
      </c>
      <c r="F1906" s="30">
        <v>20</v>
      </c>
      <c r="G1906" s="30">
        <v>1</v>
      </c>
      <c r="H1906" s="30">
        <v>1</v>
      </c>
      <c r="I1906" s="30">
        <v>20</v>
      </c>
      <c r="J1906" s="30">
        <v>1300</v>
      </c>
      <c r="K1906" s="30">
        <v>65</v>
      </c>
      <c r="L1906" s="30">
        <v>0</v>
      </c>
      <c r="M1906" t="s">
        <v>16474</v>
      </c>
    </row>
    <row r="1907" spans="1:13">
      <c r="A1907" t="str">
        <f t="shared" si="29"/>
        <v>Jagung Bisi 77 20 X 1 kg45567</v>
      </c>
      <c r="B1907">
        <v>1906</v>
      </c>
      <c r="C1907" t="s">
        <v>13251</v>
      </c>
      <c r="D1907" t="s">
        <v>951</v>
      </c>
      <c r="E1907" s="28">
        <v>45567</v>
      </c>
      <c r="F1907" s="30">
        <v>20</v>
      </c>
      <c r="G1907" s="30">
        <v>1</v>
      </c>
      <c r="H1907" s="30">
        <v>1</v>
      </c>
      <c r="I1907" s="30">
        <v>20</v>
      </c>
      <c r="J1907" s="30">
        <v>4870</v>
      </c>
      <c r="K1907" s="30">
        <v>243</v>
      </c>
      <c r="L1907" s="30">
        <v>10</v>
      </c>
      <c r="M1907" t="s">
        <v>16474</v>
      </c>
    </row>
    <row r="1908" spans="1:13">
      <c r="A1908" t="str">
        <f t="shared" si="29"/>
        <v>Jagung Bisi 959 20 X 1 kg45578</v>
      </c>
      <c r="B1908">
        <v>1907</v>
      </c>
      <c r="C1908" t="s">
        <v>13252</v>
      </c>
      <c r="D1908" t="s">
        <v>954</v>
      </c>
      <c r="E1908" s="28">
        <v>45578</v>
      </c>
      <c r="F1908" s="30">
        <v>20</v>
      </c>
      <c r="G1908" s="30">
        <v>1</v>
      </c>
      <c r="H1908" s="30">
        <v>1</v>
      </c>
      <c r="I1908" s="30">
        <v>20</v>
      </c>
      <c r="J1908" s="30">
        <v>2</v>
      </c>
      <c r="K1908" s="30">
        <v>0</v>
      </c>
      <c r="L1908" s="30">
        <v>2</v>
      </c>
      <c r="M1908" t="s">
        <v>16474</v>
      </c>
    </row>
    <row r="1909" spans="1:13">
      <c r="A1909" t="str">
        <f t="shared" si="29"/>
        <v>Jagung Bisi 959 20 X 1 kg45567</v>
      </c>
      <c r="B1909">
        <v>1908</v>
      </c>
      <c r="C1909" t="s">
        <v>13252</v>
      </c>
      <c r="D1909" t="s">
        <v>954</v>
      </c>
      <c r="E1909" s="28">
        <v>45567</v>
      </c>
      <c r="F1909" s="30">
        <v>20</v>
      </c>
      <c r="G1909" s="30">
        <v>1</v>
      </c>
      <c r="H1909" s="30">
        <v>1</v>
      </c>
      <c r="I1909" s="30">
        <v>20</v>
      </c>
      <c r="J1909" s="30">
        <v>18</v>
      </c>
      <c r="K1909" s="30">
        <v>0</v>
      </c>
      <c r="L1909" s="30">
        <v>18</v>
      </c>
      <c r="M1909" t="s">
        <v>16474</v>
      </c>
    </row>
    <row r="1910" spans="1:13">
      <c r="A1910" t="str">
        <f t="shared" si="29"/>
        <v>Jagung Bisi 959 20 X 1 kg45787</v>
      </c>
      <c r="B1910">
        <v>1909</v>
      </c>
      <c r="C1910" t="s">
        <v>13252</v>
      </c>
      <c r="D1910" t="s">
        <v>954</v>
      </c>
      <c r="E1910" s="28">
        <v>45787</v>
      </c>
      <c r="F1910" s="30">
        <v>20</v>
      </c>
      <c r="G1910" s="30">
        <v>1</v>
      </c>
      <c r="H1910" s="30">
        <v>1</v>
      </c>
      <c r="I1910" s="30">
        <v>20</v>
      </c>
      <c r="J1910" s="30">
        <v>64</v>
      </c>
      <c r="K1910" s="30">
        <v>3</v>
      </c>
      <c r="L1910" s="30">
        <v>4</v>
      </c>
      <c r="M1910" t="s">
        <v>16474</v>
      </c>
    </row>
    <row r="1911" spans="1:13">
      <c r="A1911" t="str">
        <f t="shared" si="29"/>
        <v>Jagung Bisi 959 20 X 1 kg45539</v>
      </c>
      <c r="B1911">
        <v>1910</v>
      </c>
      <c r="C1911" t="s">
        <v>13252</v>
      </c>
      <c r="D1911" t="s">
        <v>954</v>
      </c>
      <c r="E1911" s="28">
        <v>45539</v>
      </c>
      <c r="F1911" s="30">
        <v>20</v>
      </c>
      <c r="G1911" s="30">
        <v>1</v>
      </c>
      <c r="H1911" s="30">
        <v>1</v>
      </c>
      <c r="I1911" s="30">
        <v>20</v>
      </c>
      <c r="J1911" s="30">
        <v>740</v>
      </c>
      <c r="K1911" s="30">
        <v>37</v>
      </c>
      <c r="L1911" s="30">
        <v>0</v>
      </c>
      <c r="M1911" t="s">
        <v>16474</v>
      </c>
    </row>
    <row r="1912" spans="1:13">
      <c r="A1912" t="str">
        <f t="shared" si="29"/>
        <v>Jagung Bisi 959 20 X 1 kg45525</v>
      </c>
      <c r="B1912">
        <v>1911</v>
      </c>
      <c r="C1912" t="s">
        <v>13252</v>
      </c>
      <c r="D1912" t="s">
        <v>954</v>
      </c>
      <c r="E1912" s="28">
        <v>45525</v>
      </c>
      <c r="F1912" s="30">
        <v>20</v>
      </c>
      <c r="G1912" s="30">
        <v>1</v>
      </c>
      <c r="H1912" s="30">
        <v>1</v>
      </c>
      <c r="I1912" s="30">
        <v>20</v>
      </c>
      <c r="J1912" s="30">
        <v>1460</v>
      </c>
      <c r="K1912" s="30">
        <v>73</v>
      </c>
      <c r="L1912" s="30">
        <v>0</v>
      </c>
      <c r="M1912" t="s">
        <v>16474</v>
      </c>
    </row>
    <row r="1913" spans="1:13">
      <c r="A1913" t="str">
        <f t="shared" si="29"/>
        <v>Jagung Bisi 959 20 X 1 kg45532</v>
      </c>
      <c r="B1913">
        <v>1912</v>
      </c>
      <c r="C1913" t="s">
        <v>13252</v>
      </c>
      <c r="D1913" t="s">
        <v>954</v>
      </c>
      <c r="E1913" s="28">
        <v>45532</v>
      </c>
      <c r="F1913" s="30">
        <v>20</v>
      </c>
      <c r="G1913" s="30">
        <v>1</v>
      </c>
      <c r="H1913" s="30">
        <v>1</v>
      </c>
      <c r="I1913" s="30">
        <v>20</v>
      </c>
      <c r="J1913" s="30">
        <v>2117</v>
      </c>
      <c r="K1913" s="30">
        <v>105</v>
      </c>
      <c r="L1913" s="30">
        <v>17</v>
      </c>
      <c r="M1913" t="s">
        <v>16474</v>
      </c>
    </row>
    <row r="1914" spans="1:13">
      <c r="A1914" t="str">
        <f t="shared" si="29"/>
        <v>Jagung Bisi 959 20 X 1 kg45532</v>
      </c>
      <c r="B1914">
        <v>1913</v>
      </c>
      <c r="C1914" t="s">
        <v>13252</v>
      </c>
      <c r="D1914" t="s">
        <v>954</v>
      </c>
      <c r="E1914" s="28">
        <v>45532</v>
      </c>
      <c r="F1914" s="30">
        <v>20</v>
      </c>
      <c r="G1914" s="30">
        <v>1</v>
      </c>
      <c r="H1914" s="30">
        <v>1</v>
      </c>
      <c r="I1914" s="30">
        <v>20</v>
      </c>
      <c r="J1914" s="30">
        <v>2117</v>
      </c>
      <c r="K1914" s="30">
        <v>105</v>
      </c>
      <c r="L1914" s="30">
        <v>17</v>
      </c>
      <c r="M1914" t="s">
        <v>16474</v>
      </c>
    </row>
    <row r="1915" spans="1:13">
      <c r="A1915" t="str">
        <f t="shared" si="29"/>
        <v>Jagung Bisi 959 20 X 1 kg45787</v>
      </c>
      <c r="B1915">
        <v>1914</v>
      </c>
      <c r="C1915" t="s">
        <v>13252</v>
      </c>
      <c r="D1915" t="s">
        <v>954</v>
      </c>
      <c r="E1915" s="28">
        <v>45787</v>
      </c>
      <c r="F1915" s="30">
        <v>20</v>
      </c>
      <c r="G1915" s="30">
        <v>1</v>
      </c>
      <c r="H1915" s="30">
        <v>1</v>
      </c>
      <c r="I1915" s="30">
        <v>20</v>
      </c>
      <c r="J1915" s="30">
        <v>64</v>
      </c>
      <c r="K1915" s="30">
        <v>3</v>
      </c>
      <c r="L1915" s="30">
        <v>4</v>
      </c>
      <c r="M1915" t="s">
        <v>16474</v>
      </c>
    </row>
    <row r="1916" spans="1:13">
      <c r="A1916" t="str">
        <f t="shared" si="29"/>
        <v>Jagung Bisi 959 40 X 500 gr ( sampel )45647</v>
      </c>
      <c r="B1916">
        <v>1915</v>
      </c>
      <c r="C1916" t="s">
        <v>13253</v>
      </c>
      <c r="D1916" t="s">
        <v>963</v>
      </c>
      <c r="E1916" s="28">
        <v>45647</v>
      </c>
      <c r="F1916" s="30">
        <v>40</v>
      </c>
      <c r="G1916" s="30">
        <v>1</v>
      </c>
      <c r="H1916" s="30">
        <v>1</v>
      </c>
      <c r="I1916" s="30">
        <v>40</v>
      </c>
      <c r="J1916" s="30">
        <v>660</v>
      </c>
      <c r="K1916" s="30">
        <v>16</v>
      </c>
      <c r="L1916" s="30">
        <v>20</v>
      </c>
      <c r="M1916" t="s">
        <v>16474</v>
      </c>
    </row>
    <row r="1917" spans="1:13">
      <c r="A1917" t="str">
        <f t="shared" si="29"/>
        <v>Jagung Bisi 959 40 X 500 gr ( sampel )45639</v>
      </c>
      <c r="B1917">
        <v>1916</v>
      </c>
      <c r="C1917" t="s">
        <v>13253</v>
      </c>
      <c r="D1917" t="s">
        <v>963</v>
      </c>
      <c r="E1917" s="28">
        <v>45639</v>
      </c>
      <c r="F1917" s="30">
        <v>40</v>
      </c>
      <c r="G1917" s="30">
        <v>1</v>
      </c>
      <c r="H1917" s="30">
        <v>1</v>
      </c>
      <c r="I1917" s="30">
        <v>40</v>
      </c>
      <c r="J1917" s="30">
        <v>2030</v>
      </c>
      <c r="K1917" s="30">
        <v>50</v>
      </c>
      <c r="L1917" s="30">
        <v>30</v>
      </c>
      <c r="M1917" t="s">
        <v>16474</v>
      </c>
    </row>
    <row r="1918" spans="1:13">
      <c r="A1918" t="str">
        <f t="shared" si="29"/>
        <v>Jagung DK 771 20 X 1 kg (Bayer)45543</v>
      </c>
      <c r="B1918">
        <v>1917</v>
      </c>
      <c r="C1918" t="s">
        <v>13254</v>
      </c>
      <c r="D1918" t="s">
        <v>966</v>
      </c>
      <c r="E1918" s="28">
        <v>45543</v>
      </c>
      <c r="F1918" s="30">
        <v>20</v>
      </c>
      <c r="G1918" s="30">
        <v>1</v>
      </c>
      <c r="H1918" s="30">
        <v>1</v>
      </c>
      <c r="I1918" s="30">
        <v>20</v>
      </c>
      <c r="J1918" s="30">
        <v>2</v>
      </c>
      <c r="K1918" s="30">
        <v>0</v>
      </c>
      <c r="L1918" s="30">
        <v>2</v>
      </c>
      <c r="M1918" t="s">
        <v>16474</v>
      </c>
    </row>
    <row r="1919" spans="1:13">
      <c r="A1919" t="str">
        <f t="shared" si="29"/>
        <v>Jagung DK 771 20 X 1 kg (Bayer)45543</v>
      </c>
      <c r="B1919">
        <v>1918</v>
      </c>
      <c r="C1919" t="s">
        <v>13254</v>
      </c>
      <c r="D1919" t="s">
        <v>966</v>
      </c>
      <c r="E1919" s="28">
        <v>45543</v>
      </c>
      <c r="F1919" s="30">
        <v>20</v>
      </c>
      <c r="G1919" s="30">
        <v>1</v>
      </c>
      <c r="H1919" s="30">
        <v>1</v>
      </c>
      <c r="I1919" s="30">
        <v>20</v>
      </c>
      <c r="J1919" s="30">
        <v>2</v>
      </c>
      <c r="K1919" s="30">
        <v>0</v>
      </c>
      <c r="L1919" s="30">
        <v>2</v>
      </c>
      <c r="M1919" t="s">
        <v>16474</v>
      </c>
    </row>
    <row r="1920" spans="1:13">
      <c r="A1920" t="str">
        <f t="shared" si="29"/>
        <v>Jagung DK 771 20 X 1 kg (Bayer)45582</v>
      </c>
      <c r="B1920">
        <v>1919</v>
      </c>
      <c r="C1920" t="s">
        <v>13254</v>
      </c>
      <c r="D1920" t="s">
        <v>966</v>
      </c>
      <c r="E1920" s="28">
        <v>45582</v>
      </c>
      <c r="F1920" s="30">
        <v>20</v>
      </c>
      <c r="G1920" s="30">
        <v>1</v>
      </c>
      <c r="H1920" s="30">
        <v>1</v>
      </c>
      <c r="I1920" s="30">
        <v>20</v>
      </c>
      <c r="J1920" s="30">
        <v>15</v>
      </c>
      <c r="K1920" s="30">
        <v>0</v>
      </c>
      <c r="L1920" s="30">
        <v>15</v>
      </c>
      <c r="M1920" t="s">
        <v>16474</v>
      </c>
    </row>
    <row r="1921" spans="1:13">
      <c r="A1921" t="str">
        <f t="shared" si="29"/>
        <v>Jagung DK 771 20 X 1 kg (Bayer)45582</v>
      </c>
      <c r="B1921">
        <v>1920</v>
      </c>
      <c r="C1921" t="s">
        <v>13254</v>
      </c>
      <c r="D1921" t="s">
        <v>966</v>
      </c>
      <c r="E1921" s="28">
        <v>45582</v>
      </c>
      <c r="F1921" s="30">
        <v>20</v>
      </c>
      <c r="G1921" s="30">
        <v>1</v>
      </c>
      <c r="H1921" s="30">
        <v>1</v>
      </c>
      <c r="I1921" s="30">
        <v>20</v>
      </c>
      <c r="J1921" s="30">
        <v>15</v>
      </c>
      <c r="K1921" s="30">
        <v>0</v>
      </c>
      <c r="L1921" s="30">
        <v>15</v>
      </c>
      <c r="M1921" t="s">
        <v>16474</v>
      </c>
    </row>
    <row r="1922" spans="1:13">
      <c r="A1922" t="str">
        <f t="shared" si="29"/>
        <v>Jagung DK 771 20 X 1 kg (Bayer)45582</v>
      </c>
      <c r="B1922">
        <v>1921</v>
      </c>
      <c r="C1922" t="s">
        <v>13254</v>
      </c>
      <c r="D1922" t="s">
        <v>966</v>
      </c>
      <c r="E1922" s="28">
        <v>45582</v>
      </c>
      <c r="F1922" s="30">
        <v>20</v>
      </c>
      <c r="G1922" s="30">
        <v>1</v>
      </c>
      <c r="H1922" s="30">
        <v>1</v>
      </c>
      <c r="I1922" s="30">
        <v>20</v>
      </c>
      <c r="J1922" s="30">
        <v>15</v>
      </c>
      <c r="K1922" s="30">
        <v>0</v>
      </c>
      <c r="L1922" s="30">
        <v>15</v>
      </c>
      <c r="M1922" t="s">
        <v>16474</v>
      </c>
    </row>
    <row r="1923" spans="1:13">
      <c r="A1923" t="str">
        <f t="shared" ref="A1923:A1986" si="30">D1923&amp;E1923</f>
        <v>Jagung DK 771 20 X 1 kg (Bayer)45582</v>
      </c>
      <c r="B1923">
        <v>1922</v>
      </c>
      <c r="C1923" t="s">
        <v>13254</v>
      </c>
      <c r="D1923" t="s">
        <v>966</v>
      </c>
      <c r="E1923" s="28">
        <v>45582</v>
      </c>
      <c r="F1923" s="30">
        <v>20</v>
      </c>
      <c r="G1923" s="30">
        <v>1</v>
      </c>
      <c r="H1923" s="30">
        <v>1</v>
      </c>
      <c r="I1923" s="30">
        <v>20</v>
      </c>
      <c r="J1923" s="30">
        <v>15</v>
      </c>
      <c r="K1923" s="30">
        <v>0</v>
      </c>
      <c r="L1923" s="30">
        <v>15</v>
      </c>
      <c r="M1923" t="s">
        <v>16474</v>
      </c>
    </row>
    <row r="1924" spans="1:13">
      <c r="A1924" t="str">
        <f t="shared" si="30"/>
        <v>Jagung DK 771 20 X 1 kg (Bayer)45612</v>
      </c>
      <c r="B1924">
        <v>1923</v>
      </c>
      <c r="C1924" t="s">
        <v>13254</v>
      </c>
      <c r="D1924" t="s">
        <v>966</v>
      </c>
      <c r="E1924" s="28">
        <v>45612</v>
      </c>
      <c r="F1924" s="30">
        <v>20</v>
      </c>
      <c r="G1924" s="30">
        <v>1</v>
      </c>
      <c r="H1924" s="30">
        <v>1</v>
      </c>
      <c r="I1924" s="30">
        <v>20</v>
      </c>
      <c r="J1924" s="30">
        <v>2000</v>
      </c>
      <c r="K1924" s="30">
        <v>100</v>
      </c>
      <c r="L1924" s="30">
        <v>0</v>
      </c>
      <c r="M1924" t="s">
        <v>16474</v>
      </c>
    </row>
    <row r="1925" spans="1:13">
      <c r="A1925" t="str">
        <f t="shared" si="30"/>
        <v>Jagung DK 771 20 X 1 kg (Bayer)45612</v>
      </c>
      <c r="B1925">
        <v>1924</v>
      </c>
      <c r="C1925" t="s">
        <v>13254</v>
      </c>
      <c r="D1925" t="s">
        <v>966</v>
      </c>
      <c r="E1925" s="28">
        <v>45612</v>
      </c>
      <c r="F1925" s="30">
        <v>20</v>
      </c>
      <c r="G1925" s="30">
        <v>1</v>
      </c>
      <c r="H1925" s="30">
        <v>1</v>
      </c>
      <c r="I1925" s="30">
        <v>20</v>
      </c>
      <c r="J1925" s="30">
        <v>2000</v>
      </c>
      <c r="K1925" s="30">
        <v>100</v>
      </c>
      <c r="L1925" s="30">
        <v>0</v>
      </c>
      <c r="M1925" t="s">
        <v>16474</v>
      </c>
    </row>
    <row r="1926" spans="1:13">
      <c r="A1926" t="str">
        <f t="shared" si="30"/>
        <v>Jagung DK 771 20 X 1 kg (Bayer)45543</v>
      </c>
      <c r="B1926">
        <v>1925</v>
      </c>
      <c r="C1926" t="s">
        <v>13254</v>
      </c>
      <c r="D1926" t="s">
        <v>966</v>
      </c>
      <c r="E1926" s="28">
        <v>45543</v>
      </c>
      <c r="F1926" s="30">
        <v>20</v>
      </c>
      <c r="G1926" s="30">
        <v>1</v>
      </c>
      <c r="H1926" s="30">
        <v>1</v>
      </c>
      <c r="I1926" s="30">
        <v>20</v>
      </c>
      <c r="J1926" s="30">
        <v>2</v>
      </c>
      <c r="K1926" s="30">
        <v>0</v>
      </c>
      <c r="L1926" s="30">
        <v>2</v>
      </c>
      <c r="M1926" t="s">
        <v>16474</v>
      </c>
    </row>
    <row r="1927" spans="1:13">
      <c r="A1927" t="str">
        <f t="shared" si="30"/>
        <v>Jagung DK 9209C 20 X 1 kg (Bayer)45619</v>
      </c>
      <c r="B1927">
        <v>1926</v>
      </c>
      <c r="C1927" t="s">
        <v>13255</v>
      </c>
      <c r="D1927" t="s">
        <v>976</v>
      </c>
      <c r="E1927" s="28">
        <v>45619</v>
      </c>
      <c r="F1927" s="30">
        <v>20</v>
      </c>
      <c r="G1927" s="30">
        <v>1</v>
      </c>
      <c r="H1927" s="30">
        <v>1</v>
      </c>
      <c r="I1927" s="30">
        <v>20</v>
      </c>
      <c r="J1927" s="30">
        <v>80</v>
      </c>
      <c r="K1927" s="30">
        <v>4</v>
      </c>
      <c r="L1927" s="30">
        <v>0</v>
      </c>
      <c r="M1927" t="s">
        <v>16474</v>
      </c>
    </row>
    <row r="1928" spans="1:13">
      <c r="A1928" t="str">
        <f t="shared" si="30"/>
        <v>Jagung DK 9209C 20 X 1 kg (Bayer)45619</v>
      </c>
      <c r="B1928">
        <v>1927</v>
      </c>
      <c r="C1928" t="s">
        <v>13255</v>
      </c>
      <c r="D1928" t="s">
        <v>976</v>
      </c>
      <c r="E1928" s="28">
        <v>45619</v>
      </c>
      <c r="F1928" s="30">
        <v>20</v>
      </c>
      <c r="G1928" s="30">
        <v>1</v>
      </c>
      <c r="H1928" s="30">
        <v>1</v>
      </c>
      <c r="I1928" s="30">
        <v>20</v>
      </c>
      <c r="J1928" s="30">
        <v>80</v>
      </c>
      <c r="K1928" s="30">
        <v>4</v>
      </c>
      <c r="L1928" s="30">
        <v>0</v>
      </c>
      <c r="M1928" t="s">
        <v>16474</v>
      </c>
    </row>
    <row r="1929" spans="1:13">
      <c r="A1929" t="str">
        <f t="shared" si="30"/>
        <v>Jagung DK 9209C 20 X 1 kg (Bayer)45619</v>
      </c>
      <c r="B1929">
        <v>1928</v>
      </c>
      <c r="C1929" t="s">
        <v>13255</v>
      </c>
      <c r="D1929" t="s">
        <v>976</v>
      </c>
      <c r="E1929" s="28">
        <v>45619</v>
      </c>
      <c r="F1929" s="30">
        <v>20</v>
      </c>
      <c r="G1929" s="30">
        <v>1</v>
      </c>
      <c r="H1929" s="30">
        <v>1</v>
      </c>
      <c r="I1929" s="30">
        <v>20</v>
      </c>
      <c r="J1929" s="30">
        <v>80</v>
      </c>
      <c r="K1929" s="30">
        <v>4</v>
      </c>
      <c r="L1929" s="30">
        <v>0</v>
      </c>
      <c r="M1929" t="s">
        <v>16474</v>
      </c>
    </row>
    <row r="1930" spans="1:13">
      <c r="A1930" t="str">
        <f t="shared" si="30"/>
        <v>Jagung DK 9209C 20 X 1 kg (Bayer)45619</v>
      </c>
      <c r="B1930">
        <v>1929</v>
      </c>
      <c r="C1930" t="s">
        <v>13255</v>
      </c>
      <c r="D1930" t="s">
        <v>976</v>
      </c>
      <c r="E1930" s="28">
        <v>45619</v>
      </c>
      <c r="F1930" s="30">
        <v>20</v>
      </c>
      <c r="G1930" s="30">
        <v>1</v>
      </c>
      <c r="H1930" s="30">
        <v>1</v>
      </c>
      <c r="I1930" s="30">
        <v>20</v>
      </c>
      <c r="J1930" s="30">
        <v>80</v>
      </c>
      <c r="K1930" s="30">
        <v>4</v>
      </c>
      <c r="L1930" s="30">
        <v>0</v>
      </c>
      <c r="M1930" t="s">
        <v>16474</v>
      </c>
    </row>
    <row r="1931" spans="1:13">
      <c r="A1931" t="str">
        <f t="shared" si="30"/>
        <v>Jagung DK 9209C 20 X 1 kg (Bayer)45619</v>
      </c>
      <c r="B1931">
        <v>1930</v>
      </c>
      <c r="C1931" t="s">
        <v>13255</v>
      </c>
      <c r="D1931" t="s">
        <v>976</v>
      </c>
      <c r="E1931" s="28">
        <v>45619</v>
      </c>
      <c r="F1931" s="30">
        <v>20</v>
      </c>
      <c r="G1931" s="30">
        <v>1</v>
      </c>
      <c r="H1931" s="30">
        <v>1</v>
      </c>
      <c r="I1931" s="30">
        <v>20</v>
      </c>
      <c r="J1931" s="30">
        <v>80</v>
      </c>
      <c r="K1931" s="30">
        <v>4</v>
      </c>
      <c r="L1931" s="30">
        <v>0</v>
      </c>
      <c r="M1931" t="s">
        <v>16474</v>
      </c>
    </row>
    <row r="1932" spans="1:13">
      <c r="A1932" t="str">
        <f t="shared" si="30"/>
        <v>Jagung DK 9209C 20 X 1 kg (Bayer)45619</v>
      </c>
      <c r="B1932">
        <v>1931</v>
      </c>
      <c r="C1932" t="s">
        <v>13255</v>
      </c>
      <c r="D1932" t="s">
        <v>976</v>
      </c>
      <c r="E1932" s="28">
        <v>45619</v>
      </c>
      <c r="F1932" s="30">
        <v>20</v>
      </c>
      <c r="G1932" s="30">
        <v>1</v>
      </c>
      <c r="H1932" s="30">
        <v>1</v>
      </c>
      <c r="I1932" s="30">
        <v>20</v>
      </c>
      <c r="J1932" s="30">
        <v>80</v>
      </c>
      <c r="K1932" s="30">
        <v>4</v>
      </c>
      <c r="L1932" s="30">
        <v>0</v>
      </c>
      <c r="M1932" t="s">
        <v>16474</v>
      </c>
    </row>
    <row r="1933" spans="1:13">
      <c r="A1933" t="str">
        <f t="shared" si="30"/>
        <v>Jagung DK 9209C 20 X 1 kg (Bayer)45619</v>
      </c>
      <c r="B1933">
        <v>1932</v>
      </c>
      <c r="C1933" t="s">
        <v>13255</v>
      </c>
      <c r="D1933" t="s">
        <v>976</v>
      </c>
      <c r="E1933" s="28">
        <v>45619</v>
      </c>
      <c r="F1933" s="30">
        <v>20</v>
      </c>
      <c r="G1933" s="30">
        <v>1</v>
      </c>
      <c r="H1933" s="30">
        <v>1</v>
      </c>
      <c r="I1933" s="30">
        <v>20</v>
      </c>
      <c r="J1933" s="30">
        <v>80</v>
      </c>
      <c r="K1933" s="30">
        <v>4</v>
      </c>
      <c r="L1933" s="30">
        <v>0</v>
      </c>
      <c r="M1933" t="s">
        <v>16474</v>
      </c>
    </row>
    <row r="1934" spans="1:13">
      <c r="A1934" t="str">
        <f t="shared" si="30"/>
        <v>Jagung DK 9209C 20 X 1 kg (Bayer)45619</v>
      </c>
      <c r="B1934">
        <v>1933</v>
      </c>
      <c r="C1934" t="s">
        <v>13255</v>
      </c>
      <c r="D1934" t="s">
        <v>976</v>
      </c>
      <c r="E1934" s="28">
        <v>45619</v>
      </c>
      <c r="F1934" s="30">
        <v>20</v>
      </c>
      <c r="G1934" s="30">
        <v>1</v>
      </c>
      <c r="H1934" s="30">
        <v>1</v>
      </c>
      <c r="I1934" s="30">
        <v>20</v>
      </c>
      <c r="J1934" s="30">
        <v>80</v>
      </c>
      <c r="K1934" s="30">
        <v>4</v>
      </c>
      <c r="L1934" s="30">
        <v>0</v>
      </c>
      <c r="M1934" t="s">
        <v>16474</v>
      </c>
    </row>
    <row r="1935" spans="1:13">
      <c r="A1935" t="str">
        <f t="shared" si="30"/>
        <v>Jagung DK 9209C 20 X 1 kg (Bayer)45619</v>
      </c>
      <c r="B1935">
        <v>1934</v>
      </c>
      <c r="C1935" t="s">
        <v>13255</v>
      </c>
      <c r="D1935" t="s">
        <v>976</v>
      </c>
      <c r="E1935" s="28">
        <v>45619</v>
      </c>
      <c r="F1935" s="30">
        <v>20</v>
      </c>
      <c r="G1935" s="30">
        <v>1</v>
      </c>
      <c r="H1935" s="30">
        <v>1</v>
      </c>
      <c r="I1935" s="30">
        <v>20</v>
      </c>
      <c r="J1935" s="30">
        <v>80</v>
      </c>
      <c r="K1935" s="30">
        <v>4</v>
      </c>
      <c r="L1935" s="30">
        <v>0</v>
      </c>
      <c r="M1935" t="s">
        <v>16474</v>
      </c>
    </row>
    <row r="1936" spans="1:13">
      <c r="A1936" t="str">
        <f t="shared" si="30"/>
        <v>Jagung DK 9209C 20 X 1 kg (Bayer)45619</v>
      </c>
      <c r="B1936">
        <v>1935</v>
      </c>
      <c r="C1936" t="s">
        <v>13255</v>
      </c>
      <c r="D1936" t="s">
        <v>976</v>
      </c>
      <c r="E1936" s="28">
        <v>45619</v>
      </c>
      <c r="F1936" s="30">
        <v>20</v>
      </c>
      <c r="G1936" s="30">
        <v>1</v>
      </c>
      <c r="H1936" s="30">
        <v>1</v>
      </c>
      <c r="I1936" s="30">
        <v>20</v>
      </c>
      <c r="J1936" s="30">
        <v>80</v>
      </c>
      <c r="K1936" s="30">
        <v>4</v>
      </c>
      <c r="L1936" s="30">
        <v>0</v>
      </c>
      <c r="M1936" t="s">
        <v>16474</v>
      </c>
    </row>
    <row r="1937" spans="1:13">
      <c r="A1937" t="str">
        <f t="shared" si="30"/>
        <v>Jagung Manis Exsotic 40 X 250 gr45710</v>
      </c>
      <c r="B1937">
        <v>1936</v>
      </c>
      <c r="C1937" t="s">
        <v>13256</v>
      </c>
      <c r="D1937" t="s">
        <v>988</v>
      </c>
      <c r="E1937" s="28">
        <v>45710</v>
      </c>
      <c r="F1937" s="30">
        <v>40</v>
      </c>
      <c r="G1937" s="30">
        <v>1</v>
      </c>
      <c r="H1937" s="30">
        <v>1</v>
      </c>
      <c r="I1937" s="30">
        <v>40</v>
      </c>
      <c r="J1937" s="30">
        <v>1160</v>
      </c>
      <c r="K1937" s="30">
        <v>29</v>
      </c>
      <c r="L1937" s="30">
        <v>0</v>
      </c>
      <c r="M1937" t="s">
        <v>16474</v>
      </c>
    </row>
    <row r="1938" spans="1:13">
      <c r="A1938" t="str">
        <f t="shared" si="30"/>
        <v>Jagung Manis Golden Boy 20 X 500 gr45689</v>
      </c>
      <c r="B1938">
        <v>1937</v>
      </c>
      <c r="C1938" t="s">
        <v>13257</v>
      </c>
      <c r="D1938" t="s">
        <v>989</v>
      </c>
      <c r="E1938" s="28">
        <v>45689</v>
      </c>
      <c r="F1938" s="30">
        <v>20</v>
      </c>
      <c r="G1938" s="30">
        <v>1</v>
      </c>
      <c r="H1938" s="30">
        <v>1</v>
      </c>
      <c r="I1938" s="30">
        <v>20</v>
      </c>
      <c r="J1938" s="30">
        <v>160</v>
      </c>
      <c r="K1938" s="30">
        <v>8</v>
      </c>
      <c r="L1938" s="30">
        <v>0</v>
      </c>
      <c r="M1938" t="s">
        <v>16474</v>
      </c>
    </row>
    <row r="1939" spans="1:13">
      <c r="A1939" t="str">
        <f t="shared" si="30"/>
        <v>Jagung Manis Madu-59 F1 20 X 250 gr45708</v>
      </c>
      <c r="B1939">
        <v>1938</v>
      </c>
      <c r="C1939" t="s">
        <v>13258</v>
      </c>
      <c r="D1939" t="s">
        <v>991</v>
      </c>
      <c r="E1939" s="28">
        <v>45708</v>
      </c>
      <c r="F1939" s="30">
        <v>20</v>
      </c>
      <c r="G1939" s="30">
        <v>1</v>
      </c>
      <c r="H1939" s="30">
        <v>1</v>
      </c>
      <c r="I1939" s="30">
        <v>20</v>
      </c>
      <c r="J1939" s="30">
        <v>200</v>
      </c>
      <c r="K1939" s="30">
        <v>10</v>
      </c>
      <c r="L1939" s="30">
        <v>0</v>
      </c>
      <c r="M1939" t="s">
        <v>16474</v>
      </c>
    </row>
    <row r="1940" spans="1:13">
      <c r="A1940" t="str">
        <f t="shared" si="30"/>
        <v>Jagung Manis Master Sweet 45 20 X 500 gr45597</v>
      </c>
      <c r="B1940">
        <v>1939</v>
      </c>
      <c r="C1940" t="s">
        <v>13259</v>
      </c>
      <c r="D1940" t="s">
        <v>993</v>
      </c>
      <c r="E1940" s="28">
        <v>45597</v>
      </c>
      <c r="F1940" s="30">
        <v>20</v>
      </c>
      <c r="G1940" s="30">
        <v>1</v>
      </c>
      <c r="H1940" s="30">
        <v>1</v>
      </c>
      <c r="I1940" s="30">
        <v>20</v>
      </c>
      <c r="J1940" s="30">
        <v>1</v>
      </c>
      <c r="K1940" s="30">
        <v>0</v>
      </c>
      <c r="L1940" s="30">
        <v>1</v>
      </c>
      <c r="M1940" t="s">
        <v>16474</v>
      </c>
    </row>
    <row r="1941" spans="1:13">
      <c r="A1941" t="str">
        <f t="shared" si="30"/>
        <v>Jagung Manis Master Sweet 45 20 X 500 gr45689</v>
      </c>
      <c r="B1941">
        <v>1940</v>
      </c>
      <c r="C1941" t="s">
        <v>13259</v>
      </c>
      <c r="D1941" t="s">
        <v>993</v>
      </c>
      <c r="E1941" s="28">
        <v>45689</v>
      </c>
      <c r="F1941" s="30">
        <v>20</v>
      </c>
      <c r="G1941" s="30">
        <v>1</v>
      </c>
      <c r="H1941" s="30">
        <v>1</v>
      </c>
      <c r="I1941" s="30">
        <v>20</v>
      </c>
      <c r="J1941" s="30">
        <v>100</v>
      </c>
      <c r="K1941" s="30">
        <v>5</v>
      </c>
      <c r="L1941" s="30">
        <v>0</v>
      </c>
      <c r="M1941" t="s">
        <v>16474</v>
      </c>
    </row>
    <row r="1942" spans="1:13">
      <c r="A1942" t="str">
        <f t="shared" si="30"/>
        <v>Jagung Manis Master Sweet 45 20 X 500 gr45689</v>
      </c>
      <c r="B1942">
        <v>1941</v>
      </c>
      <c r="C1942" t="s">
        <v>13259</v>
      </c>
      <c r="D1942" t="s">
        <v>993</v>
      </c>
      <c r="E1942" s="28">
        <v>45689</v>
      </c>
      <c r="F1942" s="30">
        <v>20</v>
      </c>
      <c r="G1942" s="30">
        <v>1</v>
      </c>
      <c r="H1942" s="30">
        <v>1</v>
      </c>
      <c r="I1942" s="30">
        <v>20</v>
      </c>
      <c r="J1942" s="30">
        <v>100</v>
      </c>
      <c r="K1942" s="30">
        <v>5</v>
      </c>
      <c r="L1942" s="30">
        <v>0</v>
      </c>
      <c r="M1942" t="s">
        <v>16474</v>
      </c>
    </row>
    <row r="1943" spans="1:13">
      <c r="A1943" t="str">
        <f t="shared" si="30"/>
        <v>Jagung Manis Sweet Lady 27 20 X 500 gr45689</v>
      </c>
      <c r="B1943">
        <v>1942</v>
      </c>
      <c r="C1943" t="s">
        <v>13260</v>
      </c>
      <c r="D1943" t="s">
        <v>997</v>
      </c>
      <c r="E1943" s="28">
        <v>45689</v>
      </c>
      <c r="F1943" s="30">
        <v>20</v>
      </c>
      <c r="G1943" s="30">
        <v>1</v>
      </c>
      <c r="H1943" s="30">
        <v>1</v>
      </c>
      <c r="I1943" s="30">
        <v>20</v>
      </c>
      <c r="J1943" s="30">
        <v>1170</v>
      </c>
      <c r="K1943" s="30">
        <v>58</v>
      </c>
      <c r="L1943" s="30">
        <v>10</v>
      </c>
      <c r="M1943" t="s">
        <v>16474</v>
      </c>
    </row>
    <row r="1944" spans="1:13">
      <c r="A1944" t="str">
        <f t="shared" si="30"/>
        <v>Jagung NK 212 20 X 1 kg45700</v>
      </c>
      <c r="B1944">
        <v>1943</v>
      </c>
      <c r="C1944" t="s">
        <v>13261</v>
      </c>
      <c r="D1944" t="s">
        <v>999</v>
      </c>
      <c r="E1944" s="28">
        <v>45700</v>
      </c>
      <c r="F1944" s="30">
        <v>20</v>
      </c>
      <c r="G1944" s="30">
        <v>1</v>
      </c>
      <c r="H1944" s="30">
        <v>1</v>
      </c>
      <c r="I1944" s="30">
        <v>20</v>
      </c>
      <c r="J1944" s="30">
        <v>2180</v>
      </c>
      <c r="K1944" s="30">
        <v>109</v>
      </c>
      <c r="L1944" s="30">
        <v>0</v>
      </c>
      <c r="M1944" t="s">
        <v>16474</v>
      </c>
    </row>
    <row r="1945" spans="1:13">
      <c r="A1945" t="str">
        <f t="shared" si="30"/>
        <v>Jagung NK 212 20 X 1 kg45748</v>
      </c>
      <c r="B1945">
        <v>1944</v>
      </c>
      <c r="C1945" t="s">
        <v>13261</v>
      </c>
      <c r="D1945" t="s">
        <v>999</v>
      </c>
      <c r="E1945" s="28">
        <v>45748</v>
      </c>
      <c r="F1945" s="30">
        <v>20</v>
      </c>
      <c r="G1945" s="30">
        <v>1</v>
      </c>
      <c r="H1945" s="30">
        <v>1</v>
      </c>
      <c r="I1945" s="30">
        <v>20</v>
      </c>
      <c r="J1945" s="30">
        <v>3520</v>
      </c>
      <c r="K1945" s="30">
        <v>176</v>
      </c>
      <c r="L1945" s="30">
        <v>0</v>
      </c>
      <c r="M1945" t="s">
        <v>16474</v>
      </c>
    </row>
    <row r="1946" spans="1:13">
      <c r="A1946" t="str">
        <f t="shared" si="30"/>
        <v>Jagung NK 212 20 X 1 kg45789</v>
      </c>
      <c r="B1946">
        <v>1945</v>
      </c>
      <c r="C1946" t="s">
        <v>13261</v>
      </c>
      <c r="D1946" t="s">
        <v>999</v>
      </c>
      <c r="E1946" s="28">
        <v>45789</v>
      </c>
      <c r="F1946" s="30">
        <v>20</v>
      </c>
      <c r="G1946" s="30">
        <v>1</v>
      </c>
      <c r="H1946" s="30">
        <v>1</v>
      </c>
      <c r="I1946" s="30">
        <v>20</v>
      </c>
      <c r="J1946" s="30">
        <v>5560</v>
      </c>
      <c r="K1946" s="30">
        <v>278</v>
      </c>
      <c r="L1946" s="30">
        <v>0</v>
      </c>
      <c r="M1946" t="s">
        <v>16474</v>
      </c>
    </row>
    <row r="1947" spans="1:13">
      <c r="A1947" t="str">
        <f t="shared" si="30"/>
        <v>Jagung NK 212 20 X 1 kg45748</v>
      </c>
      <c r="B1947">
        <v>1946</v>
      </c>
      <c r="C1947" t="s">
        <v>13261</v>
      </c>
      <c r="D1947" t="s">
        <v>999</v>
      </c>
      <c r="E1947" s="28">
        <v>45748</v>
      </c>
      <c r="F1947" s="30">
        <v>20</v>
      </c>
      <c r="G1947" s="30">
        <v>1</v>
      </c>
      <c r="H1947" s="30">
        <v>1</v>
      </c>
      <c r="I1947" s="30">
        <v>20</v>
      </c>
      <c r="J1947" s="30">
        <v>3520</v>
      </c>
      <c r="K1947" s="30">
        <v>176</v>
      </c>
      <c r="L1947" s="30">
        <v>0</v>
      </c>
      <c r="M1947" t="s">
        <v>16474</v>
      </c>
    </row>
    <row r="1948" spans="1:13">
      <c r="A1948" t="str">
        <f t="shared" si="30"/>
        <v>Jagung NK 212 20 X 1 kg45784</v>
      </c>
      <c r="B1948">
        <v>1947</v>
      </c>
      <c r="C1948" t="s">
        <v>13261</v>
      </c>
      <c r="D1948" t="s">
        <v>999</v>
      </c>
      <c r="E1948" s="28">
        <v>45784</v>
      </c>
      <c r="F1948" s="30">
        <v>20</v>
      </c>
      <c r="G1948" s="30">
        <v>1</v>
      </c>
      <c r="H1948" s="30">
        <v>1</v>
      </c>
      <c r="I1948" s="30">
        <v>20</v>
      </c>
      <c r="J1948" s="30">
        <v>15480</v>
      </c>
      <c r="K1948" s="30">
        <v>774</v>
      </c>
      <c r="L1948" s="30">
        <v>0</v>
      </c>
      <c r="M1948" t="s">
        <v>16474</v>
      </c>
    </row>
    <row r="1949" spans="1:13">
      <c r="A1949" t="str">
        <f t="shared" si="30"/>
        <v>Jagung NK 7202 20 X 1 kg45666</v>
      </c>
      <c r="B1949">
        <v>1948</v>
      </c>
      <c r="C1949" t="s">
        <v>13262</v>
      </c>
      <c r="D1949" t="s">
        <v>1000</v>
      </c>
      <c r="E1949" s="28">
        <v>45666</v>
      </c>
      <c r="F1949" s="30">
        <v>20</v>
      </c>
      <c r="G1949" s="30">
        <v>1</v>
      </c>
      <c r="H1949" s="30">
        <v>1</v>
      </c>
      <c r="I1949" s="30">
        <v>20</v>
      </c>
      <c r="J1949" s="30">
        <v>10</v>
      </c>
      <c r="K1949" s="30">
        <v>0</v>
      </c>
      <c r="L1949" s="30">
        <v>10</v>
      </c>
      <c r="M1949" t="s">
        <v>16474</v>
      </c>
    </row>
    <row r="1950" spans="1:13">
      <c r="A1950" t="str">
        <f t="shared" si="30"/>
        <v>Jagung NK 7328 20 X 1 kg45699</v>
      </c>
      <c r="B1950">
        <v>1949</v>
      </c>
      <c r="C1950" t="s">
        <v>13263</v>
      </c>
      <c r="D1950" t="s">
        <v>1001</v>
      </c>
      <c r="E1950" s="28">
        <v>45699</v>
      </c>
      <c r="F1950" s="30">
        <v>20</v>
      </c>
      <c r="G1950" s="30">
        <v>1</v>
      </c>
      <c r="H1950" s="30">
        <v>1</v>
      </c>
      <c r="I1950" s="30">
        <v>20</v>
      </c>
      <c r="J1950" s="30">
        <v>452</v>
      </c>
      <c r="K1950" s="30">
        <v>22</v>
      </c>
      <c r="L1950" s="30">
        <v>12</v>
      </c>
      <c r="M1950" t="s">
        <v>16474</v>
      </c>
    </row>
    <row r="1951" spans="1:13">
      <c r="A1951" t="str">
        <f t="shared" si="30"/>
        <v>Jagung NK 7328 20 X 1 kg45740</v>
      </c>
      <c r="B1951">
        <v>1950</v>
      </c>
      <c r="C1951" t="s">
        <v>13263</v>
      </c>
      <c r="D1951" t="s">
        <v>1001</v>
      </c>
      <c r="E1951" s="28">
        <v>45740</v>
      </c>
      <c r="F1951" s="30">
        <v>20</v>
      </c>
      <c r="G1951" s="30">
        <v>1</v>
      </c>
      <c r="H1951" s="30">
        <v>1</v>
      </c>
      <c r="I1951" s="30">
        <v>20</v>
      </c>
      <c r="J1951" s="30">
        <v>1060</v>
      </c>
      <c r="K1951" s="30">
        <v>53</v>
      </c>
      <c r="L1951" s="30">
        <v>0</v>
      </c>
      <c r="M1951" t="s">
        <v>16474</v>
      </c>
    </row>
    <row r="1952" spans="1:13">
      <c r="A1952" t="str">
        <f t="shared" si="30"/>
        <v>Jagung NK 7328 20 X 1 kg45738</v>
      </c>
      <c r="B1952">
        <v>1951</v>
      </c>
      <c r="C1952" t="s">
        <v>13263</v>
      </c>
      <c r="D1952" t="s">
        <v>1001</v>
      </c>
      <c r="E1952" s="28">
        <v>45738</v>
      </c>
      <c r="F1952" s="30">
        <v>20</v>
      </c>
      <c r="G1952" s="30">
        <v>1</v>
      </c>
      <c r="H1952" s="30">
        <v>1</v>
      </c>
      <c r="I1952" s="30">
        <v>20</v>
      </c>
      <c r="J1952" s="30">
        <v>1700</v>
      </c>
      <c r="K1952" s="30">
        <v>85</v>
      </c>
      <c r="L1952" s="30">
        <v>0</v>
      </c>
      <c r="M1952" t="s">
        <v>16474</v>
      </c>
    </row>
    <row r="1953" spans="1:13">
      <c r="A1953" t="str">
        <f t="shared" si="30"/>
        <v>Jagung NK 7328 20 X 1 kg45699</v>
      </c>
      <c r="B1953">
        <v>1952</v>
      </c>
      <c r="C1953" t="s">
        <v>13263</v>
      </c>
      <c r="D1953" t="s">
        <v>1001</v>
      </c>
      <c r="E1953" s="28">
        <v>45699</v>
      </c>
      <c r="F1953" s="30">
        <v>20</v>
      </c>
      <c r="G1953" s="30">
        <v>1</v>
      </c>
      <c r="H1953" s="30">
        <v>1</v>
      </c>
      <c r="I1953" s="30">
        <v>20</v>
      </c>
      <c r="J1953" s="30">
        <v>452</v>
      </c>
      <c r="K1953" s="30">
        <v>22</v>
      </c>
      <c r="L1953" s="30">
        <v>12</v>
      </c>
      <c r="M1953" t="s">
        <v>16474</v>
      </c>
    </row>
    <row r="1954" spans="1:13">
      <c r="A1954" t="str">
        <f t="shared" si="30"/>
        <v>Jagung NK 7328 20 X 1 kg45699</v>
      </c>
      <c r="B1954">
        <v>1953</v>
      </c>
      <c r="C1954" t="s">
        <v>13263</v>
      </c>
      <c r="D1954" t="s">
        <v>1001</v>
      </c>
      <c r="E1954" s="28">
        <v>45699</v>
      </c>
      <c r="F1954" s="30">
        <v>20</v>
      </c>
      <c r="G1954" s="30">
        <v>1</v>
      </c>
      <c r="H1954" s="30">
        <v>1</v>
      </c>
      <c r="I1954" s="30">
        <v>20</v>
      </c>
      <c r="J1954" s="30">
        <v>452</v>
      </c>
      <c r="K1954" s="30">
        <v>22</v>
      </c>
      <c r="L1954" s="30">
        <v>12</v>
      </c>
      <c r="M1954" t="s">
        <v>16474</v>
      </c>
    </row>
    <row r="1955" spans="1:13">
      <c r="A1955" t="str">
        <f t="shared" si="30"/>
        <v>Jagung NK 7328 20 X 1 kg45720</v>
      </c>
      <c r="B1955">
        <v>1954</v>
      </c>
      <c r="C1955" t="s">
        <v>13263</v>
      </c>
      <c r="D1955" t="s">
        <v>1001</v>
      </c>
      <c r="E1955" s="28">
        <v>45720</v>
      </c>
      <c r="F1955" s="30">
        <v>20</v>
      </c>
      <c r="G1955" s="30">
        <v>1</v>
      </c>
      <c r="H1955" s="30">
        <v>1</v>
      </c>
      <c r="I1955" s="30">
        <v>20</v>
      </c>
      <c r="J1955" s="30">
        <v>3180</v>
      </c>
      <c r="K1955" s="30">
        <v>159</v>
      </c>
      <c r="L1955" s="30">
        <v>0</v>
      </c>
      <c r="M1955" t="s">
        <v>16474</v>
      </c>
    </row>
    <row r="1956" spans="1:13">
      <c r="A1956" t="str">
        <f t="shared" si="30"/>
        <v>Jagung NK 7328 20 X 1 kg45720</v>
      </c>
      <c r="B1956">
        <v>1955</v>
      </c>
      <c r="C1956" t="s">
        <v>13263</v>
      </c>
      <c r="D1956" t="s">
        <v>1001</v>
      </c>
      <c r="E1956" s="28">
        <v>45720</v>
      </c>
      <c r="F1956" s="30">
        <v>20</v>
      </c>
      <c r="G1956" s="30">
        <v>1</v>
      </c>
      <c r="H1956" s="30">
        <v>1</v>
      </c>
      <c r="I1956" s="30">
        <v>20</v>
      </c>
      <c r="J1956" s="30">
        <v>3180</v>
      </c>
      <c r="K1956" s="30">
        <v>159</v>
      </c>
      <c r="L1956" s="30">
        <v>0</v>
      </c>
      <c r="M1956" t="s">
        <v>16474</v>
      </c>
    </row>
    <row r="1957" spans="1:13">
      <c r="A1957" t="str">
        <f t="shared" si="30"/>
        <v>Jagung NK 7328 20 X 1 kg45740</v>
      </c>
      <c r="B1957">
        <v>1956</v>
      </c>
      <c r="C1957" t="s">
        <v>13263</v>
      </c>
      <c r="D1957" t="s">
        <v>1001</v>
      </c>
      <c r="E1957" s="28">
        <v>45740</v>
      </c>
      <c r="F1957" s="30">
        <v>20</v>
      </c>
      <c r="G1957" s="30">
        <v>1</v>
      </c>
      <c r="H1957" s="30">
        <v>1</v>
      </c>
      <c r="I1957" s="30">
        <v>20</v>
      </c>
      <c r="J1957" s="30">
        <v>1060</v>
      </c>
      <c r="K1957" s="30">
        <v>53</v>
      </c>
      <c r="L1957" s="30">
        <v>0</v>
      </c>
      <c r="M1957" t="s">
        <v>16474</v>
      </c>
    </row>
    <row r="1958" spans="1:13">
      <c r="A1958" t="str">
        <f t="shared" si="30"/>
        <v>Jagung NK 7328 20 X 1 kg45740</v>
      </c>
      <c r="B1958">
        <v>1957</v>
      </c>
      <c r="C1958" t="s">
        <v>13263</v>
      </c>
      <c r="D1958" t="s">
        <v>1001</v>
      </c>
      <c r="E1958" s="28">
        <v>45740</v>
      </c>
      <c r="F1958" s="30">
        <v>20</v>
      </c>
      <c r="G1958" s="30">
        <v>1</v>
      </c>
      <c r="H1958" s="30">
        <v>1</v>
      </c>
      <c r="I1958" s="30">
        <v>20</v>
      </c>
      <c r="J1958" s="30">
        <v>1060</v>
      </c>
      <c r="K1958" s="30">
        <v>53</v>
      </c>
      <c r="L1958" s="30">
        <v>0</v>
      </c>
      <c r="M1958" t="s">
        <v>16474</v>
      </c>
    </row>
    <row r="1959" spans="1:13">
      <c r="A1959" t="str">
        <f t="shared" si="30"/>
        <v>Jagung NK 7328 20 X 1 kg45747</v>
      </c>
      <c r="B1959">
        <v>1958</v>
      </c>
      <c r="C1959" t="s">
        <v>13263</v>
      </c>
      <c r="D1959" t="s">
        <v>1001</v>
      </c>
      <c r="E1959" s="28">
        <v>45747</v>
      </c>
      <c r="F1959" s="30">
        <v>20</v>
      </c>
      <c r="G1959" s="30">
        <v>1</v>
      </c>
      <c r="H1959" s="30">
        <v>1</v>
      </c>
      <c r="I1959" s="30">
        <v>20</v>
      </c>
      <c r="J1959" s="30">
        <v>20140</v>
      </c>
      <c r="K1959" s="30">
        <v>1007</v>
      </c>
      <c r="L1959" s="30">
        <v>0</v>
      </c>
      <c r="M1959" t="s">
        <v>16474</v>
      </c>
    </row>
    <row r="1960" spans="1:13">
      <c r="A1960" t="str">
        <f t="shared" si="30"/>
        <v>Jagung NK 7328 20 X 1 kg45740</v>
      </c>
      <c r="B1960">
        <v>1959</v>
      </c>
      <c r="C1960" t="s">
        <v>13263</v>
      </c>
      <c r="D1960" t="s">
        <v>1001</v>
      </c>
      <c r="E1960" s="28">
        <v>45740</v>
      </c>
      <c r="F1960" s="30">
        <v>20</v>
      </c>
      <c r="G1960" s="30">
        <v>1</v>
      </c>
      <c r="H1960" s="30">
        <v>1</v>
      </c>
      <c r="I1960" s="30">
        <v>20</v>
      </c>
      <c r="J1960" s="30">
        <v>1060</v>
      </c>
      <c r="K1960" s="30">
        <v>53</v>
      </c>
      <c r="L1960" s="30">
        <v>0</v>
      </c>
      <c r="M1960" t="s">
        <v>16474</v>
      </c>
    </row>
    <row r="1961" spans="1:13">
      <c r="A1961" t="str">
        <f t="shared" si="30"/>
        <v>Jagung P27 Gajah 20 X 1 kg45608</v>
      </c>
      <c r="B1961">
        <v>1960</v>
      </c>
      <c r="C1961" t="s">
        <v>13264</v>
      </c>
      <c r="D1961" t="s">
        <v>1002</v>
      </c>
      <c r="E1961" s="28">
        <v>45608</v>
      </c>
      <c r="F1961" s="30">
        <v>20</v>
      </c>
      <c r="G1961" s="30">
        <v>1</v>
      </c>
      <c r="H1961" s="30">
        <v>1</v>
      </c>
      <c r="I1961" s="30">
        <v>20</v>
      </c>
      <c r="J1961" s="30">
        <v>5</v>
      </c>
      <c r="K1961" s="30">
        <v>0</v>
      </c>
      <c r="L1961" s="30">
        <v>5</v>
      </c>
      <c r="M1961" t="s">
        <v>16474</v>
      </c>
    </row>
    <row r="1962" spans="1:13">
      <c r="A1962" t="str">
        <f t="shared" si="30"/>
        <v>Jagung P27 Gajah 20 X 1 kg45641</v>
      </c>
      <c r="B1962">
        <v>1961</v>
      </c>
      <c r="C1962" t="s">
        <v>13264</v>
      </c>
      <c r="D1962" t="s">
        <v>1002</v>
      </c>
      <c r="E1962" s="28">
        <v>45641</v>
      </c>
      <c r="F1962" s="30">
        <v>20</v>
      </c>
      <c r="G1962" s="30">
        <v>1</v>
      </c>
      <c r="H1962" s="30">
        <v>1</v>
      </c>
      <c r="I1962" s="30">
        <v>20</v>
      </c>
      <c r="J1962" s="30">
        <v>10</v>
      </c>
      <c r="K1962" s="30">
        <v>0</v>
      </c>
      <c r="L1962" s="30">
        <v>10</v>
      </c>
      <c r="M1962" t="s">
        <v>16474</v>
      </c>
    </row>
    <row r="1963" spans="1:13">
      <c r="A1963" t="str">
        <f t="shared" si="30"/>
        <v>Jagung P27 Gajah 20 X 1 kg45641</v>
      </c>
      <c r="B1963">
        <v>1962</v>
      </c>
      <c r="C1963" t="s">
        <v>13264</v>
      </c>
      <c r="D1963" t="s">
        <v>1002</v>
      </c>
      <c r="E1963" s="28">
        <v>45641</v>
      </c>
      <c r="F1963" s="30">
        <v>20</v>
      </c>
      <c r="G1963" s="30">
        <v>1</v>
      </c>
      <c r="H1963" s="30">
        <v>1</v>
      </c>
      <c r="I1963" s="30">
        <v>20</v>
      </c>
      <c r="J1963" s="30">
        <v>10</v>
      </c>
      <c r="K1963" s="30">
        <v>0</v>
      </c>
      <c r="L1963" s="30">
        <v>10</v>
      </c>
      <c r="M1963" t="s">
        <v>16474</v>
      </c>
    </row>
    <row r="1964" spans="1:13">
      <c r="A1964" t="str">
        <f t="shared" si="30"/>
        <v>Jagung P27 Gajah 20 X 1 kg45608</v>
      </c>
      <c r="B1964">
        <v>1963</v>
      </c>
      <c r="C1964" t="s">
        <v>13264</v>
      </c>
      <c r="D1964" t="s">
        <v>1002</v>
      </c>
      <c r="E1964" s="28">
        <v>45608</v>
      </c>
      <c r="F1964" s="30">
        <v>20</v>
      </c>
      <c r="G1964" s="30">
        <v>1</v>
      </c>
      <c r="H1964" s="30">
        <v>1</v>
      </c>
      <c r="I1964" s="30">
        <v>20</v>
      </c>
      <c r="J1964" s="30">
        <v>5</v>
      </c>
      <c r="K1964" s="30">
        <v>0</v>
      </c>
      <c r="L1964" s="30">
        <v>5</v>
      </c>
      <c r="M1964" t="s">
        <v>16474</v>
      </c>
    </row>
    <row r="1965" spans="1:13">
      <c r="A1965" t="str">
        <f t="shared" si="30"/>
        <v>Jagung P27 Gajah 20 X 1 kg45641</v>
      </c>
      <c r="B1965">
        <v>1964</v>
      </c>
      <c r="C1965" t="s">
        <v>13264</v>
      </c>
      <c r="D1965" t="s">
        <v>1002</v>
      </c>
      <c r="E1965" s="28">
        <v>45641</v>
      </c>
      <c r="F1965" s="30">
        <v>20</v>
      </c>
      <c r="G1965" s="30">
        <v>1</v>
      </c>
      <c r="H1965" s="30">
        <v>1</v>
      </c>
      <c r="I1965" s="30">
        <v>20</v>
      </c>
      <c r="J1965" s="30">
        <v>10</v>
      </c>
      <c r="K1965" s="30">
        <v>0</v>
      </c>
      <c r="L1965" s="30">
        <v>10</v>
      </c>
      <c r="M1965" t="s">
        <v>16474</v>
      </c>
    </row>
    <row r="1966" spans="1:13">
      <c r="A1966" t="str">
        <f t="shared" si="30"/>
        <v>Jagung P27 Gajah 20 X 1 kg45658</v>
      </c>
      <c r="B1966">
        <v>1965</v>
      </c>
      <c r="C1966" t="s">
        <v>13264</v>
      </c>
      <c r="D1966" t="s">
        <v>1002</v>
      </c>
      <c r="E1966" s="28">
        <v>45658</v>
      </c>
      <c r="F1966" s="30">
        <v>20</v>
      </c>
      <c r="G1966" s="30">
        <v>1</v>
      </c>
      <c r="H1966" s="30">
        <v>1</v>
      </c>
      <c r="I1966" s="30">
        <v>20</v>
      </c>
      <c r="J1966" s="30">
        <v>15000</v>
      </c>
      <c r="K1966" s="30">
        <v>750</v>
      </c>
      <c r="L1966" s="30">
        <v>0</v>
      </c>
      <c r="M1966" t="s">
        <v>16474</v>
      </c>
    </row>
    <row r="1967" spans="1:13">
      <c r="A1967" t="str">
        <f t="shared" si="30"/>
        <v>Jagung Pertiwi 6 20 X 1 kg45809</v>
      </c>
      <c r="B1967">
        <v>1966</v>
      </c>
      <c r="C1967" t="s">
        <v>13265</v>
      </c>
      <c r="D1967" t="s">
        <v>1009</v>
      </c>
      <c r="E1967" s="28">
        <v>45809</v>
      </c>
      <c r="F1967" s="30">
        <v>20</v>
      </c>
      <c r="G1967" s="30">
        <v>1</v>
      </c>
      <c r="H1967" s="30">
        <v>1</v>
      </c>
      <c r="I1967" s="30">
        <v>20</v>
      </c>
      <c r="J1967" s="30">
        <v>243</v>
      </c>
      <c r="K1967" s="30">
        <v>12</v>
      </c>
      <c r="L1967" s="30">
        <v>3</v>
      </c>
      <c r="M1967" t="s">
        <v>16474</v>
      </c>
    </row>
    <row r="1968" spans="1:13">
      <c r="A1968" t="str">
        <f t="shared" si="30"/>
        <v>Jagung Pertiwi 6 20 X 1 kg45809</v>
      </c>
      <c r="B1968">
        <v>1967</v>
      </c>
      <c r="C1968" t="s">
        <v>13265</v>
      </c>
      <c r="D1968" t="s">
        <v>1009</v>
      </c>
      <c r="E1968" s="28">
        <v>45809</v>
      </c>
      <c r="F1968" s="30">
        <v>20</v>
      </c>
      <c r="G1968" s="30">
        <v>1</v>
      </c>
      <c r="H1968" s="30">
        <v>1</v>
      </c>
      <c r="I1968" s="30">
        <v>20</v>
      </c>
      <c r="J1968" s="30">
        <v>243</v>
      </c>
      <c r="K1968" s="30">
        <v>12</v>
      </c>
      <c r="L1968" s="30">
        <v>3</v>
      </c>
      <c r="M1968" t="s">
        <v>16474</v>
      </c>
    </row>
    <row r="1969" spans="1:13">
      <c r="A1969" t="str">
        <f t="shared" si="30"/>
        <v>Jagung Pertiwi 6 20 X 1 kg45809</v>
      </c>
      <c r="B1969">
        <v>1968</v>
      </c>
      <c r="C1969" t="s">
        <v>13265</v>
      </c>
      <c r="D1969" t="s">
        <v>1009</v>
      </c>
      <c r="E1969" s="28">
        <v>45809</v>
      </c>
      <c r="F1969" s="30">
        <v>20</v>
      </c>
      <c r="G1969" s="30">
        <v>1</v>
      </c>
      <c r="H1969" s="30">
        <v>1</v>
      </c>
      <c r="I1969" s="30">
        <v>20</v>
      </c>
      <c r="J1969" s="30">
        <v>243</v>
      </c>
      <c r="K1969" s="30">
        <v>12</v>
      </c>
      <c r="L1969" s="30">
        <v>3</v>
      </c>
      <c r="M1969" t="s">
        <v>16474</v>
      </c>
    </row>
    <row r="1970" spans="1:13">
      <c r="A1970" t="str">
        <f t="shared" si="30"/>
        <v>Jagung Q-235 10 X 1 Kg45410</v>
      </c>
      <c r="B1970">
        <v>1969</v>
      </c>
      <c r="C1970" t="s">
        <v>13266</v>
      </c>
      <c r="D1970" t="s">
        <v>1010</v>
      </c>
      <c r="E1970" s="28">
        <v>45410</v>
      </c>
      <c r="F1970" s="30">
        <v>10</v>
      </c>
      <c r="G1970" s="30">
        <v>1</v>
      </c>
      <c r="H1970" s="30">
        <v>1</v>
      </c>
      <c r="I1970" s="30">
        <v>10</v>
      </c>
      <c r="J1970" s="30">
        <v>1</v>
      </c>
      <c r="K1970" s="30">
        <v>0</v>
      </c>
      <c r="L1970" s="30">
        <v>1</v>
      </c>
      <c r="M1970" t="s">
        <v>16474</v>
      </c>
    </row>
    <row r="1971" spans="1:13">
      <c r="A1971" t="str">
        <f t="shared" si="30"/>
        <v>Jagung Q-235 10 X 1 Kg45472</v>
      </c>
      <c r="B1971">
        <v>1970</v>
      </c>
      <c r="C1971" t="s">
        <v>13266</v>
      </c>
      <c r="D1971" t="s">
        <v>1010</v>
      </c>
      <c r="E1971" s="28">
        <v>45472</v>
      </c>
      <c r="F1971" s="30">
        <v>10</v>
      </c>
      <c r="G1971" s="30">
        <v>1</v>
      </c>
      <c r="H1971" s="30">
        <v>1</v>
      </c>
      <c r="I1971" s="30">
        <v>10</v>
      </c>
      <c r="J1971" s="30">
        <v>91</v>
      </c>
      <c r="K1971" s="30">
        <v>9</v>
      </c>
      <c r="L1971" s="30">
        <v>1</v>
      </c>
      <c r="M1971" t="s">
        <v>16474</v>
      </c>
    </row>
    <row r="1972" spans="1:13">
      <c r="A1972" t="str">
        <f t="shared" si="30"/>
        <v>Jagung Q-235 10 X 1 Kg45472</v>
      </c>
      <c r="B1972">
        <v>1971</v>
      </c>
      <c r="C1972" t="s">
        <v>13266</v>
      </c>
      <c r="D1972" t="s">
        <v>1010</v>
      </c>
      <c r="E1972" s="28">
        <v>45472</v>
      </c>
      <c r="F1972" s="30">
        <v>10</v>
      </c>
      <c r="G1972" s="30">
        <v>1</v>
      </c>
      <c r="H1972" s="30">
        <v>1</v>
      </c>
      <c r="I1972" s="30">
        <v>10</v>
      </c>
      <c r="J1972" s="30">
        <v>91</v>
      </c>
      <c r="K1972" s="30">
        <v>9</v>
      </c>
      <c r="L1972" s="30">
        <v>1</v>
      </c>
      <c r="M1972" t="s">
        <v>16474</v>
      </c>
    </row>
    <row r="1973" spans="1:13">
      <c r="A1973" t="str">
        <f t="shared" si="30"/>
        <v>Jagung Q-235 10 X 1 Kg45472</v>
      </c>
      <c r="B1973">
        <v>1972</v>
      </c>
      <c r="C1973" t="s">
        <v>13266</v>
      </c>
      <c r="D1973" t="s">
        <v>1010</v>
      </c>
      <c r="E1973" s="28">
        <v>45472</v>
      </c>
      <c r="F1973" s="30">
        <v>10</v>
      </c>
      <c r="G1973" s="30">
        <v>1</v>
      </c>
      <c r="H1973" s="30">
        <v>1</v>
      </c>
      <c r="I1973" s="30">
        <v>10</v>
      </c>
      <c r="J1973" s="30">
        <v>91</v>
      </c>
      <c r="K1973" s="30">
        <v>9</v>
      </c>
      <c r="L1973" s="30">
        <v>1</v>
      </c>
      <c r="M1973" t="s">
        <v>16474</v>
      </c>
    </row>
    <row r="1974" spans="1:13">
      <c r="A1974" t="str">
        <f t="shared" si="30"/>
        <v>Jagung Q-235 10 X 1 Kg45367</v>
      </c>
      <c r="B1974">
        <v>1973</v>
      </c>
      <c r="C1974" t="s">
        <v>13266</v>
      </c>
      <c r="D1974" t="s">
        <v>1010</v>
      </c>
      <c r="E1974" s="28">
        <v>45367</v>
      </c>
      <c r="F1974" s="30">
        <v>10</v>
      </c>
      <c r="G1974" s="30">
        <v>1</v>
      </c>
      <c r="H1974" s="30">
        <v>1</v>
      </c>
      <c r="I1974" s="30">
        <v>10</v>
      </c>
      <c r="J1974" s="30">
        <v>35</v>
      </c>
      <c r="K1974" s="30">
        <v>3</v>
      </c>
      <c r="L1974" s="30">
        <v>5</v>
      </c>
      <c r="M1974" t="s">
        <v>16474</v>
      </c>
    </row>
    <row r="1975" spans="1:13">
      <c r="A1975" t="str">
        <f t="shared" si="30"/>
        <v>Jagung Q-235 10 X 1 Kg45497</v>
      </c>
      <c r="B1975">
        <v>1974</v>
      </c>
      <c r="C1975" t="s">
        <v>13266</v>
      </c>
      <c r="D1975" t="s">
        <v>1010</v>
      </c>
      <c r="E1975" s="28">
        <v>45497</v>
      </c>
      <c r="F1975" s="30">
        <v>10</v>
      </c>
      <c r="G1975" s="30">
        <v>1</v>
      </c>
      <c r="H1975" s="30">
        <v>1</v>
      </c>
      <c r="I1975" s="30">
        <v>10</v>
      </c>
      <c r="J1975" s="30">
        <v>151</v>
      </c>
      <c r="K1975" s="30">
        <v>15</v>
      </c>
      <c r="L1975" s="30">
        <v>1</v>
      </c>
      <c r="M1975" t="s">
        <v>16474</v>
      </c>
    </row>
    <row r="1976" spans="1:13">
      <c r="A1976" t="str">
        <f t="shared" si="30"/>
        <v>Jagung Q-235 10 X 1 Kg45553</v>
      </c>
      <c r="B1976">
        <v>1975</v>
      </c>
      <c r="C1976" t="s">
        <v>13266</v>
      </c>
      <c r="D1976" t="s">
        <v>1010</v>
      </c>
      <c r="E1976" s="28">
        <v>45553</v>
      </c>
      <c r="F1976" s="30">
        <v>10</v>
      </c>
      <c r="G1976" s="30">
        <v>1</v>
      </c>
      <c r="H1976" s="30">
        <v>1</v>
      </c>
      <c r="I1976" s="30">
        <v>10</v>
      </c>
      <c r="J1976" s="30">
        <v>334</v>
      </c>
      <c r="K1976" s="30">
        <v>33</v>
      </c>
      <c r="L1976" s="30">
        <v>4</v>
      </c>
      <c r="M1976" t="s">
        <v>16474</v>
      </c>
    </row>
    <row r="1977" spans="1:13">
      <c r="A1977" t="str">
        <f t="shared" si="30"/>
        <v>Jagung Q-235 10 X 1 Kg45534</v>
      </c>
      <c r="B1977">
        <v>1976</v>
      </c>
      <c r="C1977" t="s">
        <v>13266</v>
      </c>
      <c r="D1977" t="s">
        <v>1010</v>
      </c>
      <c r="E1977" s="28">
        <v>45534</v>
      </c>
      <c r="F1977" s="30">
        <v>10</v>
      </c>
      <c r="G1977" s="30">
        <v>1</v>
      </c>
      <c r="H1977" s="30">
        <v>1</v>
      </c>
      <c r="I1977" s="30">
        <v>10</v>
      </c>
      <c r="J1977" s="30">
        <v>370</v>
      </c>
      <c r="K1977" s="30">
        <v>37</v>
      </c>
      <c r="L1977" s="30">
        <v>0</v>
      </c>
      <c r="M1977" t="s">
        <v>16474</v>
      </c>
    </row>
    <row r="1978" spans="1:13">
      <c r="A1978" t="str">
        <f t="shared" si="30"/>
        <v>Jagung Q-235 10 X 1 Kg45504</v>
      </c>
      <c r="B1978">
        <v>1977</v>
      </c>
      <c r="C1978" t="s">
        <v>13266</v>
      </c>
      <c r="D1978" t="s">
        <v>1010</v>
      </c>
      <c r="E1978" s="28">
        <v>45504</v>
      </c>
      <c r="F1978" s="30">
        <v>10</v>
      </c>
      <c r="G1978" s="30">
        <v>1</v>
      </c>
      <c r="H1978" s="30">
        <v>1</v>
      </c>
      <c r="I1978" s="30">
        <v>10</v>
      </c>
      <c r="J1978" s="30">
        <v>454</v>
      </c>
      <c r="K1978" s="30">
        <v>45</v>
      </c>
      <c r="L1978" s="30">
        <v>4</v>
      </c>
      <c r="M1978" t="s">
        <v>16474</v>
      </c>
    </row>
    <row r="1979" spans="1:13">
      <c r="A1979" t="str">
        <f t="shared" si="30"/>
        <v>Jagung Q-235 10 X 1 Kg45597</v>
      </c>
      <c r="B1979">
        <v>1978</v>
      </c>
      <c r="C1979" t="s">
        <v>13266</v>
      </c>
      <c r="D1979" t="s">
        <v>1010</v>
      </c>
      <c r="E1979" s="28">
        <v>45597</v>
      </c>
      <c r="F1979" s="30">
        <v>10</v>
      </c>
      <c r="G1979" s="30">
        <v>1</v>
      </c>
      <c r="H1979" s="30">
        <v>1</v>
      </c>
      <c r="I1979" s="30">
        <v>10</v>
      </c>
      <c r="J1979" s="30">
        <v>495</v>
      </c>
      <c r="K1979" s="30">
        <v>49</v>
      </c>
      <c r="L1979" s="30">
        <v>5</v>
      </c>
      <c r="M1979" t="s">
        <v>16474</v>
      </c>
    </row>
    <row r="1980" spans="1:13">
      <c r="A1980" t="str">
        <f t="shared" si="30"/>
        <v>Jagung Q-235 10 X 1 Kg45534</v>
      </c>
      <c r="B1980">
        <v>1979</v>
      </c>
      <c r="C1980" t="s">
        <v>13266</v>
      </c>
      <c r="D1980" t="s">
        <v>1010</v>
      </c>
      <c r="E1980" s="28">
        <v>45534</v>
      </c>
      <c r="F1980" s="30">
        <v>10</v>
      </c>
      <c r="G1980" s="30">
        <v>1</v>
      </c>
      <c r="H1980" s="30">
        <v>1</v>
      </c>
      <c r="I1980" s="30">
        <v>10</v>
      </c>
      <c r="J1980" s="30">
        <v>370</v>
      </c>
      <c r="K1980" s="30">
        <v>37</v>
      </c>
      <c r="L1980" s="30">
        <v>0</v>
      </c>
      <c r="M1980" t="s">
        <v>16474</v>
      </c>
    </row>
    <row r="1981" spans="1:13">
      <c r="A1981" t="str">
        <f t="shared" si="30"/>
        <v>Jagung Q-235 10 X 1 Kg45570</v>
      </c>
      <c r="B1981">
        <v>1980</v>
      </c>
      <c r="C1981" t="s">
        <v>13266</v>
      </c>
      <c r="D1981" t="s">
        <v>1010</v>
      </c>
      <c r="E1981" s="28">
        <v>45570</v>
      </c>
      <c r="F1981" s="30">
        <v>10</v>
      </c>
      <c r="G1981" s="30">
        <v>1</v>
      </c>
      <c r="H1981" s="30">
        <v>1</v>
      </c>
      <c r="I1981" s="30">
        <v>10</v>
      </c>
      <c r="J1981" s="30">
        <v>550</v>
      </c>
      <c r="K1981" s="30">
        <v>55</v>
      </c>
      <c r="L1981" s="30">
        <v>0</v>
      </c>
      <c r="M1981" t="s">
        <v>16474</v>
      </c>
    </row>
    <row r="1982" spans="1:13">
      <c r="A1982" t="str">
        <f t="shared" si="30"/>
        <v>Jagung Q-235 10 X 1 Kg45553</v>
      </c>
      <c r="B1982">
        <v>1981</v>
      </c>
      <c r="C1982" t="s">
        <v>13266</v>
      </c>
      <c r="D1982" t="s">
        <v>1010</v>
      </c>
      <c r="E1982" s="28">
        <v>45553</v>
      </c>
      <c r="F1982" s="30">
        <v>10</v>
      </c>
      <c r="G1982" s="30">
        <v>1</v>
      </c>
      <c r="H1982" s="30">
        <v>1</v>
      </c>
      <c r="I1982" s="30">
        <v>10</v>
      </c>
      <c r="J1982" s="30">
        <v>334</v>
      </c>
      <c r="K1982" s="30">
        <v>33</v>
      </c>
      <c r="L1982" s="30">
        <v>4</v>
      </c>
      <c r="M1982" t="s">
        <v>16474</v>
      </c>
    </row>
    <row r="1983" spans="1:13">
      <c r="A1983" t="str">
        <f t="shared" si="30"/>
        <v>Jagung Q-235 10 X 1 Kg45570</v>
      </c>
      <c r="B1983">
        <v>1982</v>
      </c>
      <c r="C1983" t="s">
        <v>13266</v>
      </c>
      <c r="D1983" t="s">
        <v>1010</v>
      </c>
      <c r="E1983" s="28">
        <v>45570</v>
      </c>
      <c r="F1983" s="30">
        <v>10</v>
      </c>
      <c r="G1983" s="30">
        <v>1</v>
      </c>
      <c r="H1983" s="30">
        <v>1</v>
      </c>
      <c r="I1983" s="30">
        <v>10</v>
      </c>
      <c r="J1983" s="30">
        <v>550</v>
      </c>
      <c r="K1983" s="30">
        <v>55</v>
      </c>
      <c r="L1983" s="30">
        <v>0</v>
      </c>
      <c r="M1983" t="s">
        <v>16474</v>
      </c>
    </row>
    <row r="1984" spans="1:13">
      <c r="A1984" t="str">
        <f t="shared" si="30"/>
        <v>Jagung Q-235 10 X 1 Kg45534</v>
      </c>
      <c r="B1984">
        <v>1983</v>
      </c>
      <c r="C1984" t="s">
        <v>13266</v>
      </c>
      <c r="D1984" t="s">
        <v>1010</v>
      </c>
      <c r="E1984" s="28">
        <v>45534</v>
      </c>
      <c r="F1984" s="30">
        <v>10</v>
      </c>
      <c r="G1984" s="30">
        <v>1</v>
      </c>
      <c r="H1984" s="30">
        <v>1</v>
      </c>
      <c r="I1984" s="30">
        <v>10</v>
      </c>
      <c r="J1984" s="30">
        <v>370</v>
      </c>
      <c r="K1984" s="30">
        <v>37</v>
      </c>
      <c r="L1984" s="30">
        <v>0</v>
      </c>
      <c r="M1984" t="s">
        <v>16474</v>
      </c>
    </row>
    <row r="1985" spans="1:13">
      <c r="A1985" t="str">
        <f t="shared" si="30"/>
        <v>Jagung Q-235 10 X 1 Kg45520</v>
      </c>
      <c r="B1985">
        <v>1984</v>
      </c>
      <c r="C1985" t="s">
        <v>13266</v>
      </c>
      <c r="D1985" t="s">
        <v>1010</v>
      </c>
      <c r="E1985" s="28">
        <v>45520</v>
      </c>
      <c r="F1985" s="30">
        <v>10</v>
      </c>
      <c r="G1985" s="30">
        <v>1</v>
      </c>
      <c r="H1985" s="30">
        <v>1</v>
      </c>
      <c r="I1985" s="30">
        <v>10</v>
      </c>
      <c r="J1985" s="30">
        <v>1905</v>
      </c>
      <c r="K1985" s="30">
        <v>190</v>
      </c>
      <c r="L1985" s="30">
        <v>5</v>
      </c>
      <c r="M1985" t="s">
        <v>16474</v>
      </c>
    </row>
    <row r="1986" spans="1:13">
      <c r="A1986" t="str">
        <f t="shared" si="30"/>
        <v>Kangkung Bisi 20 X 1 kg45809</v>
      </c>
      <c r="B1986">
        <v>1985</v>
      </c>
      <c r="C1986" t="s">
        <v>13267</v>
      </c>
      <c r="D1986" t="s">
        <v>1051</v>
      </c>
      <c r="E1986" s="28">
        <v>45809</v>
      </c>
      <c r="F1986" s="30">
        <v>20</v>
      </c>
      <c r="G1986" s="30">
        <v>1</v>
      </c>
      <c r="H1986" s="30">
        <v>1</v>
      </c>
      <c r="I1986" s="30">
        <v>20</v>
      </c>
      <c r="J1986" s="30">
        <v>3</v>
      </c>
      <c r="K1986" s="30">
        <v>0</v>
      </c>
      <c r="L1986" s="30">
        <v>3</v>
      </c>
      <c r="M1986" t="s">
        <v>16474</v>
      </c>
    </row>
    <row r="1987" spans="1:13">
      <c r="A1987" t="str">
        <f t="shared" ref="A1987:A2050" si="31">D1987&amp;E1987</f>
        <v>Kangkung Bisi 20 X 1 kg45931</v>
      </c>
      <c r="B1987">
        <v>1986</v>
      </c>
      <c r="C1987" t="s">
        <v>13267</v>
      </c>
      <c r="D1987" t="s">
        <v>1051</v>
      </c>
      <c r="E1987" s="28">
        <v>45931</v>
      </c>
      <c r="F1987" s="30">
        <v>20</v>
      </c>
      <c r="G1987" s="30">
        <v>1</v>
      </c>
      <c r="H1987" s="30">
        <v>1</v>
      </c>
      <c r="I1987" s="30">
        <v>20</v>
      </c>
      <c r="J1987" s="30">
        <v>1220</v>
      </c>
      <c r="K1987" s="30">
        <v>61</v>
      </c>
      <c r="L1987" s="30">
        <v>0</v>
      </c>
      <c r="M1987" t="s">
        <v>16474</v>
      </c>
    </row>
    <row r="1988" spans="1:13">
      <c r="A1988" t="str">
        <f t="shared" si="31"/>
        <v>Kangkung Dampit 20 X 1 kg45674</v>
      </c>
      <c r="B1988">
        <v>1987</v>
      </c>
      <c r="C1988" t="s">
        <v>13268</v>
      </c>
      <c r="D1988" t="s">
        <v>1052</v>
      </c>
      <c r="E1988" s="28">
        <v>45674</v>
      </c>
      <c r="F1988" s="30">
        <v>20</v>
      </c>
      <c r="G1988" s="30">
        <v>1</v>
      </c>
      <c r="H1988" s="30">
        <v>1</v>
      </c>
      <c r="I1988" s="30">
        <v>20</v>
      </c>
      <c r="J1988" s="30">
        <v>20</v>
      </c>
      <c r="K1988" s="30">
        <v>1</v>
      </c>
      <c r="L1988" s="30">
        <v>0</v>
      </c>
      <c r="M1988" t="s">
        <v>16474</v>
      </c>
    </row>
    <row r="1989" spans="1:13">
      <c r="A1989" t="str">
        <f t="shared" si="31"/>
        <v>Kangkung Dampit 20 X 1 kg45779</v>
      </c>
      <c r="B1989">
        <v>1988</v>
      </c>
      <c r="C1989" t="s">
        <v>13268</v>
      </c>
      <c r="D1989" t="s">
        <v>1052</v>
      </c>
      <c r="E1989" s="28">
        <v>45779</v>
      </c>
      <c r="F1989" s="30">
        <v>20</v>
      </c>
      <c r="G1989" s="30">
        <v>1</v>
      </c>
      <c r="H1989" s="30">
        <v>1</v>
      </c>
      <c r="I1989" s="30">
        <v>20</v>
      </c>
      <c r="J1989" s="30">
        <v>20</v>
      </c>
      <c r="K1989" s="30">
        <v>1</v>
      </c>
      <c r="L1989" s="30">
        <v>0</v>
      </c>
      <c r="M1989" t="s">
        <v>16474</v>
      </c>
    </row>
    <row r="1990" spans="1:13">
      <c r="A1990" t="str">
        <f t="shared" si="31"/>
        <v>Kangkung Dampit 40 X 500 gr45605</v>
      </c>
      <c r="B1990">
        <v>1989</v>
      </c>
      <c r="C1990" t="s">
        <v>13269</v>
      </c>
      <c r="D1990" t="s">
        <v>1053</v>
      </c>
      <c r="E1990" s="28">
        <v>45605</v>
      </c>
      <c r="F1990" s="30">
        <v>40</v>
      </c>
      <c r="G1990" s="30">
        <v>1</v>
      </c>
      <c r="H1990" s="30">
        <v>1</v>
      </c>
      <c r="I1990" s="30">
        <v>40</v>
      </c>
      <c r="J1990" s="30">
        <v>400</v>
      </c>
      <c r="K1990" s="30">
        <v>10</v>
      </c>
      <c r="L1990" s="30">
        <v>0</v>
      </c>
      <c r="M1990" t="s">
        <v>16474</v>
      </c>
    </row>
    <row r="1991" spans="1:13">
      <c r="A1991" t="str">
        <f t="shared" si="31"/>
        <v>Kubis Grand 11-20 X 12 X 15 gr45809</v>
      </c>
      <c r="B1991">
        <v>1990</v>
      </c>
      <c r="C1991" t="s">
        <v>13270</v>
      </c>
      <c r="D1991" t="s">
        <v>1210</v>
      </c>
      <c r="E1991" s="28">
        <v>45809</v>
      </c>
      <c r="F1991" s="30">
        <v>20</v>
      </c>
      <c r="G1991" s="30">
        <v>12</v>
      </c>
      <c r="H1991" s="30">
        <v>1</v>
      </c>
      <c r="I1991" s="30">
        <v>240</v>
      </c>
      <c r="J1991" s="30">
        <v>240</v>
      </c>
      <c r="K1991" s="30">
        <v>1</v>
      </c>
      <c r="L1991" s="30">
        <v>0</v>
      </c>
      <c r="M1991" t="s">
        <v>16474</v>
      </c>
    </row>
    <row r="1992" spans="1:13">
      <c r="A1992" t="str">
        <f t="shared" si="31"/>
        <v>Kubis Green Coronet 100 X 10 X 20 gr46113</v>
      </c>
      <c r="B1992">
        <v>1991</v>
      </c>
      <c r="C1992" t="s">
        <v>13271</v>
      </c>
      <c r="D1992" t="s">
        <v>1212</v>
      </c>
      <c r="E1992" s="28">
        <v>46113</v>
      </c>
      <c r="F1992" s="30">
        <v>100</v>
      </c>
      <c r="G1992" s="30">
        <v>10</v>
      </c>
      <c r="H1992" s="30">
        <v>1</v>
      </c>
      <c r="I1992" s="30">
        <v>1000</v>
      </c>
      <c r="J1992" s="30">
        <v>1269</v>
      </c>
      <c r="K1992" s="30">
        <v>1</v>
      </c>
      <c r="L1992" s="30">
        <v>269</v>
      </c>
      <c r="M1992" t="s">
        <v>16474</v>
      </c>
    </row>
    <row r="1993" spans="1:13">
      <c r="A1993" t="str">
        <f t="shared" si="31"/>
        <v>Kubis Green Crown 10 X 20 ml46085</v>
      </c>
      <c r="B1993">
        <v>1992</v>
      </c>
      <c r="C1993" t="s">
        <v>13272</v>
      </c>
      <c r="D1993" t="s">
        <v>1214</v>
      </c>
      <c r="E1993" s="28">
        <v>46085</v>
      </c>
      <c r="F1993" s="30">
        <v>10</v>
      </c>
      <c r="G1993" s="30">
        <v>1</v>
      </c>
      <c r="H1993" s="30">
        <v>1</v>
      </c>
      <c r="I1993" s="30">
        <v>10</v>
      </c>
      <c r="J1993" s="30">
        <v>47</v>
      </c>
      <c r="K1993" s="30">
        <v>4</v>
      </c>
      <c r="L1993" s="30">
        <v>7</v>
      </c>
      <c r="M1993" t="s">
        <v>16474</v>
      </c>
    </row>
    <row r="1994" spans="1:13">
      <c r="A1994" t="str">
        <f t="shared" si="31"/>
        <v>Kubis Green Crown 10 X 20 ml46085</v>
      </c>
      <c r="B1994">
        <v>1993</v>
      </c>
      <c r="C1994" t="s">
        <v>13272</v>
      </c>
      <c r="D1994" t="s">
        <v>1214</v>
      </c>
      <c r="E1994" s="28">
        <v>46085</v>
      </c>
      <c r="F1994" s="30">
        <v>10</v>
      </c>
      <c r="G1994" s="30">
        <v>1</v>
      </c>
      <c r="H1994" s="30">
        <v>1</v>
      </c>
      <c r="I1994" s="30">
        <v>10</v>
      </c>
      <c r="J1994" s="30">
        <v>47</v>
      </c>
      <c r="K1994" s="30">
        <v>4</v>
      </c>
      <c r="L1994" s="30">
        <v>7</v>
      </c>
      <c r="M1994" t="s">
        <v>16474</v>
      </c>
    </row>
    <row r="1995" spans="1:13">
      <c r="A1995" t="str">
        <f t="shared" si="31"/>
        <v>Kubis Hibrida F1 Kaelo 30 X 15 gr45931</v>
      </c>
      <c r="B1995">
        <v>1994</v>
      </c>
      <c r="C1995" t="s">
        <v>13273</v>
      </c>
      <c r="D1995" t="s">
        <v>1216</v>
      </c>
      <c r="E1995" s="28">
        <v>45931</v>
      </c>
      <c r="F1995" s="30">
        <v>30</v>
      </c>
      <c r="G1995" s="30">
        <v>1</v>
      </c>
      <c r="H1995" s="30">
        <v>1</v>
      </c>
      <c r="I1995" s="30">
        <v>30</v>
      </c>
      <c r="J1995" s="30">
        <v>1160</v>
      </c>
      <c r="K1995" s="30">
        <v>38</v>
      </c>
      <c r="L1995" s="30">
        <v>20</v>
      </c>
      <c r="M1995" t="s">
        <v>16474</v>
      </c>
    </row>
    <row r="1996" spans="1:13">
      <c r="A1996" t="str">
        <f t="shared" si="31"/>
        <v>Melon Action 434 20 X 10 X 12.5 gr45870</v>
      </c>
      <c r="B1996">
        <v>1995</v>
      </c>
      <c r="C1996" t="s">
        <v>13274</v>
      </c>
      <c r="D1996" t="s">
        <v>1311</v>
      </c>
      <c r="E1996" s="28">
        <v>45870</v>
      </c>
      <c r="F1996" s="30">
        <v>20</v>
      </c>
      <c r="G1996" s="30">
        <v>10</v>
      </c>
      <c r="H1996" s="30">
        <v>1</v>
      </c>
      <c r="I1996" s="30">
        <v>200</v>
      </c>
      <c r="J1996" s="30">
        <v>190</v>
      </c>
      <c r="K1996" s="30">
        <v>0</v>
      </c>
      <c r="L1996" s="30">
        <v>190</v>
      </c>
      <c r="M1996" t="s">
        <v>16474</v>
      </c>
    </row>
    <row r="1997" spans="1:13">
      <c r="A1997" t="str">
        <f t="shared" si="31"/>
        <v>Melon Pertiwi Anvi 10 X 15 X 13 gr45679</v>
      </c>
      <c r="B1997">
        <v>1996</v>
      </c>
      <c r="C1997" t="s">
        <v>13275</v>
      </c>
      <c r="D1997" t="s">
        <v>1312</v>
      </c>
      <c r="E1997" s="28">
        <v>45679</v>
      </c>
      <c r="F1997" s="30">
        <v>10</v>
      </c>
      <c r="G1997" s="30">
        <v>15</v>
      </c>
      <c r="H1997" s="30">
        <v>1</v>
      </c>
      <c r="I1997" s="30">
        <v>150</v>
      </c>
      <c r="J1997" s="30">
        <v>64</v>
      </c>
      <c r="K1997" s="30">
        <v>0</v>
      </c>
      <c r="L1997" s="30">
        <v>64</v>
      </c>
      <c r="M1997" t="s">
        <v>16474</v>
      </c>
    </row>
    <row r="1998" spans="1:13">
      <c r="A1998" t="str">
        <f t="shared" si="31"/>
        <v>Oyong Hanoman 12 X 15 X 10 gr45723</v>
      </c>
      <c r="B1998">
        <v>1997</v>
      </c>
      <c r="C1998" t="s">
        <v>13276</v>
      </c>
      <c r="D1998" t="s">
        <v>1502</v>
      </c>
      <c r="E1998" s="28">
        <v>45723</v>
      </c>
      <c r="F1998" s="30">
        <v>12</v>
      </c>
      <c r="G1998" s="30">
        <v>15</v>
      </c>
      <c r="H1998" s="30">
        <v>1</v>
      </c>
      <c r="I1998" s="30">
        <v>180</v>
      </c>
      <c r="J1998" s="30">
        <v>63</v>
      </c>
      <c r="K1998" s="30">
        <v>0</v>
      </c>
      <c r="L1998" s="30">
        <v>63</v>
      </c>
      <c r="M1998" t="s">
        <v>16474</v>
      </c>
    </row>
    <row r="1999" spans="1:13">
      <c r="A1999" t="str">
        <f t="shared" si="31"/>
        <v>Oyong Hanoman 12 X 15 X 10 gr45867</v>
      </c>
      <c r="B1999">
        <v>1998</v>
      </c>
      <c r="C1999" t="s">
        <v>13276</v>
      </c>
      <c r="D1999" t="s">
        <v>1502</v>
      </c>
      <c r="E1999" s="28">
        <v>45867</v>
      </c>
      <c r="F1999" s="30">
        <v>12</v>
      </c>
      <c r="G1999" s="30">
        <v>15</v>
      </c>
      <c r="H1999" s="30">
        <v>1</v>
      </c>
      <c r="I1999" s="30">
        <v>180</v>
      </c>
      <c r="J1999" s="30">
        <v>90</v>
      </c>
      <c r="K1999" s="30">
        <v>0</v>
      </c>
      <c r="L1999" s="30">
        <v>90</v>
      </c>
      <c r="M1999" t="s">
        <v>16474</v>
      </c>
    </row>
    <row r="2000" spans="1:13">
      <c r="A2000" t="str">
        <f t="shared" si="31"/>
        <v>Oyong Hanoman 12 X 15 X 10 gr45976</v>
      </c>
      <c r="B2000">
        <v>1999</v>
      </c>
      <c r="C2000" t="s">
        <v>13276</v>
      </c>
      <c r="D2000" t="s">
        <v>1502</v>
      </c>
      <c r="E2000" s="28">
        <v>45976</v>
      </c>
      <c r="F2000" s="30">
        <v>12</v>
      </c>
      <c r="G2000" s="30">
        <v>15</v>
      </c>
      <c r="H2000" s="30">
        <v>1</v>
      </c>
      <c r="I2000" s="30">
        <v>180</v>
      </c>
      <c r="J2000" s="30">
        <v>900</v>
      </c>
      <c r="K2000" s="30">
        <v>5</v>
      </c>
      <c r="L2000" s="30">
        <v>0</v>
      </c>
      <c r="M2000" t="s">
        <v>16474</v>
      </c>
    </row>
    <row r="2001" spans="1:13">
      <c r="A2001" t="str">
        <f t="shared" si="31"/>
        <v>Padi Pahisa 01 200 gr1/1/1000</v>
      </c>
      <c r="B2001">
        <v>2000</v>
      </c>
      <c r="C2001" t="s">
        <v>13277</v>
      </c>
      <c r="D2001" t="s">
        <v>1504</v>
      </c>
      <c r="E2001" s="28" t="s">
        <v>2222</v>
      </c>
      <c r="F2001" s="30">
        <v>1</v>
      </c>
      <c r="G2001" s="30">
        <v>1</v>
      </c>
      <c r="H2001" s="30">
        <v>1</v>
      </c>
      <c r="I2001" s="30">
        <v>1</v>
      </c>
      <c r="J2001" s="30">
        <v>95</v>
      </c>
      <c r="K2001" s="30">
        <v>95</v>
      </c>
      <c r="L2001" s="30">
        <v>0</v>
      </c>
      <c r="M2001" t="s">
        <v>16474</v>
      </c>
    </row>
    <row r="2002" spans="1:13">
      <c r="A2002" t="str">
        <f t="shared" si="31"/>
        <v>Padi Q-989 Ciherang 4 X 5 kg45512</v>
      </c>
      <c r="B2002">
        <v>2001</v>
      </c>
      <c r="C2002" t="s">
        <v>13278</v>
      </c>
      <c r="D2002" t="s">
        <v>1506</v>
      </c>
      <c r="E2002" s="28">
        <v>45512</v>
      </c>
      <c r="F2002" s="30">
        <v>4</v>
      </c>
      <c r="G2002" s="30">
        <v>1</v>
      </c>
      <c r="H2002" s="30">
        <v>1</v>
      </c>
      <c r="I2002" s="30">
        <v>4</v>
      </c>
      <c r="J2002" s="30">
        <v>1</v>
      </c>
      <c r="K2002" s="30">
        <v>0</v>
      </c>
      <c r="L2002" s="30">
        <v>1</v>
      </c>
      <c r="M2002" t="s">
        <v>16474</v>
      </c>
    </row>
    <row r="2003" spans="1:13">
      <c r="A2003" t="str">
        <f t="shared" si="31"/>
        <v>Pare Hokian 12 X 15 X 10 gr45627</v>
      </c>
      <c r="B2003">
        <v>2002</v>
      </c>
      <c r="C2003" t="s">
        <v>13279</v>
      </c>
      <c r="D2003" t="s">
        <v>1541</v>
      </c>
      <c r="E2003" s="28">
        <v>45627</v>
      </c>
      <c r="F2003" s="30">
        <v>12</v>
      </c>
      <c r="G2003" s="30">
        <v>15</v>
      </c>
      <c r="H2003" s="30">
        <v>1</v>
      </c>
      <c r="I2003" s="30">
        <v>180</v>
      </c>
      <c r="J2003" s="30">
        <v>20</v>
      </c>
      <c r="K2003" s="30">
        <v>0</v>
      </c>
      <c r="L2003" s="30">
        <v>20</v>
      </c>
      <c r="M2003" t="s">
        <v>16474</v>
      </c>
    </row>
    <row r="2004" spans="1:13">
      <c r="A2004" t="str">
        <f t="shared" si="31"/>
        <v>Pare Hokian 12 X 15 X 10 gr45632</v>
      </c>
      <c r="B2004">
        <v>2003</v>
      </c>
      <c r="C2004" t="s">
        <v>13279</v>
      </c>
      <c r="D2004" t="s">
        <v>1541</v>
      </c>
      <c r="E2004" s="28">
        <v>45632</v>
      </c>
      <c r="F2004" s="30">
        <v>12</v>
      </c>
      <c r="G2004" s="30">
        <v>15</v>
      </c>
      <c r="H2004" s="30">
        <v>1</v>
      </c>
      <c r="I2004" s="30">
        <v>180</v>
      </c>
      <c r="J2004" s="30">
        <v>44</v>
      </c>
      <c r="K2004" s="30">
        <v>0</v>
      </c>
      <c r="L2004" s="30">
        <v>44</v>
      </c>
      <c r="M2004" t="s">
        <v>16474</v>
      </c>
    </row>
    <row r="2005" spans="1:13">
      <c r="A2005" t="str">
        <f t="shared" si="31"/>
        <v>Pare Hokian 12 X 15 X 10 gr45649</v>
      </c>
      <c r="B2005">
        <v>2004</v>
      </c>
      <c r="C2005" t="s">
        <v>13279</v>
      </c>
      <c r="D2005" t="s">
        <v>1541</v>
      </c>
      <c r="E2005" s="28">
        <v>45649</v>
      </c>
      <c r="F2005" s="30">
        <v>12</v>
      </c>
      <c r="G2005" s="30">
        <v>15</v>
      </c>
      <c r="H2005" s="30">
        <v>1</v>
      </c>
      <c r="I2005" s="30">
        <v>180</v>
      </c>
      <c r="J2005" s="30">
        <v>48</v>
      </c>
      <c r="K2005" s="30">
        <v>0</v>
      </c>
      <c r="L2005" s="30">
        <v>48</v>
      </c>
      <c r="M2005" t="s">
        <v>16474</v>
      </c>
    </row>
    <row r="2006" spans="1:13">
      <c r="A2006" t="str">
        <f t="shared" si="31"/>
        <v>Pare Hokian 12 X 15 X 10 gr45627</v>
      </c>
      <c r="B2006">
        <v>2005</v>
      </c>
      <c r="C2006" t="s">
        <v>13279</v>
      </c>
      <c r="D2006" t="s">
        <v>1541</v>
      </c>
      <c r="E2006" s="28">
        <v>45627</v>
      </c>
      <c r="F2006" s="30">
        <v>12</v>
      </c>
      <c r="G2006" s="30">
        <v>15</v>
      </c>
      <c r="H2006" s="30">
        <v>1</v>
      </c>
      <c r="I2006" s="30">
        <v>180</v>
      </c>
      <c r="J2006" s="30">
        <v>20</v>
      </c>
      <c r="K2006" s="30">
        <v>0</v>
      </c>
      <c r="L2006" s="30">
        <v>20</v>
      </c>
      <c r="M2006" t="s">
        <v>16474</v>
      </c>
    </row>
    <row r="2007" spans="1:13">
      <c r="A2007" t="str">
        <f t="shared" si="31"/>
        <v>Pare Hokian 12 X 15 X 10 gr45631</v>
      </c>
      <c r="B2007">
        <v>2006</v>
      </c>
      <c r="C2007" t="s">
        <v>13279</v>
      </c>
      <c r="D2007" t="s">
        <v>1541</v>
      </c>
      <c r="E2007" s="28">
        <v>45631</v>
      </c>
      <c r="F2007" s="30">
        <v>12</v>
      </c>
      <c r="G2007" s="30">
        <v>15</v>
      </c>
      <c r="H2007" s="30">
        <v>1</v>
      </c>
      <c r="I2007" s="30">
        <v>180</v>
      </c>
      <c r="J2007" s="30">
        <v>56</v>
      </c>
      <c r="K2007" s="30">
        <v>0</v>
      </c>
      <c r="L2007" s="30">
        <v>56</v>
      </c>
      <c r="M2007" t="s">
        <v>16474</v>
      </c>
    </row>
    <row r="2008" spans="1:13">
      <c r="A2008" t="str">
        <f t="shared" si="31"/>
        <v>Pare Hokian 12 X 15 X 10 gr45607</v>
      </c>
      <c r="B2008">
        <v>2007</v>
      </c>
      <c r="C2008" t="s">
        <v>13279</v>
      </c>
      <c r="D2008" t="s">
        <v>1541</v>
      </c>
      <c r="E2008" s="28">
        <v>45607</v>
      </c>
      <c r="F2008" s="30">
        <v>12</v>
      </c>
      <c r="G2008" s="30">
        <v>15</v>
      </c>
      <c r="H2008" s="30">
        <v>1</v>
      </c>
      <c r="I2008" s="30">
        <v>180</v>
      </c>
      <c r="J2008" s="30">
        <v>64</v>
      </c>
      <c r="K2008" s="30">
        <v>0</v>
      </c>
      <c r="L2008" s="30">
        <v>64</v>
      </c>
      <c r="M2008" t="s">
        <v>16474</v>
      </c>
    </row>
    <row r="2009" spans="1:13">
      <c r="A2009" t="str">
        <f t="shared" si="31"/>
        <v>Pare Hokian 12 X 15 X 10 gr45616</v>
      </c>
      <c r="B2009">
        <v>2008</v>
      </c>
      <c r="C2009" t="s">
        <v>13279</v>
      </c>
      <c r="D2009" t="s">
        <v>1541</v>
      </c>
      <c r="E2009" s="28">
        <v>45616</v>
      </c>
      <c r="F2009" s="30">
        <v>12</v>
      </c>
      <c r="G2009" s="30">
        <v>15</v>
      </c>
      <c r="H2009" s="30">
        <v>1</v>
      </c>
      <c r="I2009" s="30">
        <v>180</v>
      </c>
      <c r="J2009" s="30">
        <v>75</v>
      </c>
      <c r="K2009" s="30">
        <v>0</v>
      </c>
      <c r="L2009" s="30">
        <v>75</v>
      </c>
      <c r="M2009" t="s">
        <v>16474</v>
      </c>
    </row>
    <row r="2010" spans="1:13">
      <c r="A2010" t="str">
        <f t="shared" si="31"/>
        <v>Pare Hokian 12 X 15 X 10 gr45627</v>
      </c>
      <c r="B2010">
        <v>2009</v>
      </c>
      <c r="C2010" t="s">
        <v>13279</v>
      </c>
      <c r="D2010" t="s">
        <v>1541</v>
      </c>
      <c r="E2010" s="28">
        <v>45627</v>
      </c>
      <c r="F2010" s="30">
        <v>12</v>
      </c>
      <c r="G2010" s="30">
        <v>15</v>
      </c>
      <c r="H2010" s="30">
        <v>1</v>
      </c>
      <c r="I2010" s="30">
        <v>180</v>
      </c>
      <c r="J2010" s="30">
        <v>20</v>
      </c>
      <c r="K2010" s="30">
        <v>0</v>
      </c>
      <c r="L2010" s="30">
        <v>20</v>
      </c>
      <c r="M2010" t="s">
        <v>16474</v>
      </c>
    </row>
    <row r="2011" spans="1:13">
      <c r="A2011" t="str">
        <f t="shared" si="31"/>
        <v>Pare Hokian 12 X 15 X 10 gr45797</v>
      </c>
      <c r="B2011">
        <v>2010</v>
      </c>
      <c r="C2011" t="s">
        <v>13279</v>
      </c>
      <c r="D2011" t="s">
        <v>1541</v>
      </c>
      <c r="E2011" s="28">
        <v>45797</v>
      </c>
      <c r="F2011" s="30">
        <v>12</v>
      </c>
      <c r="G2011" s="30">
        <v>15</v>
      </c>
      <c r="H2011" s="30">
        <v>1</v>
      </c>
      <c r="I2011" s="30">
        <v>180</v>
      </c>
      <c r="J2011" s="30">
        <v>78</v>
      </c>
      <c r="K2011" s="30">
        <v>0</v>
      </c>
      <c r="L2011" s="30">
        <v>78</v>
      </c>
      <c r="M2011" t="s">
        <v>16474</v>
      </c>
    </row>
    <row r="2012" spans="1:13">
      <c r="A2012" t="str">
        <f t="shared" si="31"/>
        <v>Pare Hokian 12 X 15 X 10 gr45791</v>
      </c>
      <c r="B2012">
        <v>2011</v>
      </c>
      <c r="C2012" t="s">
        <v>13279</v>
      </c>
      <c r="D2012" t="s">
        <v>1541</v>
      </c>
      <c r="E2012" s="28">
        <v>45791</v>
      </c>
      <c r="F2012" s="30">
        <v>12</v>
      </c>
      <c r="G2012" s="30">
        <v>15</v>
      </c>
      <c r="H2012" s="30">
        <v>1</v>
      </c>
      <c r="I2012" s="30">
        <v>180</v>
      </c>
      <c r="J2012" s="30">
        <v>90</v>
      </c>
      <c r="K2012" s="30">
        <v>0</v>
      </c>
      <c r="L2012" s="30">
        <v>90</v>
      </c>
      <c r="M2012" t="s">
        <v>16474</v>
      </c>
    </row>
    <row r="2013" spans="1:13">
      <c r="A2013" t="str">
        <f t="shared" si="31"/>
        <v>Pare Hokian 12 X 15 X 10 gr45627</v>
      </c>
      <c r="B2013">
        <v>2012</v>
      </c>
      <c r="C2013" t="s">
        <v>13279</v>
      </c>
      <c r="D2013" t="s">
        <v>1541</v>
      </c>
      <c r="E2013" s="28">
        <v>45627</v>
      </c>
      <c r="F2013" s="30">
        <v>12</v>
      </c>
      <c r="G2013" s="30">
        <v>15</v>
      </c>
      <c r="H2013" s="30">
        <v>1</v>
      </c>
      <c r="I2013" s="30">
        <v>180</v>
      </c>
      <c r="J2013" s="30">
        <v>20</v>
      </c>
      <c r="K2013" s="30">
        <v>0</v>
      </c>
      <c r="L2013" s="30">
        <v>20</v>
      </c>
      <c r="M2013" t="s">
        <v>16474</v>
      </c>
    </row>
    <row r="2014" spans="1:13">
      <c r="A2014" t="str">
        <f t="shared" si="31"/>
        <v>Pare Hokian 12 X 15 X 10 gr45631</v>
      </c>
      <c r="B2014">
        <v>2013</v>
      </c>
      <c r="C2014" t="s">
        <v>13279</v>
      </c>
      <c r="D2014" t="s">
        <v>1541</v>
      </c>
      <c r="E2014" s="28">
        <v>45631</v>
      </c>
      <c r="F2014" s="30">
        <v>12</v>
      </c>
      <c r="G2014" s="30">
        <v>15</v>
      </c>
      <c r="H2014" s="30">
        <v>1</v>
      </c>
      <c r="I2014" s="30">
        <v>180</v>
      </c>
      <c r="J2014" s="30">
        <v>56</v>
      </c>
      <c r="K2014" s="30">
        <v>0</v>
      </c>
      <c r="L2014" s="30">
        <v>56</v>
      </c>
      <c r="M2014" t="s">
        <v>16474</v>
      </c>
    </row>
    <row r="2015" spans="1:13">
      <c r="A2015" t="str">
        <f t="shared" si="31"/>
        <v>Pare Hokian 12 X 15 X 10 gr45667</v>
      </c>
      <c r="B2015">
        <v>2014</v>
      </c>
      <c r="C2015" t="s">
        <v>13279</v>
      </c>
      <c r="D2015" t="s">
        <v>1541</v>
      </c>
      <c r="E2015" s="28">
        <v>45667</v>
      </c>
      <c r="F2015" s="30">
        <v>12</v>
      </c>
      <c r="G2015" s="30">
        <v>15</v>
      </c>
      <c r="H2015" s="30">
        <v>1</v>
      </c>
      <c r="I2015" s="30">
        <v>180</v>
      </c>
      <c r="J2015" s="30">
        <v>145</v>
      </c>
      <c r="K2015" s="30">
        <v>0</v>
      </c>
      <c r="L2015" s="30">
        <v>145</v>
      </c>
      <c r="M2015" t="s">
        <v>16474</v>
      </c>
    </row>
    <row r="2016" spans="1:13">
      <c r="A2016" t="str">
        <f t="shared" si="31"/>
        <v>Pare Hokian 12 X 15 X 10 gr45627</v>
      </c>
      <c r="B2016">
        <v>2015</v>
      </c>
      <c r="C2016" t="s">
        <v>13279</v>
      </c>
      <c r="D2016" t="s">
        <v>1541</v>
      </c>
      <c r="E2016" s="28">
        <v>45627</v>
      </c>
      <c r="F2016" s="30">
        <v>12</v>
      </c>
      <c r="G2016" s="30">
        <v>15</v>
      </c>
      <c r="H2016" s="30">
        <v>1</v>
      </c>
      <c r="I2016" s="30">
        <v>180</v>
      </c>
      <c r="J2016" s="30">
        <v>20</v>
      </c>
      <c r="K2016" s="30">
        <v>0</v>
      </c>
      <c r="L2016" s="30">
        <v>20</v>
      </c>
      <c r="M2016" t="s">
        <v>16474</v>
      </c>
    </row>
    <row r="2017" spans="1:13">
      <c r="A2017" t="str">
        <f t="shared" si="31"/>
        <v>Pare Hokian 12 X 15 X 10 gr45645</v>
      </c>
      <c r="B2017">
        <v>2016</v>
      </c>
      <c r="C2017" t="s">
        <v>13279</v>
      </c>
      <c r="D2017" t="s">
        <v>1541</v>
      </c>
      <c r="E2017" s="28">
        <v>45645</v>
      </c>
      <c r="F2017" s="30">
        <v>12</v>
      </c>
      <c r="G2017" s="30">
        <v>15</v>
      </c>
      <c r="H2017" s="30">
        <v>1</v>
      </c>
      <c r="I2017" s="30">
        <v>180</v>
      </c>
      <c r="J2017" s="30">
        <v>200</v>
      </c>
      <c r="K2017" s="30">
        <v>1</v>
      </c>
      <c r="L2017" s="30">
        <v>20</v>
      </c>
      <c r="M2017" t="s">
        <v>16474</v>
      </c>
    </row>
    <row r="2018" spans="1:13">
      <c r="A2018" t="str">
        <f t="shared" si="31"/>
        <v>Pare Hokian 12 X 15 X 10 gr45627</v>
      </c>
      <c r="B2018">
        <v>2017</v>
      </c>
      <c r="C2018" t="s">
        <v>13279</v>
      </c>
      <c r="D2018" t="s">
        <v>1541</v>
      </c>
      <c r="E2018" s="28">
        <v>45627</v>
      </c>
      <c r="F2018" s="30">
        <v>12</v>
      </c>
      <c r="G2018" s="30">
        <v>15</v>
      </c>
      <c r="H2018" s="30">
        <v>1</v>
      </c>
      <c r="I2018" s="30">
        <v>180</v>
      </c>
      <c r="J2018" s="30">
        <v>20</v>
      </c>
      <c r="K2018" s="30">
        <v>0</v>
      </c>
      <c r="L2018" s="30">
        <v>20</v>
      </c>
      <c r="M2018" t="s">
        <v>16474</v>
      </c>
    </row>
    <row r="2019" spans="1:13">
      <c r="A2019" t="str">
        <f t="shared" si="31"/>
        <v>Pare Hokian 12 X 15 X 10 gr45797</v>
      </c>
      <c r="B2019">
        <v>2018</v>
      </c>
      <c r="C2019" t="s">
        <v>13279</v>
      </c>
      <c r="D2019" t="s">
        <v>1541</v>
      </c>
      <c r="E2019" s="28">
        <v>45797</v>
      </c>
      <c r="F2019" s="30">
        <v>12</v>
      </c>
      <c r="G2019" s="30">
        <v>15</v>
      </c>
      <c r="H2019" s="30">
        <v>1</v>
      </c>
      <c r="I2019" s="30">
        <v>180</v>
      </c>
      <c r="J2019" s="30">
        <v>78</v>
      </c>
      <c r="K2019" s="30">
        <v>0</v>
      </c>
      <c r="L2019" s="30">
        <v>78</v>
      </c>
      <c r="M2019" t="s">
        <v>16474</v>
      </c>
    </row>
    <row r="2020" spans="1:13">
      <c r="A2020" t="str">
        <f t="shared" si="31"/>
        <v>Sawi Dora 12 X 15 X 25 gr45737</v>
      </c>
      <c r="B2020">
        <v>2019</v>
      </c>
      <c r="C2020" t="s">
        <v>13280</v>
      </c>
      <c r="D2020" t="s">
        <v>1838</v>
      </c>
      <c r="E2020" s="28">
        <v>45737</v>
      </c>
      <c r="F2020" s="30">
        <v>12</v>
      </c>
      <c r="G2020" s="30">
        <v>15</v>
      </c>
      <c r="H2020" s="30">
        <v>1</v>
      </c>
      <c r="I2020" s="30">
        <v>180</v>
      </c>
      <c r="J2020" s="30">
        <v>3</v>
      </c>
      <c r="K2020" s="30">
        <v>0</v>
      </c>
      <c r="L2020" s="30">
        <v>3</v>
      </c>
      <c r="M2020" t="s">
        <v>16474</v>
      </c>
    </row>
    <row r="2021" spans="1:13">
      <c r="A2021" t="str">
        <f t="shared" si="31"/>
        <v>Sawi Dora 12 X 15 X 25 gr45737</v>
      </c>
      <c r="B2021">
        <v>2020</v>
      </c>
      <c r="C2021" t="s">
        <v>13280</v>
      </c>
      <c r="D2021" t="s">
        <v>1838</v>
      </c>
      <c r="E2021" s="28">
        <v>45737</v>
      </c>
      <c r="F2021" s="30">
        <v>12</v>
      </c>
      <c r="G2021" s="30">
        <v>15</v>
      </c>
      <c r="H2021" s="30">
        <v>1</v>
      </c>
      <c r="I2021" s="30">
        <v>180</v>
      </c>
      <c r="J2021" s="30">
        <v>3</v>
      </c>
      <c r="K2021" s="30">
        <v>0</v>
      </c>
      <c r="L2021" s="30">
        <v>3</v>
      </c>
      <c r="M2021" t="s">
        <v>16474</v>
      </c>
    </row>
    <row r="2022" spans="1:13">
      <c r="A2022" t="str">
        <f t="shared" si="31"/>
        <v>Sawi Dora 12 X 15 X 25 gr45791</v>
      </c>
      <c r="B2022">
        <v>2021</v>
      </c>
      <c r="C2022" t="s">
        <v>13280</v>
      </c>
      <c r="D2022" t="s">
        <v>1838</v>
      </c>
      <c r="E2022" s="28">
        <v>45791</v>
      </c>
      <c r="F2022" s="30">
        <v>12</v>
      </c>
      <c r="G2022" s="30">
        <v>15</v>
      </c>
      <c r="H2022" s="30">
        <v>1</v>
      </c>
      <c r="I2022" s="30">
        <v>180</v>
      </c>
      <c r="J2022" s="30">
        <v>434</v>
      </c>
      <c r="K2022" s="30">
        <v>2</v>
      </c>
      <c r="L2022" s="30">
        <v>74</v>
      </c>
      <c r="M2022" t="s">
        <v>16474</v>
      </c>
    </row>
    <row r="2023" spans="1:13">
      <c r="A2023" t="str">
        <f t="shared" si="31"/>
        <v>Sawi Majapahit 12 X 15 X 25 gr45649</v>
      </c>
      <c r="B2023">
        <v>2022</v>
      </c>
      <c r="C2023" t="s">
        <v>13281</v>
      </c>
      <c r="D2023" t="s">
        <v>1839</v>
      </c>
      <c r="E2023" s="28">
        <v>45649</v>
      </c>
      <c r="F2023" s="30">
        <v>12</v>
      </c>
      <c r="G2023" s="30">
        <v>15</v>
      </c>
      <c r="H2023" s="30">
        <v>1</v>
      </c>
      <c r="I2023" s="30">
        <v>180</v>
      </c>
      <c r="J2023" s="30">
        <v>23</v>
      </c>
      <c r="K2023" s="30">
        <v>0</v>
      </c>
      <c r="L2023" s="30">
        <v>23</v>
      </c>
      <c r="M2023" t="s">
        <v>16474</v>
      </c>
    </row>
    <row r="2024" spans="1:13">
      <c r="A2024" t="str">
        <f t="shared" si="31"/>
        <v>Sawi Majapahit 12 X 15 X 25 gr45776</v>
      </c>
      <c r="B2024">
        <v>2023</v>
      </c>
      <c r="C2024" t="s">
        <v>13281</v>
      </c>
      <c r="D2024" t="s">
        <v>1839</v>
      </c>
      <c r="E2024" s="28">
        <v>45776</v>
      </c>
      <c r="F2024" s="30">
        <v>12</v>
      </c>
      <c r="G2024" s="30">
        <v>15</v>
      </c>
      <c r="H2024" s="30">
        <v>1</v>
      </c>
      <c r="I2024" s="30">
        <v>180</v>
      </c>
      <c r="J2024" s="30">
        <v>71</v>
      </c>
      <c r="K2024" s="30">
        <v>0</v>
      </c>
      <c r="L2024" s="30">
        <v>71</v>
      </c>
      <c r="M2024" t="s">
        <v>16474</v>
      </c>
    </row>
    <row r="2025" spans="1:13">
      <c r="A2025" t="str">
        <f t="shared" si="31"/>
        <v>Sawi Majapahit 12 X 15 X 25 gr45627</v>
      </c>
      <c r="B2025">
        <v>2024</v>
      </c>
      <c r="C2025" t="s">
        <v>13281</v>
      </c>
      <c r="D2025" t="s">
        <v>1839</v>
      </c>
      <c r="E2025" s="28">
        <v>45627</v>
      </c>
      <c r="F2025" s="30">
        <v>12</v>
      </c>
      <c r="G2025" s="30">
        <v>15</v>
      </c>
      <c r="H2025" s="30">
        <v>1</v>
      </c>
      <c r="I2025" s="30">
        <v>180</v>
      </c>
      <c r="J2025" s="30">
        <v>94</v>
      </c>
      <c r="K2025" s="30">
        <v>0</v>
      </c>
      <c r="L2025" s="30">
        <v>94</v>
      </c>
      <c r="M2025" t="s">
        <v>16474</v>
      </c>
    </row>
    <row r="2026" spans="1:13">
      <c r="A2026" t="str">
        <f t="shared" si="31"/>
        <v>Sawi Majapahit 12 X 15 X 25 gr45649</v>
      </c>
      <c r="B2026">
        <v>2025</v>
      </c>
      <c r="C2026" t="s">
        <v>13281</v>
      </c>
      <c r="D2026" t="s">
        <v>1839</v>
      </c>
      <c r="E2026" s="28">
        <v>45649</v>
      </c>
      <c r="F2026" s="30">
        <v>12</v>
      </c>
      <c r="G2026" s="30">
        <v>15</v>
      </c>
      <c r="H2026" s="30">
        <v>1</v>
      </c>
      <c r="I2026" s="30">
        <v>180</v>
      </c>
      <c r="J2026" s="30">
        <v>23</v>
      </c>
      <c r="K2026" s="30">
        <v>0</v>
      </c>
      <c r="L2026" s="30">
        <v>23</v>
      </c>
      <c r="M2026" t="s">
        <v>16474</v>
      </c>
    </row>
    <row r="2027" spans="1:13">
      <c r="A2027" t="str">
        <f t="shared" si="31"/>
        <v>Sawi Majapahit 12 X 15 X 25 gr45797</v>
      </c>
      <c r="B2027">
        <v>2026</v>
      </c>
      <c r="C2027" t="s">
        <v>13281</v>
      </c>
      <c r="D2027" t="s">
        <v>1839</v>
      </c>
      <c r="E2027" s="28">
        <v>45797</v>
      </c>
      <c r="F2027" s="30">
        <v>12</v>
      </c>
      <c r="G2027" s="30">
        <v>15</v>
      </c>
      <c r="H2027" s="30">
        <v>1</v>
      </c>
      <c r="I2027" s="30">
        <v>180</v>
      </c>
      <c r="J2027" s="30">
        <v>919</v>
      </c>
      <c r="K2027" s="30">
        <v>5</v>
      </c>
      <c r="L2027" s="30">
        <v>19</v>
      </c>
      <c r="M2027" t="s">
        <v>16474</v>
      </c>
    </row>
    <row r="2028" spans="1:13">
      <c r="A2028" t="str">
        <f t="shared" si="31"/>
        <v>Selada Kriebo 12 X 15 X 10 gr45534</v>
      </c>
      <c r="B2028">
        <v>2027</v>
      </c>
      <c r="C2028" t="s">
        <v>13282</v>
      </c>
      <c r="D2028" t="s">
        <v>1866</v>
      </c>
      <c r="E2028" s="28">
        <v>45534</v>
      </c>
      <c r="F2028" s="30">
        <v>12</v>
      </c>
      <c r="G2028" s="30">
        <v>15</v>
      </c>
      <c r="H2028" s="30">
        <v>1</v>
      </c>
      <c r="I2028" s="30">
        <v>180</v>
      </c>
      <c r="J2028" s="30">
        <v>58</v>
      </c>
      <c r="K2028" s="30">
        <v>0</v>
      </c>
      <c r="L2028" s="30">
        <v>58</v>
      </c>
      <c r="M2028" t="s">
        <v>16474</v>
      </c>
    </row>
    <row r="2029" spans="1:13">
      <c r="A2029" t="str">
        <f t="shared" si="31"/>
        <v>Smk. Big Maduri F1 12 X 10 X 20 gr46002</v>
      </c>
      <c r="B2029">
        <v>2028</v>
      </c>
      <c r="C2029" t="s">
        <v>13283</v>
      </c>
      <c r="D2029" t="s">
        <v>1909</v>
      </c>
      <c r="E2029" s="28">
        <v>46002</v>
      </c>
      <c r="F2029" s="30">
        <v>12</v>
      </c>
      <c r="G2029" s="30">
        <v>10</v>
      </c>
      <c r="H2029" s="30">
        <v>1</v>
      </c>
      <c r="I2029" s="30">
        <v>120</v>
      </c>
      <c r="J2029" s="30">
        <v>199</v>
      </c>
      <c r="K2029" s="30">
        <v>1</v>
      </c>
      <c r="L2029" s="30">
        <v>79</v>
      </c>
      <c r="M2029" t="s">
        <v>16474</v>
      </c>
    </row>
    <row r="2030" spans="1:13">
      <c r="A2030" t="str">
        <f t="shared" si="31"/>
        <v>Smk. Esteem 20 X 6 X 20 gr45536</v>
      </c>
      <c r="B2030">
        <v>2029</v>
      </c>
      <c r="C2030" t="s">
        <v>13284</v>
      </c>
      <c r="D2030" t="s">
        <v>1910</v>
      </c>
      <c r="E2030" s="28">
        <v>45536</v>
      </c>
      <c r="F2030" s="30">
        <v>20</v>
      </c>
      <c r="G2030" s="30">
        <v>6</v>
      </c>
      <c r="H2030" s="30">
        <v>1</v>
      </c>
      <c r="I2030" s="30">
        <v>120</v>
      </c>
      <c r="J2030" s="30">
        <v>753</v>
      </c>
      <c r="K2030" s="30">
        <v>6</v>
      </c>
      <c r="L2030" s="30">
        <v>33</v>
      </c>
      <c r="M2030" t="s">
        <v>16474</v>
      </c>
    </row>
    <row r="2031" spans="1:13">
      <c r="A2031" t="str">
        <f t="shared" si="31"/>
        <v>Smk. Maduri 12 X 10 X 20 gr45695</v>
      </c>
      <c r="B2031">
        <v>2030</v>
      </c>
      <c r="C2031" t="s">
        <v>13285</v>
      </c>
      <c r="D2031" t="s">
        <v>1911</v>
      </c>
      <c r="E2031" s="28">
        <v>45695</v>
      </c>
      <c r="F2031" s="30">
        <v>12</v>
      </c>
      <c r="G2031" s="30">
        <v>10</v>
      </c>
      <c r="H2031" s="30">
        <v>1</v>
      </c>
      <c r="I2031" s="30">
        <v>120</v>
      </c>
      <c r="J2031" s="30">
        <v>519</v>
      </c>
      <c r="K2031" s="30">
        <v>4</v>
      </c>
      <c r="L2031" s="30">
        <v>39</v>
      </c>
      <c r="M2031" t="s">
        <v>16474</v>
      </c>
    </row>
    <row r="2032" spans="1:13">
      <c r="A2032" t="str">
        <f t="shared" si="31"/>
        <v>Smk. Seedless F1 Big Classic 20 X 6 X 20 gr45566</v>
      </c>
      <c r="B2032">
        <v>2031</v>
      </c>
      <c r="C2032" t="s">
        <v>13286</v>
      </c>
      <c r="D2032" t="s">
        <v>1912</v>
      </c>
      <c r="E2032" s="28">
        <v>45566</v>
      </c>
      <c r="F2032" s="30">
        <v>20</v>
      </c>
      <c r="G2032" s="30">
        <v>6</v>
      </c>
      <c r="H2032" s="30">
        <v>1</v>
      </c>
      <c r="I2032" s="30">
        <v>120</v>
      </c>
      <c r="J2032" s="30">
        <v>284</v>
      </c>
      <c r="K2032" s="30">
        <v>2</v>
      </c>
      <c r="L2032" s="30">
        <v>44</v>
      </c>
      <c r="M2032" t="s">
        <v>16474</v>
      </c>
    </row>
    <row r="2033" spans="1:13">
      <c r="A2033" t="str">
        <f t="shared" si="31"/>
        <v>Smk. Seedless F1 Classic 20 X 6 X 20 gr45962</v>
      </c>
      <c r="B2033">
        <v>2032</v>
      </c>
      <c r="C2033" t="s">
        <v>13287</v>
      </c>
      <c r="D2033" t="s">
        <v>1913</v>
      </c>
      <c r="E2033" s="28">
        <v>45962</v>
      </c>
      <c r="F2033" s="30">
        <v>120</v>
      </c>
      <c r="G2033" s="30">
        <v>1</v>
      </c>
      <c r="H2033" s="30">
        <v>1</v>
      </c>
      <c r="I2033" s="30">
        <v>120</v>
      </c>
      <c r="J2033" s="30">
        <v>636</v>
      </c>
      <c r="K2033" s="30">
        <v>5</v>
      </c>
      <c r="L2033" s="30">
        <v>36</v>
      </c>
      <c r="M2033" t="s">
        <v>16474</v>
      </c>
    </row>
    <row r="2034" spans="1:13">
      <c r="A2034" t="str">
        <f t="shared" si="31"/>
        <v>Terong Bungo 12 X 20 X 5 gr45831</v>
      </c>
      <c r="B2034">
        <v>2033</v>
      </c>
      <c r="C2034" t="s">
        <v>13288</v>
      </c>
      <c r="D2034" t="s">
        <v>2045</v>
      </c>
      <c r="E2034" s="28">
        <v>45831</v>
      </c>
      <c r="F2034" s="30">
        <v>12</v>
      </c>
      <c r="G2034" s="30">
        <v>20</v>
      </c>
      <c r="H2034" s="30">
        <v>1</v>
      </c>
      <c r="I2034" s="30">
        <v>240</v>
      </c>
      <c r="J2034" s="30">
        <v>4</v>
      </c>
      <c r="K2034" s="30">
        <v>0</v>
      </c>
      <c r="L2034" s="30">
        <v>4</v>
      </c>
      <c r="M2034" t="s">
        <v>16474</v>
      </c>
    </row>
    <row r="2035" spans="1:13">
      <c r="A2035" t="str">
        <f t="shared" si="31"/>
        <v>Terong Hijo 12 X 15 X 10 gr45660</v>
      </c>
      <c r="B2035">
        <v>2034</v>
      </c>
      <c r="C2035" t="s">
        <v>13289</v>
      </c>
      <c r="D2035" t="s">
        <v>2046</v>
      </c>
      <c r="E2035" s="28">
        <v>45660</v>
      </c>
      <c r="F2035" s="30">
        <v>12</v>
      </c>
      <c r="G2035" s="30">
        <v>15</v>
      </c>
      <c r="H2035" s="30">
        <v>1</v>
      </c>
      <c r="I2035" s="30">
        <v>180</v>
      </c>
      <c r="J2035" s="30">
        <v>46</v>
      </c>
      <c r="K2035" s="30">
        <v>0</v>
      </c>
      <c r="L2035" s="30">
        <v>46</v>
      </c>
      <c r="M2035" t="s">
        <v>16474</v>
      </c>
    </row>
    <row r="2036" spans="1:13">
      <c r="A2036" t="str">
        <f t="shared" si="31"/>
        <v>Terong Hijo 12 X 15 X 10 gr45607</v>
      </c>
      <c r="B2036">
        <v>2035</v>
      </c>
      <c r="C2036" t="s">
        <v>13289</v>
      </c>
      <c r="D2036" t="s">
        <v>2046</v>
      </c>
      <c r="E2036" s="28">
        <v>45607</v>
      </c>
      <c r="F2036" s="30">
        <v>12</v>
      </c>
      <c r="G2036" s="30">
        <v>15</v>
      </c>
      <c r="H2036" s="30">
        <v>1</v>
      </c>
      <c r="I2036" s="30">
        <v>180</v>
      </c>
      <c r="J2036" s="30">
        <v>173</v>
      </c>
      <c r="K2036" s="30">
        <v>0</v>
      </c>
      <c r="L2036" s="30">
        <v>173</v>
      </c>
      <c r="M2036" t="s">
        <v>16474</v>
      </c>
    </row>
    <row r="2037" spans="1:13">
      <c r="A2037" t="str">
        <f t="shared" si="31"/>
        <v>Terong Kenari 12 X 15 X 10 gr45865</v>
      </c>
      <c r="B2037">
        <v>2036</v>
      </c>
      <c r="C2037" t="s">
        <v>13290</v>
      </c>
      <c r="D2037" t="s">
        <v>2047</v>
      </c>
      <c r="E2037" s="28">
        <v>45865</v>
      </c>
      <c r="F2037" s="30">
        <v>12</v>
      </c>
      <c r="G2037" s="30">
        <v>15</v>
      </c>
      <c r="H2037" s="30">
        <v>1</v>
      </c>
      <c r="I2037" s="30">
        <v>180</v>
      </c>
      <c r="J2037" s="30">
        <v>60</v>
      </c>
      <c r="K2037" s="30">
        <v>0</v>
      </c>
      <c r="L2037" s="30">
        <v>60</v>
      </c>
      <c r="M2037" t="s">
        <v>16474</v>
      </c>
    </row>
    <row r="2038" spans="1:13">
      <c r="A2038" t="str">
        <f t="shared" si="31"/>
        <v>Terong Kenari 12 X 15 X 10 gr45982</v>
      </c>
      <c r="B2038">
        <v>2037</v>
      </c>
      <c r="C2038" t="s">
        <v>13290</v>
      </c>
      <c r="D2038" t="s">
        <v>2047</v>
      </c>
      <c r="E2038" s="28">
        <v>45982</v>
      </c>
      <c r="F2038" s="30">
        <v>12</v>
      </c>
      <c r="G2038" s="30">
        <v>15</v>
      </c>
      <c r="H2038" s="30">
        <v>1</v>
      </c>
      <c r="I2038" s="30">
        <v>180</v>
      </c>
      <c r="J2038" s="30">
        <v>594</v>
      </c>
      <c r="K2038" s="30">
        <v>3</v>
      </c>
      <c r="L2038" s="30">
        <v>54</v>
      </c>
      <c r="M2038" t="s">
        <v>16474</v>
      </c>
    </row>
    <row r="2039" spans="1:13">
      <c r="A2039" t="str">
        <f t="shared" si="31"/>
        <v>Terong Welut 12 X 15 X 10 gr45654</v>
      </c>
      <c r="B2039">
        <v>2038</v>
      </c>
      <c r="C2039" t="s">
        <v>13291</v>
      </c>
      <c r="D2039" t="s">
        <v>2048</v>
      </c>
      <c r="E2039" s="28">
        <v>45654</v>
      </c>
      <c r="F2039" s="30">
        <v>12</v>
      </c>
      <c r="G2039" s="30">
        <v>15</v>
      </c>
      <c r="H2039" s="30">
        <v>1</v>
      </c>
      <c r="I2039" s="30">
        <v>180</v>
      </c>
      <c r="J2039" s="30">
        <v>90</v>
      </c>
      <c r="K2039" s="30">
        <v>0</v>
      </c>
      <c r="L2039" s="30">
        <v>90</v>
      </c>
      <c r="M2039" t="s">
        <v>16474</v>
      </c>
    </row>
    <row r="2040" spans="1:13">
      <c r="A2040" t="str">
        <f t="shared" si="31"/>
        <v>Terong Welut 12 X 15 X 10 gr45612</v>
      </c>
      <c r="B2040">
        <v>2039</v>
      </c>
      <c r="C2040" t="s">
        <v>13291</v>
      </c>
      <c r="D2040" t="s">
        <v>2048</v>
      </c>
      <c r="E2040" s="28">
        <v>45612</v>
      </c>
      <c r="F2040" s="30">
        <v>12</v>
      </c>
      <c r="G2040" s="30">
        <v>15</v>
      </c>
      <c r="H2040" s="30">
        <v>1</v>
      </c>
      <c r="I2040" s="30">
        <v>180</v>
      </c>
      <c r="J2040" s="30">
        <v>235</v>
      </c>
      <c r="K2040" s="30">
        <v>1</v>
      </c>
      <c r="L2040" s="30">
        <v>55</v>
      </c>
      <c r="M2040" t="s">
        <v>16474</v>
      </c>
    </row>
    <row r="2041" spans="1:13">
      <c r="A2041" t="str">
        <f t="shared" si="31"/>
        <v>Timun Renes F1 12 X 15 X 10 gr45919</v>
      </c>
      <c r="B2041">
        <v>2040</v>
      </c>
      <c r="C2041" t="s">
        <v>13292</v>
      </c>
      <c r="D2041" t="s">
        <v>2055</v>
      </c>
      <c r="E2041" s="28">
        <v>45919</v>
      </c>
      <c r="F2041" s="30">
        <v>12</v>
      </c>
      <c r="G2041" s="30">
        <v>15</v>
      </c>
      <c r="H2041" s="30">
        <v>1</v>
      </c>
      <c r="I2041" s="30">
        <v>180</v>
      </c>
      <c r="J2041" s="30">
        <v>55</v>
      </c>
      <c r="K2041" s="30">
        <v>0</v>
      </c>
      <c r="L2041" s="30">
        <v>55</v>
      </c>
      <c r="M2041" t="s">
        <v>16474</v>
      </c>
    </row>
    <row r="2042" spans="1:13">
      <c r="A2042" t="str">
        <f t="shared" si="31"/>
        <v>Timun Renes F1 12 X 15 X 10 gr45931</v>
      </c>
      <c r="B2042">
        <v>2041</v>
      </c>
      <c r="C2042" t="s">
        <v>13292</v>
      </c>
      <c r="D2042" t="s">
        <v>2055</v>
      </c>
      <c r="E2042" s="28">
        <v>45931</v>
      </c>
      <c r="F2042" s="30">
        <v>12</v>
      </c>
      <c r="G2042" s="30">
        <v>15</v>
      </c>
      <c r="H2042" s="30">
        <v>1</v>
      </c>
      <c r="I2042" s="30">
        <v>180</v>
      </c>
      <c r="J2042" s="30">
        <v>945</v>
      </c>
      <c r="K2042" s="30">
        <v>5</v>
      </c>
      <c r="L2042" s="30">
        <v>45</v>
      </c>
      <c r="M2042" t="s">
        <v>16474</v>
      </c>
    </row>
    <row r="2043" spans="1:13">
      <c r="A2043" t="str">
        <f t="shared" si="31"/>
        <v>Timun Semi F1 12 X 10 X 20 gr45959</v>
      </c>
      <c r="B2043">
        <v>2042</v>
      </c>
      <c r="C2043" t="s">
        <v>13293</v>
      </c>
      <c r="D2043" t="s">
        <v>2056</v>
      </c>
      <c r="E2043" s="28">
        <v>45959</v>
      </c>
      <c r="F2043" s="30">
        <v>12</v>
      </c>
      <c r="G2043" s="30">
        <v>10</v>
      </c>
      <c r="H2043" s="30">
        <v>1</v>
      </c>
      <c r="I2043" s="30">
        <v>120</v>
      </c>
      <c r="J2043" s="30">
        <v>8</v>
      </c>
      <c r="K2043" s="30">
        <v>0</v>
      </c>
      <c r="L2043" s="30">
        <v>8</v>
      </c>
      <c r="M2043" t="s">
        <v>16474</v>
      </c>
    </row>
    <row r="2044" spans="1:13">
      <c r="A2044" t="str">
        <f t="shared" si="31"/>
        <v>Timun Semi F1 12 X 10 X 20 gr45994</v>
      </c>
      <c r="B2044">
        <v>2043</v>
      </c>
      <c r="C2044" t="s">
        <v>13293</v>
      </c>
      <c r="D2044" t="s">
        <v>2056</v>
      </c>
      <c r="E2044" s="28">
        <v>45994</v>
      </c>
      <c r="F2044" s="30">
        <v>12</v>
      </c>
      <c r="G2044" s="30">
        <v>10</v>
      </c>
      <c r="H2044" s="30">
        <v>1</v>
      </c>
      <c r="I2044" s="30">
        <v>120</v>
      </c>
      <c r="J2044" s="30">
        <v>22</v>
      </c>
      <c r="K2044" s="30">
        <v>0</v>
      </c>
      <c r="L2044" s="30">
        <v>22</v>
      </c>
      <c r="M2044" t="s">
        <v>16474</v>
      </c>
    </row>
    <row r="2045" spans="1:13">
      <c r="A2045" t="str">
        <f t="shared" si="31"/>
        <v>Timun Semi F1 12 X 10 X 20 gr45959</v>
      </c>
      <c r="B2045">
        <v>2044</v>
      </c>
      <c r="C2045" t="s">
        <v>13293</v>
      </c>
      <c r="D2045" t="s">
        <v>2056</v>
      </c>
      <c r="E2045" s="28">
        <v>45959</v>
      </c>
      <c r="F2045" s="30">
        <v>12</v>
      </c>
      <c r="G2045" s="30">
        <v>10</v>
      </c>
      <c r="H2045" s="30">
        <v>1</v>
      </c>
      <c r="I2045" s="30">
        <v>120</v>
      </c>
      <c r="J2045" s="30">
        <v>8</v>
      </c>
      <c r="K2045" s="30">
        <v>0</v>
      </c>
      <c r="L2045" s="30">
        <v>8</v>
      </c>
      <c r="M2045" t="s">
        <v>16474</v>
      </c>
    </row>
    <row r="2046" spans="1:13">
      <c r="A2046" t="str">
        <f t="shared" si="31"/>
        <v>Timun Semi F1 12 X 10 X 20 gr45959</v>
      </c>
      <c r="B2046">
        <v>2045</v>
      </c>
      <c r="C2046" t="s">
        <v>13293</v>
      </c>
      <c r="D2046" t="s">
        <v>2056</v>
      </c>
      <c r="E2046" s="28">
        <v>45959</v>
      </c>
      <c r="F2046" s="30">
        <v>12</v>
      </c>
      <c r="G2046" s="30">
        <v>10</v>
      </c>
      <c r="H2046" s="30">
        <v>1</v>
      </c>
      <c r="I2046" s="30">
        <v>120</v>
      </c>
      <c r="J2046" s="30">
        <v>8</v>
      </c>
      <c r="K2046" s="30">
        <v>0</v>
      </c>
      <c r="L2046" s="30">
        <v>8</v>
      </c>
      <c r="M2046" t="s">
        <v>16474</v>
      </c>
    </row>
    <row r="2047" spans="1:13">
      <c r="A2047" t="str">
        <f t="shared" si="31"/>
        <v>Timun Semi F1 12 X 10 X 20 gr45853</v>
      </c>
      <c r="B2047">
        <v>2046</v>
      </c>
      <c r="C2047" t="s">
        <v>13293</v>
      </c>
      <c r="D2047" t="s">
        <v>2056</v>
      </c>
      <c r="E2047" s="28">
        <v>45853</v>
      </c>
      <c r="F2047" s="30">
        <v>12</v>
      </c>
      <c r="G2047" s="30">
        <v>10</v>
      </c>
      <c r="H2047" s="30">
        <v>1</v>
      </c>
      <c r="I2047" s="30">
        <v>120</v>
      </c>
      <c r="J2047" s="30">
        <v>49</v>
      </c>
      <c r="K2047" s="30">
        <v>0</v>
      </c>
      <c r="L2047" s="30">
        <v>49</v>
      </c>
      <c r="M2047" t="s">
        <v>16474</v>
      </c>
    </row>
    <row r="2048" spans="1:13">
      <c r="A2048" t="str">
        <f t="shared" si="31"/>
        <v>Timun Semi F1 12 X 10 X 20 gr45994</v>
      </c>
      <c r="B2048">
        <v>2047</v>
      </c>
      <c r="C2048" t="s">
        <v>13293</v>
      </c>
      <c r="D2048" t="s">
        <v>2056</v>
      </c>
      <c r="E2048" s="28">
        <v>45994</v>
      </c>
      <c r="F2048" s="30">
        <v>12</v>
      </c>
      <c r="G2048" s="30">
        <v>10</v>
      </c>
      <c r="H2048" s="30">
        <v>1</v>
      </c>
      <c r="I2048" s="30">
        <v>120</v>
      </c>
      <c r="J2048" s="30">
        <v>22</v>
      </c>
      <c r="K2048" s="30">
        <v>0</v>
      </c>
      <c r="L2048" s="30">
        <v>22</v>
      </c>
      <c r="M2048" t="s">
        <v>16474</v>
      </c>
    </row>
    <row r="2049" spans="1:13">
      <c r="A2049" t="str">
        <f t="shared" si="31"/>
        <v>Timun Semi F1 12 X 10 X 20 gr45959</v>
      </c>
      <c r="B2049">
        <v>2048</v>
      </c>
      <c r="C2049" t="s">
        <v>13293</v>
      </c>
      <c r="D2049" t="s">
        <v>2056</v>
      </c>
      <c r="E2049" s="28">
        <v>45959</v>
      </c>
      <c r="F2049" s="30">
        <v>12</v>
      </c>
      <c r="G2049" s="30">
        <v>10</v>
      </c>
      <c r="H2049" s="30">
        <v>1</v>
      </c>
      <c r="I2049" s="30">
        <v>120</v>
      </c>
      <c r="J2049" s="30">
        <v>8</v>
      </c>
      <c r="K2049" s="30">
        <v>0</v>
      </c>
      <c r="L2049" s="30">
        <v>8</v>
      </c>
      <c r="M2049" t="s">
        <v>16474</v>
      </c>
    </row>
    <row r="2050" spans="1:13">
      <c r="A2050" t="str">
        <f t="shared" si="31"/>
        <v>Timun Semi F1 12 X 10 X 20 gr45959</v>
      </c>
      <c r="B2050">
        <v>2049</v>
      </c>
      <c r="C2050" t="s">
        <v>13293</v>
      </c>
      <c r="D2050" t="s">
        <v>2056</v>
      </c>
      <c r="E2050" s="28">
        <v>45959</v>
      </c>
      <c r="F2050" s="30">
        <v>12</v>
      </c>
      <c r="G2050" s="30">
        <v>10</v>
      </c>
      <c r="H2050" s="30">
        <v>1</v>
      </c>
      <c r="I2050" s="30">
        <v>120</v>
      </c>
      <c r="J2050" s="30">
        <v>8</v>
      </c>
      <c r="K2050" s="30">
        <v>0</v>
      </c>
      <c r="L2050" s="30">
        <v>8</v>
      </c>
      <c r="M2050" t="s">
        <v>16474</v>
      </c>
    </row>
    <row r="2051" spans="1:13">
      <c r="A2051" t="str">
        <f t="shared" ref="A2051:A2089" si="32">D2051&amp;E2051</f>
        <v>Timun Semi F1 12 X 10 X 20 gr45959</v>
      </c>
      <c r="B2051">
        <v>2050</v>
      </c>
      <c r="C2051" t="s">
        <v>13293</v>
      </c>
      <c r="D2051" t="s">
        <v>2056</v>
      </c>
      <c r="E2051" s="28">
        <v>45959</v>
      </c>
      <c r="F2051" s="30">
        <v>12</v>
      </c>
      <c r="G2051" s="30">
        <v>10</v>
      </c>
      <c r="H2051" s="30">
        <v>1</v>
      </c>
      <c r="I2051" s="30">
        <v>120</v>
      </c>
      <c r="J2051" s="30">
        <v>8</v>
      </c>
      <c r="K2051" s="30">
        <v>0</v>
      </c>
      <c r="L2051" s="30">
        <v>8</v>
      </c>
      <c r="M2051" t="s">
        <v>16474</v>
      </c>
    </row>
    <row r="2052" spans="1:13">
      <c r="A2052" t="str">
        <f t="shared" si="32"/>
        <v>Timun Semi F1 12 X 10 X 20 gr45959</v>
      </c>
      <c r="B2052">
        <v>2051</v>
      </c>
      <c r="C2052" t="s">
        <v>13293</v>
      </c>
      <c r="D2052" t="s">
        <v>2056</v>
      </c>
      <c r="E2052" s="28">
        <v>45959</v>
      </c>
      <c r="F2052" s="30">
        <v>12</v>
      </c>
      <c r="G2052" s="30">
        <v>10</v>
      </c>
      <c r="H2052" s="30">
        <v>1</v>
      </c>
      <c r="I2052" s="30">
        <v>120</v>
      </c>
      <c r="J2052" s="30">
        <v>8</v>
      </c>
      <c r="K2052" s="30">
        <v>0</v>
      </c>
      <c r="L2052" s="30">
        <v>8</v>
      </c>
      <c r="M2052" t="s">
        <v>16474</v>
      </c>
    </row>
    <row r="2053" spans="1:13">
      <c r="A2053" t="str">
        <f t="shared" si="32"/>
        <v>Timun Semi F1 12 X 10 X 20 gr45995</v>
      </c>
      <c r="B2053">
        <v>2052</v>
      </c>
      <c r="C2053" t="s">
        <v>13293</v>
      </c>
      <c r="D2053" t="s">
        <v>2056</v>
      </c>
      <c r="E2053" s="28">
        <v>45995</v>
      </c>
      <c r="F2053" s="30">
        <v>12</v>
      </c>
      <c r="G2053" s="30">
        <v>10</v>
      </c>
      <c r="H2053" s="30">
        <v>1</v>
      </c>
      <c r="I2053" s="30">
        <v>120</v>
      </c>
      <c r="J2053" s="30">
        <v>119</v>
      </c>
      <c r="K2053" s="30">
        <v>0</v>
      </c>
      <c r="L2053" s="30">
        <v>119</v>
      </c>
      <c r="M2053" t="s">
        <v>16474</v>
      </c>
    </row>
    <row r="2054" spans="1:13">
      <c r="A2054" t="str">
        <f t="shared" si="32"/>
        <v>Timun Semi F1 12 X 10 X 20 gr45999</v>
      </c>
      <c r="B2054">
        <v>2053</v>
      </c>
      <c r="C2054" t="s">
        <v>13293</v>
      </c>
      <c r="D2054" t="s">
        <v>2056</v>
      </c>
      <c r="E2054" s="28">
        <v>45999</v>
      </c>
      <c r="F2054" s="30">
        <v>12</v>
      </c>
      <c r="G2054" s="30">
        <v>10</v>
      </c>
      <c r="H2054" s="30">
        <v>1</v>
      </c>
      <c r="I2054" s="30">
        <v>120</v>
      </c>
      <c r="J2054" s="30">
        <v>119</v>
      </c>
      <c r="K2054" s="30">
        <v>0</v>
      </c>
      <c r="L2054" s="30">
        <v>119</v>
      </c>
      <c r="M2054" t="s">
        <v>16474</v>
      </c>
    </row>
    <row r="2055" spans="1:13">
      <c r="A2055" t="str">
        <f t="shared" si="32"/>
        <v>Timun Semi F1 12 X 10 X 20 gr45995</v>
      </c>
      <c r="B2055">
        <v>2054</v>
      </c>
      <c r="C2055" t="s">
        <v>13293</v>
      </c>
      <c r="D2055" t="s">
        <v>2056</v>
      </c>
      <c r="E2055" s="28">
        <v>45995</v>
      </c>
      <c r="F2055" s="30">
        <v>12</v>
      </c>
      <c r="G2055" s="30">
        <v>10</v>
      </c>
      <c r="H2055" s="30">
        <v>1</v>
      </c>
      <c r="I2055" s="30">
        <v>120</v>
      </c>
      <c r="J2055" s="30">
        <v>119</v>
      </c>
      <c r="K2055" s="30">
        <v>0</v>
      </c>
      <c r="L2055" s="30">
        <v>119</v>
      </c>
      <c r="M2055" t="s">
        <v>16474</v>
      </c>
    </row>
    <row r="2056" spans="1:13">
      <c r="A2056" t="str">
        <f t="shared" si="32"/>
        <v>Timun Semi F1 12 X 10 X 20 gr45952</v>
      </c>
      <c r="B2056">
        <v>2055</v>
      </c>
      <c r="C2056" t="s">
        <v>13293</v>
      </c>
      <c r="D2056" t="s">
        <v>2056</v>
      </c>
      <c r="E2056" s="28">
        <v>45952</v>
      </c>
      <c r="F2056" s="30">
        <v>12</v>
      </c>
      <c r="G2056" s="30">
        <v>10</v>
      </c>
      <c r="H2056" s="30">
        <v>1</v>
      </c>
      <c r="I2056" s="30">
        <v>120</v>
      </c>
      <c r="J2056" s="30">
        <v>128</v>
      </c>
      <c r="K2056" s="30">
        <v>1</v>
      </c>
      <c r="L2056" s="30">
        <v>8</v>
      </c>
      <c r="M2056" t="s">
        <v>16474</v>
      </c>
    </row>
    <row r="2057" spans="1:13">
      <c r="A2057" t="str">
        <f t="shared" si="32"/>
        <v>Timun Semi F1 12 X 10 X 20 gr45995</v>
      </c>
      <c r="B2057">
        <v>2056</v>
      </c>
      <c r="C2057" t="s">
        <v>13293</v>
      </c>
      <c r="D2057" t="s">
        <v>2056</v>
      </c>
      <c r="E2057" s="28">
        <v>45995</v>
      </c>
      <c r="F2057" s="30">
        <v>12</v>
      </c>
      <c r="G2057" s="30">
        <v>10</v>
      </c>
      <c r="H2057" s="30">
        <v>1</v>
      </c>
      <c r="I2057" s="30">
        <v>120</v>
      </c>
      <c r="J2057" s="30">
        <v>119</v>
      </c>
      <c r="K2057" s="30">
        <v>0</v>
      </c>
      <c r="L2057" s="30">
        <v>119</v>
      </c>
      <c r="M2057" t="s">
        <v>16474</v>
      </c>
    </row>
    <row r="2058" spans="1:13">
      <c r="A2058" t="str">
        <f t="shared" si="32"/>
        <v>Timun Semi F1 12 X 10 X 20 gr45995</v>
      </c>
      <c r="B2058">
        <v>2057</v>
      </c>
      <c r="C2058" t="s">
        <v>13293</v>
      </c>
      <c r="D2058" t="s">
        <v>2056</v>
      </c>
      <c r="E2058" s="28">
        <v>45995</v>
      </c>
      <c r="F2058" s="30">
        <v>12</v>
      </c>
      <c r="G2058" s="30">
        <v>10</v>
      </c>
      <c r="H2058" s="30">
        <v>1</v>
      </c>
      <c r="I2058" s="30">
        <v>120</v>
      </c>
      <c r="J2058" s="30">
        <v>119</v>
      </c>
      <c r="K2058" s="30">
        <v>0</v>
      </c>
      <c r="L2058" s="30">
        <v>119</v>
      </c>
      <c r="M2058" t="s">
        <v>16474</v>
      </c>
    </row>
    <row r="2059" spans="1:13">
      <c r="A2059" t="str">
        <f t="shared" si="32"/>
        <v>Timun Semi F1 12 X 10 X 20 gr45995</v>
      </c>
      <c r="B2059">
        <v>2058</v>
      </c>
      <c r="C2059" t="s">
        <v>13293</v>
      </c>
      <c r="D2059" t="s">
        <v>2056</v>
      </c>
      <c r="E2059" s="28">
        <v>45995</v>
      </c>
      <c r="F2059" s="30">
        <v>12</v>
      </c>
      <c r="G2059" s="30">
        <v>10</v>
      </c>
      <c r="H2059" s="30">
        <v>1</v>
      </c>
      <c r="I2059" s="30">
        <v>120</v>
      </c>
      <c r="J2059" s="30">
        <v>119</v>
      </c>
      <c r="K2059" s="30">
        <v>0</v>
      </c>
      <c r="L2059" s="30">
        <v>119</v>
      </c>
      <c r="M2059" t="s">
        <v>16474</v>
      </c>
    </row>
    <row r="2060" spans="1:13">
      <c r="A2060" t="str">
        <f t="shared" si="32"/>
        <v>Timun Semi F1 12 X 10 X 20 gr45931</v>
      </c>
      <c r="B2060">
        <v>2059</v>
      </c>
      <c r="C2060" t="s">
        <v>13293</v>
      </c>
      <c r="D2060" t="s">
        <v>2056</v>
      </c>
      <c r="E2060" s="28">
        <v>45931</v>
      </c>
      <c r="F2060" s="30">
        <v>12</v>
      </c>
      <c r="G2060" s="30">
        <v>10</v>
      </c>
      <c r="H2060" s="30">
        <v>1</v>
      </c>
      <c r="I2060" s="30">
        <v>120</v>
      </c>
      <c r="J2060" s="30">
        <v>188</v>
      </c>
      <c r="K2060" s="30">
        <v>1</v>
      </c>
      <c r="L2060" s="30">
        <v>68</v>
      </c>
      <c r="M2060" t="s">
        <v>16474</v>
      </c>
    </row>
    <row r="2061" spans="1:13">
      <c r="A2061" t="str">
        <f t="shared" si="32"/>
        <v>Timun Semi F1 12 X 10 X 20 gr45956</v>
      </c>
      <c r="B2061">
        <v>2060</v>
      </c>
      <c r="C2061" t="s">
        <v>13293</v>
      </c>
      <c r="D2061" t="s">
        <v>2056</v>
      </c>
      <c r="E2061" s="28">
        <v>45956</v>
      </c>
      <c r="F2061" s="30">
        <v>12</v>
      </c>
      <c r="G2061" s="30">
        <v>10</v>
      </c>
      <c r="H2061" s="30">
        <v>1</v>
      </c>
      <c r="I2061" s="30">
        <v>120</v>
      </c>
      <c r="J2061" s="30">
        <v>239</v>
      </c>
      <c r="K2061" s="30">
        <v>1</v>
      </c>
      <c r="L2061" s="30">
        <v>119</v>
      </c>
      <c r="M2061" t="s">
        <v>16474</v>
      </c>
    </row>
    <row r="2062" spans="1:13">
      <c r="A2062" t="str">
        <f t="shared" si="32"/>
        <v>Timun Semi F1 12 X 10 X 20 gr45949</v>
      </c>
      <c r="B2062">
        <v>2061</v>
      </c>
      <c r="C2062" t="s">
        <v>13293</v>
      </c>
      <c r="D2062" t="s">
        <v>2056</v>
      </c>
      <c r="E2062" s="28">
        <v>45949</v>
      </c>
      <c r="F2062" s="30">
        <v>12</v>
      </c>
      <c r="G2062" s="30">
        <v>10</v>
      </c>
      <c r="H2062" s="30">
        <v>1</v>
      </c>
      <c r="I2062" s="30">
        <v>120</v>
      </c>
      <c r="J2062" s="30">
        <v>330</v>
      </c>
      <c r="K2062" s="30">
        <v>2</v>
      </c>
      <c r="L2062" s="30">
        <v>90</v>
      </c>
      <c r="M2062" t="s">
        <v>16474</v>
      </c>
    </row>
    <row r="2063" spans="1:13">
      <c r="A2063" t="str">
        <f t="shared" si="32"/>
        <v>Timun Semi F1 12 X 10 X 20 gr45949</v>
      </c>
      <c r="B2063">
        <v>2062</v>
      </c>
      <c r="C2063" t="s">
        <v>13293</v>
      </c>
      <c r="D2063" t="s">
        <v>2056</v>
      </c>
      <c r="E2063" s="28">
        <v>45949</v>
      </c>
      <c r="F2063" s="30">
        <v>12</v>
      </c>
      <c r="G2063" s="30">
        <v>10</v>
      </c>
      <c r="H2063" s="30">
        <v>1</v>
      </c>
      <c r="I2063" s="30">
        <v>120</v>
      </c>
      <c r="J2063" s="30">
        <v>330</v>
      </c>
      <c r="K2063" s="30">
        <v>2</v>
      </c>
      <c r="L2063" s="30">
        <v>90</v>
      </c>
      <c r="M2063" t="s">
        <v>16474</v>
      </c>
    </row>
    <row r="2064" spans="1:13">
      <c r="A2064" t="str">
        <f t="shared" si="32"/>
        <v>Timun Semi F1 12 X 10 X 20 gr45947</v>
      </c>
      <c r="B2064">
        <v>2063</v>
      </c>
      <c r="C2064" t="s">
        <v>13293</v>
      </c>
      <c r="D2064" t="s">
        <v>2056</v>
      </c>
      <c r="E2064" s="28">
        <v>45947</v>
      </c>
      <c r="F2064" s="30">
        <v>12</v>
      </c>
      <c r="G2064" s="30">
        <v>10</v>
      </c>
      <c r="H2064" s="30">
        <v>1</v>
      </c>
      <c r="I2064" s="30">
        <v>120</v>
      </c>
      <c r="J2064" s="30">
        <v>368</v>
      </c>
      <c r="K2064" s="30">
        <v>3</v>
      </c>
      <c r="L2064" s="30">
        <v>8</v>
      </c>
      <c r="M2064" t="s">
        <v>16474</v>
      </c>
    </row>
    <row r="2065" spans="1:13">
      <c r="A2065" t="str">
        <f t="shared" si="32"/>
        <v>Timun Semi F1 12 X 10 X 20 gr45931</v>
      </c>
      <c r="B2065">
        <v>2064</v>
      </c>
      <c r="C2065" t="s">
        <v>13293</v>
      </c>
      <c r="D2065" t="s">
        <v>2056</v>
      </c>
      <c r="E2065" s="28">
        <v>45931</v>
      </c>
      <c r="F2065" s="30">
        <v>12</v>
      </c>
      <c r="G2065" s="30">
        <v>10</v>
      </c>
      <c r="H2065" s="30">
        <v>1</v>
      </c>
      <c r="I2065" s="30">
        <v>120</v>
      </c>
      <c r="J2065" s="30">
        <v>188</v>
      </c>
      <c r="K2065" s="30">
        <v>1</v>
      </c>
      <c r="L2065" s="30">
        <v>68</v>
      </c>
      <c r="M2065" t="s">
        <v>16474</v>
      </c>
    </row>
    <row r="2066" spans="1:13">
      <c r="A2066" t="str">
        <f t="shared" si="32"/>
        <v>Timun Semi F1 12 X 10 X 20 gr45959</v>
      </c>
      <c r="B2066">
        <v>2065</v>
      </c>
      <c r="C2066" t="s">
        <v>13293</v>
      </c>
      <c r="D2066" t="s">
        <v>2056</v>
      </c>
      <c r="E2066" s="28">
        <v>45959</v>
      </c>
      <c r="F2066" s="30">
        <v>12</v>
      </c>
      <c r="G2066" s="30">
        <v>10</v>
      </c>
      <c r="H2066" s="30">
        <v>1</v>
      </c>
      <c r="I2066" s="30">
        <v>120</v>
      </c>
      <c r="J2066" s="30">
        <v>8</v>
      </c>
      <c r="K2066" s="30">
        <v>0</v>
      </c>
      <c r="L2066" s="30">
        <v>8</v>
      </c>
      <c r="M2066" t="s">
        <v>16474</v>
      </c>
    </row>
    <row r="2067" spans="1:13">
      <c r="A2067" t="str">
        <f t="shared" si="32"/>
        <v>Timun Semi F1 12 X 10 X 20 gr45949</v>
      </c>
      <c r="B2067">
        <v>2066</v>
      </c>
      <c r="C2067" t="s">
        <v>13293</v>
      </c>
      <c r="D2067" t="s">
        <v>2056</v>
      </c>
      <c r="E2067" s="28">
        <v>45949</v>
      </c>
      <c r="F2067" s="30">
        <v>12</v>
      </c>
      <c r="G2067" s="30">
        <v>10</v>
      </c>
      <c r="H2067" s="30">
        <v>1</v>
      </c>
      <c r="I2067" s="30">
        <v>120</v>
      </c>
      <c r="J2067" s="30">
        <v>330</v>
      </c>
      <c r="K2067" s="30">
        <v>2</v>
      </c>
      <c r="L2067" s="30">
        <v>90</v>
      </c>
      <c r="M2067" t="s">
        <v>16474</v>
      </c>
    </row>
    <row r="2068" spans="1:13">
      <c r="A2068" t="str">
        <f t="shared" si="32"/>
        <v>Timun Semi F1 12 X 10 X 20 gr45999</v>
      </c>
      <c r="B2068">
        <v>2067</v>
      </c>
      <c r="C2068" t="s">
        <v>13293</v>
      </c>
      <c r="D2068" t="s">
        <v>2056</v>
      </c>
      <c r="E2068" s="28">
        <v>45999</v>
      </c>
      <c r="F2068" s="30">
        <v>12</v>
      </c>
      <c r="G2068" s="30">
        <v>10</v>
      </c>
      <c r="H2068" s="30">
        <v>1</v>
      </c>
      <c r="I2068" s="30">
        <v>120</v>
      </c>
      <c r="J2068" s="30">
        <v>119</v>
      </c>
      <c r="K2068" s="30">
        <v>0</v>
      </c>
      <c r="L2068" s="30">
        <v>119</v>
      </c>
      <c r="M2068" t="s">
        <v>16474</v>
      </c>
    </row>
    <row r="2069" spans="1:13">
      <c r="A2069" t="str">
        <f t="shared" si="32"/>
        <v>Timun Semi F1 12 X 10 X 20 gr45959</v>
      </c>
      <c r="B2069">
        <v>2068</v>
      </c>
      <c r="C2069" t="s">
        <v>13293</v>
      </c>
      <c r="D2069" t="s">
        <v>2056</v>
      </c>
      <c r="E2069" s="28">
        <v>45959</v>
      </c>
      <c r="F2069" s="30">
        <v>12</v>
      </c>
      <c r="G2069" s="30">
        <v>10</v>
      </c>
      <c r="H2069" s="30">
        <v>1</v>
      </c>
      <c r="I2069" s="30">
        <v>120</v>
      </c>
      <c r="J2069" s="30">
        <v>8</v>
      </c>
      <c r="K2069" s="30">
        <v>0</v>
      </c>
      <c r="L2069" s="30">
        <v>8</v>
      </c>
      <c r="M2069" t="s">
        <v>16474</v>
      </c>
    </row>
    <row r="2070" spans="1:13">
      <c r="A2070" t="str">
        <f t="shared" si="32"/>
        <v>Timun Semi F1 12 X 10 X 20 gr45853</v>
      </c>
      <c r="B2070">
        <v>2069</v>
      </c>
      <c r="C2070" t="s">
        <v>13293</v>
      </c>
      <c r="D2070" t="s">
        <v>2056</v>
      </c>
      <c r="E2070" s="28">
        <v>45853</v>
      </c>
      <c r="F2070" s="30">
        <v>12</v>
      </c>
      <c r="G2070" s="30">
        <v>10</v>
      </c>
      <c r="H2070" s="30">
        <v>1</v>
      </c>
      <c r="I2070" s="30">
        <v>120</v>
      </c>
      <c r="J2070" s="30">
        <v>49</v>
      </c>
      <c r="K2070" s="30">
        <v>0</v>
      </c>
      <c r="L2070" s="30">
        <v>49</v>
      </c>
      <c r="M2070" t="s">
        <v>16474</v>
      </c>
    </row>
    <row r="2071" spans="1:13">
      <c r="A2071" t="str">
        <f t="shared" si="32"/>
        <v>Timun Wuku 12 X 10 X 20 gr45969</v>
      </c>
      <c r="B2071">
        <v>2070</v>
      </c>
      <c r="C2071" t="s">
        <v>13294</v>
      </c>
      <c r="D2071" t="s">
        <v>2057</v>
      </c>
      <c r="E2071" s="28">
        <v>45969</v>
      </c>
      <c r="F2071" s="30">
        <v>12</v>
      </c>
      <c r="G2071" s="30">
        <v>10</v>
      </c>
      <c r="H2071" s="30">
        <v>1</v>
      </c>
      <c r="I2071" s="30">
        <v>120</v>
      </c>
      <c r="J2071" s="30">
        <v>33</v>
      </c>
      <c r="K2071" s="30">
        <v>0</v>
      </c>
      <c r="L2071" s="30">
        <v>33</v>
      </c>
      <c r="M2071" t="s">
        <v>16474</v>
      </c>
    </row>
    <row r="2072" spans="1:13">
      <c r="A2072" t="str">
        <f t="shared" si="32"/>
        <v>Timun Wuku 12 X 10 X 20 gr45986</v>
      </c>
      <c r="B2072">
        <v>2071</v>
      </c>
      <c r="C2072" t="s">
        <v>13294</v>
      </c>
      <c r="D2072" t="s">
        <v>2057</v>
      </c>
      <c r="E2072" s="28">
        <v>45986</v>
      </c>
      <c r="F2072" s="30">
        <v>12</v>
      </c>
      <c r="G2072" s="30">
        <v>10</v>
      </c>
      <c r="H2072" s="30">
        <v>1</v>
      </c>
      <c r="I2072" s="30">
        <v>120</v>
      </c>
      <c r="J2072" s="30">
        <v>127</v>
      </c>
      <c r="K2072" s="30">
        <v>1</v>
      </c>
      <c r="L2072" s="30">
        <v>7</v>
      </c>
      <c r="M2072" t="s">
        <v>16474</v>
      </c>
    </row>
    <row r="2073" spans="1:13">
      <c r="A2073" t="str">
        <f t="shared" si="32"/>
        <v>Timun Wuku 12 X 10 X 20 gr45969</v>
      </c>
      <c r="B2073">
        <v>2072</v>
      </c>
      <c r="C2073" t="s">
        <v>13294</v>
      </c>
      <c r="D2073" t="s">
        <v>2057</v>
      </c>
      <c r="E2073" s="28">
        <v>45969</v>
      </c>
      <c r="F2073" s="30">
        <v>12</v>
      </c>
      <c r="G2073" s="30">
        <v>10</v>
      </c>
      <c r="H2073" s="30">
        <v>1</v>
      </c>
      <c r="I2073" s="30">
        <v>120</v>
      </c>
      <c r="J2073" s="30">
        <v>33</v>
      </c>
      <c r="K2073" s="30">
        <v>0</v>
      </c>
      <c r="L2073" s="30">
        <v>33</v>
      </c>
      <c r="M2073" t="s">
        <v>16474</v>
      </c>
    </row>
    <row r="2074" spans="1:13">
      <c r="A2074" t="str">
        <f t="shared" si="32"/>
        <v>Timun Wuku 12 X 10 X 20 gr45882</v>
      </c>
      <c r="B2074">
        <v>2073</v>
      </c>
      <c r="C2074" t="s">
        <v>13294</v>
      </c>
      <c r="D2074" t="s">
        <v>2057</v>
      </c>
      <c r="E2074" s="28">
        <v>45882</v>
      </c>
      <c r="F2074" s="30">
        <v>12</v>
      </c>
      <c r="G2074" s="30">
        <v>10</v>
      </c>
      <c r="H2074" s="30">
        <v>1</v>
      </c>
      <c r="I2074" s="30">
        <v>120</v>
      </c>
      <c r="J2074" s="30">
        <v>195</v>
      </c>
      <c r="K2074" s="30">
        <v>1</v>
      </c>
      <c r="L2074" s="30">
        <v>75</v>
      </c>
      <c r="M2074" t="s">
        <v>16474</v>
      </c>
    </row>
    <row r="2075" spans="1:13">
      <c r="A2075" t="str">
        <f t="shared" si="32"/>
        <v>Timun Wuku 12 X 10 X 20 gr45969</v>
      </c>
      <c r="B2075">
        <v>2074</v>
      </c>
      <c r="C2075" t="s">
        <v>13294</v>
      </c>
      <c r="D2075" t="s">
        <v>2057</v>
      </c>
      <c r="E2075" s="28">
        <v>45969</v>
      </c>
      <c r="F2075" s="30">
        <v>12</v>
      </c>
      <c r="G2075" s="30">
        <v>10</v>
      </c>
      <c r="H2075" s="30">
        <v>1</v>
      </c>
      <c r="I2075" s="30">
        <v>120</v>
      </c>
      <c r="J2075" s="30">
        <v>33</v>
      </c>
      <c r="K2075" s="30">
        <v>0</v>
      </c>
      <c r="L2075" s="30">
        <v>33</v>
      </c>
      <c r="M2075" t="s">
        <v>16474</v>
      </c>
    </row>
    <row r="2076" spans="1:13">
      <c r="A2076" t="str">
        <f t="shared" si="32"/>
        <v>Timun Wuku 12 X 10 X 20 gr45969</v>
      </c>
      <c r="B2076">
        <v>2075</v>
      </c>
      <c r="C2076" t="s">
        <v>13294</v>
      </c>
      <c r="D2076" t="s">
        <v>2057</v>
      </c>
      <c r="E2076" s="28">
        <v>45969</v>
      </c>
      <c r="F2076" s="30">
        <v>12</v>
      </c>
      <c r="G2076" s="30">
        <v>10</v>
      </c>
      <c r="H2076" s="30">
        <v>1</v>
      </c>
      <c r="I2076" s="30">
        <v>120</v>
      </c>
      <c r="J2076" s="30">
        <v>33</v>
      </c>
      <c r="K2076" s="30">
        <v>0</v>
      </c>
      <c r="L2076" s="30">
        <v>33</v>
      </c>
      <c r="M2076" t="s">
        <v>16474</v>
      </c>
    </row>
    <row r="2077" spans="1:13">
      <c r="A2077" t="str">
        <f t="shared" si="32"/>
        <v>Timun Wuku 12 X 10 X 20 gr45902</v>
      </c>
      <c r="B2077">
        <v>2076</v>
      </c>
      <c r="C2077" t="s">
        <v>13294</v>
      </c>
      <c r="D2077" t="s">
        <v>2057</v>
      </c>
      <c r="E2077" s="28">
        <v>45902</v>
      </c>
      <c r="F2077" s="30">
        <v>12</v>
      </c>
      <c r="G2077" s="30">
        <v>10</v>
      </c>
      <c r="H2077" s="30">
        <v>1</v>
      </c>
      <c r="I2077" s="30">
        <v>120</v>
      </c>
      <c r="J2077" s="30">
        <v>480</v>
      </c>
      <c r="K2077" s="30">
        <v>4</v>
      </c>
      <c r="L2077" s="30">
        <v>0</v>
      </c>
      <c r="M2077" t="s">
        <v>16474</v>
      </c>
    </row>
    <row r="2078" spans="1:13">
      <c r="A2078" t="str">
        <f t="shared" si="32"/>
        <v>Timun Wuku 12 X 10 X 20 gr45902</v>
      </c>
      <c r="B2078">
        <v>2077</v>
      </c>
      <c r="C2078" t="s">
        <v>13294</v>
      </c>
      <c r="D2078" t="s">
        <v>2057</v>
      </c>
      <c r="E2078" s="28">
        <v>45902</v>
      </c>
      <c r="F2078" s="30">
        <v>12</v>
      </c>
      <c r="G2078" s="30">
        <v>10</v>
      </c>
      <c r="H2078" s="30">
        <v>1</v>
      </c>
      <c r="I2078" s="30">
        <v>120</v>
      </c>
      <c r="J2078" s="30">
        <v>480</v>
      </c>
      <c r="K2078" s="30">
        <v>4</v>
      </c>
      <c r="L2078" s="30">
        <v>0</v>
      </c>
      <c r="M2078" t="s">
        <v>16474</v>
      </c>
    </row>
    <row r="2079" spans="1:13">
      <c r="A2079" t="str">
        <f t="shared" si="32"/>
        <v>Tomat Comodor 20 X 20 X 5 gr45748</v>
      </c>
      <c r="B2079">
        <v>2078</v>
      </c>
      <c r="C2079" t="s">
        <v>13295</v>
      </c>
      <c r="D2079" t="s">
        <v>2058</v>
      </c>
      <c r="E2079" s="28">
        <v>45748</v>
      </c>
      <c r="F2079" s="30">
        <v>20</v>
      </c>
      <c r="G2079" s="30">
        <v>20</v>
      </c>
      <c r="H2079" s="30">
        <v>1</v>
      </c>
      <c r="I2079" s="30">
        <v>400</v>
      </c>
      <c r="J2079" s="30">
        <v>189</v>
      </c>
      <c r="K2079" s="30">
        <v>0</v>
      </c>
      <c r="L2079" s="30">
        <v>189</v>
      </c>
      <c r="M2079" t="s">
        <v>16474</v>
      </c>
    </row>
    <row r="2080" spans="1:13">
      <c r="A2080" t="str">
        <f t="shared" si="32"/>
        <v>Tomat Corona 402 20 X 20 X 5 gr45839</v>
      </c>
      <c r="B2080">
        <v>2079</v>
      </c>
      <c r="C2080" t="s">
        <v>13296</v>
      </c>
      <c r="D2080" t="s">
        <v>2059</v>
      </c>
      <c r="E2080" s="28">
        <v>45839</v>
      </c>
      <c r="F2080" s="30">
        <v>20</v>
      </c>
      <c r="G2080" s="30">
        <v>20</v>
      </c>
      <c r="H2080" s="30">
        <v>1</v>
      </c>
      <c r="I2080" s="30">
        <v>400</v>
      </c>
      <c r="J2080" s="30">
        <v>170</v>
      </c>
      <c r="K2080" s="30">
        <v>0</v>
      </c>
      <c r="L2080" s="30">
        <v>170</v>
      </c>
      <c r="M2080" t="s">
        <v>16474</v>
      </c>
    </row>
    <row r="2081" spans="1:13">
      <c r="A2081" t="str">
        <f t="shared" si="32"/>
        <v>Tomat Mawar 12 X 15 X 10 gr45765</v>
      </c>
      <c r="B2081">
        <v>2080</v>
      </c>
      <c r="C2081" t="s">
        <v>13297</v>
      </c>
      <c r="D2081" t="s">
        <v>2060</v>
      </c>
      <c r="E2081" s="28">
        <v>45765</v>
      </c>
      <c r="F2081" s="30">
        <v>12</v>
      </c>
      <c r="G2081" s="30">
        <v>15</v>
      </c>
      <c r="H2081" s="30">
        <v>1</v>
      </c>
      <c r="I2081" s="30">
        <v>180</v>
      </c>
      <c r="J2081" s="30">
        <v>3</v>
      </c>
      <c r="K2081" s="30">
        <v>0</v>
      </c>
      <c r="L2081" s="30">
        <v>3</v>
      </c>
      <c r="M2081" t="s">
        <v>16474</v>
      </c>
    </row>
    <row r="2082" spans="1:13">
      <c r="A2082" t="str">
        <f t="shared" si="32"/>
        <v>Tomat Mawar 12 X 15 X 10 gr45765</v>
      </c>
      <c r="B2082">
        <v>2081</v>
      </c>
      <c r="C2082" t="s">
        <v>13297</v>
      </c>
      <c r="D2082" t="s">
        <v>2060</v>
      </c>
      <c r="E2082" s="28">
        <v>45765</v>
      </c>
      <c r="F2082" s="30">
        <v>12</v>
      </c>
      <c r="G2082" s="30">
        <v>15</v>
      </c>
      <c r="H2082" s="30">
        <v>1</v>
      </c>
      <c r="I2082" s="30">
        <v>180</v>
      </c>
      <c r="J2082" s="30">
        <v>3</v>
      </c>
      <c r="K2082" s="30">
        <v>0</v>
      </c>
      <c r="L2082" s="30">
        <v>3</v>
      </c>
      <c r="M2082" t="s">
        <v>16474</v>
      </c>
    </row>
    <row r="2083" spans="1:13">
      <c r="A2083" t="str">
        <f t="shared" si="32"/>
        <v>Tomat Mawar 12 X 15 X 10 gr45830</v>
      </c>
      <c r="B2083">
        <v>2082</v>
      </c>
      <c r="C2083" t="s">
        <v>13297</v>
      </c>
      <c r="D2083" t="s">
        <v>2060</v>
      </c>
      <c r="E2083" s="28">
        <v>45830</v>
      </c>
      <c r="F2083" s="30">
        <v>12</v>
      </c>
      <c r="G2083" s="30">
        <v>15</v>
      </c>
      <c r="H2083" s="30">
        <v>1</v>
      </c>
      <c r="I2083" s="30">
        <v>180</v>
      </c>
      <c r="J2083" s="30">
        <v>111</v>
      </c>
      <c r="K2083" s="30">
        <v>0</v>
      </c>
      <c r="L2083" s="30">
        <v>111</v>
      </c>
      <c r="M2083" t="s">
        <v>16474</v>
      </c>
    </row>
    <row r="2084" spans="1:13">
      <c r="A2084" t="str">
        <f t="shared" si="32"/>
        <v>Tomat Mawar 12 X 15 X 10 gr45766</v>
      </c>
      <c r="B2084">
        <v>2083</v>
      </c>
      <c r="C2084" t="s">
        <v>13297</v>
      </c>
      <c r="D2084" t="s">
        <v>2060</v>
      </c>
      <c r="E2084" s="28">
        <v>45766</v>
      </c>
      <c r="F2084" s="30">
        <v>12</v>
      </c>
      <c r="G2084" s="30">
        <v>15</v>
      </c>
      <c r="H2084" s="30">
        <v>1</v>
      </c>
      <c r="I2084" s="30">
        <v>180</v>
      </c>
      <c r="J2084" s="30">
        <v>180</v>
      </c>
      <c r="K2084" s="30">
        <v>1</v>
      </c>
      <c r="L2084" s="30">
        <v>0</v>
      </c>
      <c r="M2084" t="s">
        <v>16474</v>
      </c>
    </row>
    <row r="2085" spans="1:13">
      <c r="A2085" t="str">
        <f t="shared" si="32"/>
        <v>Tomat Mawar 12 X 15 X 10 gr45797</v>
      </c>
      <c r="B2085">
        <v>2084</v>
      </c>
      <c r="C2085" t="s">
        <v>13297</v>
      </c>
      <c r="D2085" t="s">
        <v>2060</v>
      </c>
      <c r="E2085" s="28">
        <v>45797</v>
      </c>
      <c r="F2085" s="30">
        <v>12</v>
      </c>
      <c r="G2085" s="30">
        <v>15</v>
      </c>
      <c r="H2085" s="30">
        <v>1</v>
      </c>
      <c r="I2085" s="30">
        <v>180</v>
      </c>
      <c r="J2085" s="30">
        <v>630</v>
      </c>
      <c r="K2085" s="30">
        <v>3</v>
      </c>
      <c r="L2085" s="30">
        <v>90</v>
      </c>
      <c r="M2085" t="s">
        <v>16474</v>
      </c>
    </row>
    <row r="2086" spans="1:13">
      <c r="A2086" t="str">
        <f t="shared" si="32"/>
        <v>Agil 100 EC 40 X 250 ml47150</v>
      </c>
      <c r="B2086">
        <v>2085</v>
      </c>
      <c r="C2086" t="s">
        <v>11934</v>
      </c>
      <c r="D2086" t="s">
        <v>66</v>
      </c>
      <c r="E2086" s="28">
        <v>47150</v>
      </c>
      <c r="F2086" s="30">
        <v>40</v>
      </c>
      <c r="G2086" s="30">
        <v>1</v>
      </c>
      <c r="H2086" s="30">
        <v>1</v>
      </c>
      <c r="I2086" s="30">
        <v>40</v>
      </c>
      <c r="J2086" s="30">
        <v>0</v>
      </c>
      <c r="K2086" s="30">
        <v>0</v>
      </c>
      <c r="L2086" s="30">
        <v>0</v>
      </c>
      <c r="M2086" t="s">
        <v>16474</v>
      </c>
    </row>
    <row r="2087" spans="1:13">
      <c r="A2087" t="str">
        <f t="shared" si="32"/>
        <v>Agil 100 EC 40 X 250 ml47150</v>
      </c>
      <c r="B2087">
        <v>2086</v>
      </c>
      <c r="C2087" t="s">
        <v>11934</v>
      </c>
      <c r="D2087" t="s">
        <v>66</v>
      </c>
      <c r="E2087" s="28">
        <v>47150</v>
      </c>
      <c r="F2087" s="30">
        <v>40</v>
      </c>
      <c r="G2087" s="30">
        <v>1</v>
      </c>
      <c r="H2087" s="30">
        <v>1</v>
      </c>
      <c r="I2087" s="30">
        <v>40</v>
      </c>
      <c r="J2087" s="30">
        <v>0</v>
      </c>
      <c r="K2087" s="30">
        <v>0</v>
      </c>
      <c r="L2087" s="30">
        <v>0</v>
      </c>
      <c r="M2087" t="s">
        <v>16474</v>
      </c>
    </row>
    <row r="2088" spans="1:13">
      <c r="A2088" t="str">
        <f t="shared" si="32"/>
        <v>Qiutane 80 WP 25 X 800 gr Biru46357</v>
      </c>
      <c r="B2088">
        <v>2087</v>
      </c>
      <c r="C2088" t="s">
        <v>12927</v>
      </c>
      <c r="D2088" t="s">
        <v>1720</v>
      </c>
      <c r="E2088" s="28">
        <v>46357</v>
      </c>
      <c r="F2088" s="30">
        <v>25</v>
      </c>
      <c r="G2088" s="30">
        <v>1</v>
      </c>
      <c r="H2088" s="30">
        <v>1</v>
      </c>
      <c r="I2088" s="30">
        <v>25</v>
      </c>
      <c r="J2088" s="30">
        <v>0</v>
      </c>
      <c r="K2088" s="30">
        <v>0</v>
      </c>
      <c r="L2088" s="30">
        <v>0</v>
      </c>
      <c r="M2088" t="s">
        <v>16474</v>
      </c>
    </row>
    <row r="2089" spans="1:13">
      <c r="A2089" t="str">
        <f t="shared" si="32"/>
        <v>Reactive 490 SL 20 X 1 ltr47058</v>
      </c>
      <c r="B2089">
        <v>2088</v>
      </c>
      <c r="C2089" t="s">
        <v>12946</v>
      </c>
      <c r="D2089" t="s">
        <v>1745</v>
      </c>
      <c r="E2089" s="28">
        <v>47058</v>
      </c>
      <c r="F2089" s="30">
        <v>20</v>
      </c>
      <c r="G2089" s="30">
        <v>1</v>
      </c>
      <c r="H2089" s="30">
        <v>1</v>
      </c>
      <c r="I2089" s="30">
        <v>20</v>
      </c>
      <c r="J2089" s="30">
        <v>0</v>
      </c>
      <c r="K2089" s="30">
        <v>0</v>
      </c>
      <c r="L2089" s="30">
        <v>0</v>
      </c>
      <c r="M2089" t="s">
        <v>16474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89"/>
  <sheetViews>
    <sheetView workbookViewId="0">
      <selection activeCell="G2" sqref="G2"/>
    </sheetView>
  </sheetViews>
  <sheetFormatPr defaultRowHeight="15"/>
  <cols>
    <col min="3" max="3" width="10.7109375" bestFit="1" customWidth="1"/>
    <col min="7" max="7" width="12.85546875" customWidth="1"/>
    <col min="11" max="11" width="10.7109375" bestFit="1" customWidth="1"/>
  </cols>
  <sheetData>
    <row r="1" spans="1:18">
      <c r="B1" s="1" t="s">
        <v>2</v>
      </c>
      <c r="C1" s="25" t="s">
        <v>7</v>
      </c>
      <c r="D1" s="1" t="s">
        <v>12</v>
      </c>
      <c r="H1" t="s">
        <v>9</v>
      </c>
      <c r="I1" t="s">
        <v>0</v>
      </c>
      <c r="J1" t="s">
        <v>2</v>
      </c>
      <c r="K1" t="s">
        <v>7</v>
      </c>
      <c r="L1" t="s">
        <v>3</v>
      </c>
      <c r="M1" t="s">
        <v>4</v>
      </c>
      <c r="N1" t="s">
        <v>5</v>
      </c>
      <c r="O1" t="s">
        <v>6</v>
      </c>
      <c r="P1" t="s">
        <v>12</v>
      </c>
      <c r="Q1" t="s">
        <v>10</v>
      </c>
      <c r="R1" t="s">
        <v>11</v>
      </c>
    </row>
    <row r="2" spans="1:18">
      <c r="A2" t="str">
        <f>B2&amp;C2</f>
        <v>Abacell 18 EC 10 X 1 ltr46204</v>
      </c>
      <c r="B2" t="s">
        <v>14</v>
      </c>
      <c r="C2" s="3">
        <v>46204</v>
      </c>
      <c r="D2">
        <v>250</v>
      </c>
      <c r="G2" t="str">
        <f>J2&amp;K2</f>
        <v>Abacell 18 EC 10 X 1 ltr46204</v>
      </c>
      <c r="H2">
        <v>1</v>
      </c>
      <c r="I2" t="s">
        <v>11905</v>
      </c>
      <c r="J2" t="s">
        <v>14</v>
      </c>
      <c r="K2" s="3">
        <v>46204</v>
      </c>
      <c r="L2">
        <v>10</v>
      </c>
      <c r="M2">
        <v>1</v>
      </c>
      <c r="N2">
        <v>1</v>
      </c>
      <c r="O2">
        <v>10</v>
      </c>
      <c r="P2">
        <f>VLOOKUP(G2,$A$2:$D$2089,4,FALSE)</f>
        <v>250</v>
      </c>
      <c r="Q2">
        <f>ROUNDDOWN(P2/O2,0)</f>
        <v>25</v>
      </c>
      <c r="R2">
        <f>P2-Q2*O2</f>
        <v>0</v>
      </c>
    </row>
    <row r="3" spans="1:18">
      <c r="A3" t="str">
        <f t="shared" ref="A3:A66" si="0">B3&amp;C3</f>
        <v>Abacell 18 EC 40 X 250 ml46357</v>
      </c>
      <c r="B3" t="s">
        <v>17</v>
      </c>
      <c r="C3" s="3">
        <v>46357</v>
      </c>
      <c r="D3">
        <v>721</v>
      </c>
      <c r="G3" t="str">
        <f t="shared" ref="G3:G66" si="1">J3&amp;K3</f>
        <v>Abacell 18 EC 40 X 250 ml46357</v>
      </c>
      <c r="H3">
        <v>2</v>
      </c>
      <c r="I3" t="s">
        <v>11906</v>
      </c>
      <c r="J3" t="s">
        <v>17</v>
      </c>
      <c r="K3" s="3">
        <v>46357</v>
      </c>
      <c r="L3">
        <v>40</v>
      </c>
      <c r="M3">
        <v>1</v>
      </c>
      <c r="N3">
        <v>1</v>
      </c>
      <c r="O3">
        <v>40</v>
      </c>
      <c r="P3">
        <f t="shared" ref="P3:P66" si="2">VLOOKUP(G3,$A$2:$D$2089,4,FALSE)</f>
        <v>721</v>
      </c>
      <c r="Q3">
        <f t="shared" ref="Q3:Q66" si="3">ROUNDDOWN(P3/O3,0)</f>
        <v>18</v>
      </c>
      <c r="R3">
        <f t="shared" ref="R3:R66" si="4">P3-Q3*O3</f>
        <v>1</v>
      </c>
    </row>
    <row r="4" spans="1:18">
      <c r="A4" t="str">
        <f t="shared" si="0"/>
        <v>Abacell 18 EC 50 X 100 ml46082</v>
      </c>
      <c r="B4" t="s">
        <v>19</v>
      </c>
      <c r="C4" s="3">
        <v>46082</v>
      </c>
      <c r="D4">
        <v>8185</v>
      </c>
      <c r="G4" t="str">
        <f t="shared" si="1"/>
        <v>Abacell 18 EC 50 X 100 ml46082</v>
      </c>
      <c r="H4">
        <v>3</v>
      </c>
      <c r="I4" t="s">
        <v>11907</v>
      </c>
      <c r="J4" t="s">
        <v>19</v>
      </c>
      <c r="K4" s="3">
        <v>46082</v>
      </c>
      <c r="L4">
        <v>50</v>
      </c>
      <c r="M4">
        <v>1</v>
      </c>
      <c r="N4">
        <v>1</v>
      </c>
      <c r="O4">
        <v>50</v>
      </c>
      <c r="P4">
        <f t="shared" si="2"/>
        <v>8185</v>
      </c>
      <c r="Q4">
        <f t="shared" si="3"/>
        <v>163</v>
      </c>
      <c r="R4">
        <f t="shared" si="4"/>
        <v>35</v>
      </c>
    </row>
    <row r="5" spans="1:18">
      <c r="A5" t="str">
        <f t="shared" si="0"/>
        <v>Abado 50 WP 20 X 20 X 10 gr46722</v>
      </c>
      <c r="B5" t="s">
        <v>20</v>
      </c>
      <c r="C5" s="3">
        <v>46722</v>
      </c>
      <c r="D5">
        <v>11563</v>
      </c>
      <c r="G5" t="str">
        <f t="shared" si="1"/>
        <v>Abado 50 WP 20 X 20 X 10 gr46722</v>
      </c>
      <c r="H5">
        <v>4</v>
      </c>
      <c r="I5" t="s">
        <v>11908</v>
      </c>
      <c r="J5" t="s">
        <v>20</v>
      </c>
      <c r="K5" s="3">
        <v>46722</v>
      </c>
      <c r="L5">
        <v>20</v>
      </c>
      <c r="M5">
        <v>20</v>
      </c>
      <c r="N5">
        <v>1</v>
      </c>
      <c r="O5">
        <v>400</v>
      </c>
      <c r="P5">
        <f t="shared" si="2"/>
        <v>11563</v>
      </c>
      <c r="Q5">
        <f t="shared" si="3"/>
        <v>28</v>
      </c>
      <c r="R5">
        <f t="shared" si="4"/>
        <v>363</v>
      </c>
    </row>
    <row r="6" spans="1:18">
      <c r="A6" t="str">
        <f t="shared" si="0"/>
        <v>Abado 50 WP 20 X 6 X 40 gr46844</v>
      </c>
      <c r="B6" t="s">
        <v>22</v>
      </c>
      <c r="C6" s="3">
        <v>46844</v>
      </c>
      <c r="D6">
        <v>3372</v>
      </c>
      <c r="G6" t="str">
        <f t="shared" si="1"/>
        <v>Abado 50 WP 20 X 6 X 40 gr46844</v>
      </c>
      <c r="H6">
        <v>5</v>
      </c>
      <c r="I6" t="s">
        <v>11909</v>
      </c>
      <c r="J6" t="s">
        <v>22</v>
      </c>
      <c r="K6" s="3">
        <v>46844</v>
      </c>
      <c r="L6">
        <v>20</v>
      </c>
      <c r="M6">
        <v>6</v>
      </c>
      <c r="N6">
        <v>1</v>
      </c>
      <c r="O6">
        <v>120</v>
      </c>
      <c r="P6">
        <f t="shared" si="2"/>
        <v>3372</v>
      </c>
      <c r="Q6">
        <f t="shared" si="3"/>
        <v>28</v>
      </c>
      <c r="R6">
        <f t="shared" si="4"/>
        <v>12</v>
      </c>
    </row>
    <row r="7" spans="1:18">
      <c r="A7" t="str">
        <f t="shared" si="0"/>
        <v>Abenz 22 EC 100 X 100 ml45809</v>
      </c>
      <c r="B7" t="s">
        <v>24</v>
      </c>
      <c r="C7" s="3">
        <v>45809</v>
      </c>
      <c r="D7">
        <v>37</v>
      </c>
      <c r="G7" t="str">
        <f t="shared" si="1"/>
        <v>Abenz 22 EC 100 X 100 ml45809</v>
      </c>
      <c r="H7">
        <v>6</v>
      </c>
      <c r="I7" t="s">
        <v>11910</v>
      </c>
      <c r="J7" t="s">
        <v>24</v>
      </c>
      <c r="K7" s="3">
        <v>45809</v>
      </c>
      <c r="L7">
        <v>100</v>
      </c>
      <c r="M7">
        <v>1</v>
      </c>
      <c r="N7">
        <v>1</v>
      </c>
      <c r="O7">
        <v>100</v>
      </c>
      <c r="P7">
        <f t="shared" si="2"/>
        <v>37</v>
      </c>
      <c r="Q7">
        <f t="shared" si="3"/>
        <v>0</v>
      </c>
      <c r="R7">
        <f t="shared" si="4"/>
        <v>37</v>
      </c>
    </row>
    <row r="8" spans="1:18">
      <c r="A8" t="str">
        <f t="shared" si="0"/>
        <v>Abenz 22 EC 100 X 100 ml46997</v>
      </c>
      <c r="B8" t="s">
        <v>24</v>
      </c>
      <c r="C8" s="3">
        <v>46997</v>
      </c>
      <c r="D8">
        <v>600</v>
      </c>
      <c r="G8" t="str">
        <f t="shared" si="1"/>
        <v>Abenz 22 EC 100 X 100 ml46997</v>
      </c>
      <c r="H8">
        <v>7</v>
      </c>
      <c r="I8" t="s">
        <v>11910</v>
      </c>
      <c r="J8" t="s">
        <v>24</v>
      </c>
      <c r="K8" s="3">
        <v>46997</v>
      </c>
      <c r="L8">
        <v>100</v>
      </c>
      <c r="M8">
        <v>1</v>
      </c>
      <c r="N8">
        <v>1</v>
      </c>
      <c r="O8">
        <v>100</v>
      </c>
      <c r="P8">
        <f t="shared" si="2"/>
        <v>600</v>
      </c>
      <c r="Q8">
        <f t="shared" si="3"/>
        <v>6</v>
      </c>
      <c r="R8">
        <f t="shared" si="4"/>
        <v>0</v>
      </c>
    </row>
    <row r="9" spans="1:18">
      <c r="A9" t="str">
        <f t="shared" si="0"/>
        <v>Abenz 22 EC 100 X 100 ml46935</v>
      </c>
      <c r="B9" t="s">
        <v>24</v>
      </c>
      <c r="C9" s="3">
        <v>46935</v>
      </c>
      <c r="D9">
        <v>6450</v>
      </c>
      <c r="G9" t="str">
        <f t="shared" si="1"/>
        <v>Abenz 22 EC 100 X 100 ml46935</v>
      </c>
      <c r="H9">
        <v>8</v>
      </c>
      <c r="I9" t="s">
        <v>11910</v>
      </c>
      <c r="J9" t="s">
        <v>24</v>
      </c>
      <c r="K9" s="3">
        <v>46935</v>
      </c>
      <c r="L9">
        <v>100</v>
      </c>
      <c r="M9">
        <v>1</v>
      </c>
      <c r="N9">
        <v>1</v>
      </c>
      <c r="O9">
        <v>100</v>
      </c>
      <c r="P9">
        <f t="shared" si="2"/>
        <v>6450</v>
      </c>
      <c r="Q9">
        <f t="shared" si="3"/>
        <v>64</v>
      </c>
      <c r="R9">
        <f t="shared" si="4"/>
        <v>50</v>
      </c>
    </row>
    <row r="10" spans="1:18">
      <c r="A10" t="str">
        <f t="shared" si="0"/>
        <v>Abenz 22 EC 40 X 250 ml46844</v>
      </c>
      <c r="B10" t="s">
        <v>28</v>
      </c>
      <c r="C10" s="3">
        <v>46844</v>
      </c>
      <c r="D10">
        <v>8</v>
      </c>
      <c r="G10" t="str">
        <f t="shared" si="1"/>
        <v>Abenz 22 EC 40 X 250 ml46844</v>
      </c>
      <c r="H10">
        <v>9</v>
      </c>
      <c r="I10" t="s">
        <v>11911</v>
      </c>
      <c r="J10" t="s">
        <v>28</v>
      </c>
      <c r="K10" s="3">
        <v>46844</v>
      </c>
      <c r="L10">
        <v>40</v>
      </c>
      <c r="M10">
        <v>1</v>
      </c>
      <c r="N10">
        <v>1</v>
      </c>
      <c r="O10">
        <v>40</v>
      </c>
      <c r="P10">
        <f t="shared" si="2"/>
        <v>8</v>
      </c>
      <c r="Q10">
        <f t="shared" si="3"/>
        <v>0</v>
      </c>
      <c r="R10">
        <f t="shared" si="4"/>
        <v>8</v>
      </c>
    </row>
    <row r="11" spans="1:18">
      <c r="A11" t="str">
        <f t="shared" si="0"/>
        <v>Abenz 22 EC 40 X 250 ml46997</v>
      </c>
      <c r="B11" t="s">
        <v>28</v>
      </c>
      <c r="C11" s="3">
        <v>46997</v>
      </c>
      <c r="D11">
        <v>2000</v>
      </c>
      <c r="G11" t="str">
        <f t="shared" si="1"/>
        <v>Abenz 22 EC 40 X 250 ml46997</v>
      </c>
      <c r="H11">
        <v>10</v>
      </c>
      <c r="I11" t="s">
        <v>11911</v>
      </c>
      <c r="J11" t="s">
        <v>28</v>
      </c>
      <c r="K11" s="3">
        <v>46997</v>
      </c>
      <c r="L11">
        <v>40</v>
      </c>
      <c r="M11">
        <v>1</v>
      </c>
      <c r="N11">
        <v>1</v>
      </c>
      <c r="O11">
        <v>40</v>
      </c>
      <c r="P11">
        <f t="shared" si="2"/>
        <v>2000</v>
      </c>
      <c r="Q11">
        <f t="shared" si="3"/>
        <v>50</v>
      </c>
      <c r="R11">
        <f t="shared" si="4"/>
        <v>0</v>
      </c>
    </row>
    <row r="12" spans="1:18">
      <c r="A12" t="str">
        <f t="shared" si="0"/>
        <v>Abojo 60 WP 10 X 20 X 50 gr47119</v>
      </c>
      <c r="B12" t="s">
        <v>31</v>
      </c>
      <c r="C12" s="3">
        <v>47119</v>
      </c>
      <c r="D12">
        <v>3488</v>
      </c>
      <c r="G12" t="str">
        <f t="shared" si="1"/>
        <v>Abojo 60 WP 10 X 20 X 50 gr47119</v>
      </c>
      <c r="H12">
        <v>11</v>
      </c>
      <c r="I12" t="s">
        <v>11912</v>
      </c>
      <c r="J12" t="s">
        <v>31</v>
      </c>
      <c r="K12" s="3">
        <v>47119</v>
      </c>
      <c r="L12">
        <v>10</v>
      </c>
      <c r="M12">
        <v>20</v>
      </c>
      <c r="N12">
        <v>1</v>
      </c>
      <c r="O12">
        <v>200</v>
      </c>
      <c r="P12">
        <f t="shared" si="2"/>
        <v>3488</v>
      </c>
      <c r="Q12">
        <f t="shared" si="3"/>
        <v>17</v>
      </c>
      <c r="R12">
        <f t="shared" si="4"/>
        <v>88</v>
      </c>
    </row>
    <row r="13" spans="1:18">
      <c r="A13" t="str">
        <f t="shared" si="0"/>
        <v>Abojo 60 WP 100 X 100 gr46966</v>
      </c>
      <c r="B13" t="s">
        <v>33</v>
      </c>
      <c r="C13" s="3">
        <v>46966</v>
      </c>
      <c r="D13">
        <v>2594</v>
      </c>
      <c r="G13" t="str">
        <f t="shared" si="1"/>
        <v>Abojo 60 WP 100 X 100 gr46966</v>
      </c>
      <c r="H13">
        <v>12</v>
      </c>
      <c r="I13" t="s">
        <v>11913</v>
      </c>
      <c r="J13" t="s">
        <v>33</v>
      </c>
      <c r="K13" s="3">
        <v>46966</v>
      </c>
      <c r="L13">
        <v>100</v>
      </c>
      <c r="M13">
        <v>1</v>
      </c>
      <c r="N13">
        <v>1</v>
      </c>
      <c r="O13">
        <v>100</v>
      </c>
      <c r="P13">
        <f t="shared" si="2"/>
        <v>2594</v>
      </c>
      <c r="Q13">
        <f t="shared" si="3"/>
        <v>25</v>
      </c>
      <c r="R13">
        <f t="shared" si="4"/>
        <v>94</v>
      </c>
    </row>
    <row r="14" spans="1:18">
      <c r="A14" t="str">
        <f t="shared" si="0"/>
        <v>Acapela System 280 SC 50 X 100 ml45689</v>
      </c>
      <c r="B14" t="s">
        <v>35</v>
      </c>
      <c r="C14" s="3">
        <v>45689</v>
      </c>
      <c r="D14">
        <v>3273</v>
      </c>
      <c r="G14" t="str">
        <f t="shared" si="1"/>
        <v>Acapela System 280 SC 50 X 100 ml45689</v>
      </c>
      <c r="H14">
        <v>13</v>
      </c>
      <c r="I14" t="s">
        <v>11914</v>
      </c>
      <c r="J14" t="s">
        <v>35</v>
      </c>
      <c r="K14" s="3">
        <v>45689</v>
      </c>
      <c r="L14">
        <v>50</v>
      </c>
      <c r="M14">
        <v>1</v>
      </c>
      <c r="N14">
        <v>1</v>
      </c>
      <c r="O14">
        <v>50</v>
      </c>
      <c r="P14">
        <f t="shared" si="2"/>
        <v>3273</v>
      </c>
      <c r="Q14">
        <f t="shared" si="3"/>
        <v>65</v>
      </c>
      <c r="R14">
        <f t="shared" si="4"/>
        <v>23</v>
      </c>
    </row>
    <row r="15" spans="1:18">
      <c r="A15" t="str">
        <f t="shared" si="0"/>
        <v>Accora 100 EC 15 X 1 ltr (Sample)45658</v>
      </c>
      <c r="B15" t="s">
        <v>37</v>
      </c>
      <c r="C15" s="3">
        <v>45658</v>
      </c>
      <c r="D15">
        <v>1</v>
      </c>
      <c r="G15" t="str">
        <f t="shared" si="1"/>
        <v>Accora 100 EC 15 X 1 ltr (Sample)45658</v>
      </c>
      <c r="H15">
        <v>14</v>
      </c>
      <c r="I15" t="s">
        <v>11915</v>
      </c>
      <c r="J15" t="s">
        <v>37</v>
      </c>
      <c r="K15" s="3">
        <v>45658</v>
      </c>
      <c r="L15">
        <v>15</v>
      </c>
      <c r="M15">
        <v>1</v>
      </c>
      <c r="N15">
        <v>1</v>
      </c>
      <c r="O15">
        <v>15</v>
      </c>
      <c r="P15">
        <f t="shared" si="2"/>
        <v>1</v>
      </c>
      <c r="Q15">
        <f t="shared" si="3"/>
        <v>0</v>
      </c>
      <c r="R15">
        <f t="shared" si="4"/>
        <v>1</v>
      </c>
    </row>
    <row r="16" spans="1:18">
      <c r="A16" t="str">
        <f t="shared" si="0"/>
        <v>Accora 100 EC 20 X 500 ml46054</v>
      </c>
      <c r="B16" t="s">
        <v>39</v>
      </c>
      <c r="C16" s="3">
        <v>46054</v>
      </c>
      <c r="D16">
        <v>115</v>
      </c>
      <c r="G16" t="str">
        <f t="shared" si="1"/>
        <v>Accora 100 EC 20 X 500 ml46054</v>
      </c>
      <c r="H16">
        <v>15</v>
      </c>
      <c r="I16" t="s">
        <v>11916</v>
      </c>
      <c r="J16" t="s">
        <v>39</v>
      </c>
      <c r="K16" s="3">
        <v>46054</v>
      </c>
      <c r="L16">
        <v>20</v>
      </c>
      <c r="M16">
        <v>1</v>
      </c>
      <c r="N16">
        <v>1</v>
      </c>
      <c r="O16">
        <v>20</v>
      </c>
      <c r="P16">
        <f t="shared" si="2"/>
        <v>115</v>
      </c>
      <c r="Q16">
        <f t="shared" si="3"/>
        <v>5</v>
      </c>
      <c r="R16">
        <f t="shared" si="4"/>
        <v>15</v>
      </c>
    </row>
    <row r="17" spans="1:18">
      <c r="A17" t="str">
        <f t="shared" si="0"/>
        <v>Accu Kayaba Kering 12A - 12 Volt1/1/1000</v>
      </c>
      <c r="B17" t="s">
        <v>40</v>
      </c>
      <c r="C17" s="3" t="s">
        <v>2222</v>
      </c>
      <c r="D17">
        <v>1</v>
      </c>
      <c r="G17" t="str">
        <f t="shared" si="1"/>
        <v>Accu Kayaba Kering 12A - 12 Volt1/1/1000</v>
      </c>
      <c r="H17">
        <v>16</v>
      </c>
      <c r="I17" t="s">
        <v>11917</v>
      </c>
      <c r="J17" t="s">
        <v>40</v>
      </c>
      <c r="K17" s="3" t="s">
        <v>2222</v>
      </c>
      <c r="L17">
        <v>1</v>
      </c>
      <c r="M17">
        <v>1</v>
      </c>
      <c r="N17">
        <v>1</v>
      </c>
      <c r="O17">
        <v>1</v>
      </c>
      <c r="P17">
        <f t="shared" si="2"/>
        <v>1</v>
      </c>
      <c r="Q17">
        <f t="shared" si="3"/>
        <v>1</v>
      </c>
      <c r="R17">
        <f t="shared" si="4"/>
        <v>0</v>
      </c>
    </row>
    <row r="18" spans="1:18">
      <c r="A18" t="str">
        <f t="shared" si="0"/>
        <v>Accu Sprayer Elektrik 5L 12V 1.3A1/1/1000</v>
      </c>
      <c r="B18" t="s">
        <v>42</v>
      </c>
      <c r="C18" s="3" t="s">
        <v>2222</v>
      </c>
      <c r="D18">
        <v>85</v>
      </c>
      <c r="G18" t="str">
        <f t="shared" si="1"/>
        <v>Accu Sprayer Elektrik 5L 12V 1.3A1/1/1000</v>
      </c>
      <c r="H18">
        <v>17</v>
      </c>
      <c r="I18" t="s">
        <v>11918</v>
      </c>
      <c r="J18" t="s">
        <v>42</v>
      </c>
      <c r="K18" s="3" t="s">
        <v>2222</v>
      </c>
      <c r="L18">
        <v>1</v>
      </c>
      <c r="M18">
        <v>1</v>
      </c>
      <c r="N18">
        <v>1</v>
      </c>
      <c r="O18">
        <v>1</v>
      </c>
      <c r="P18">
        <f t="shared" si="2"/>
        <v>85</v>
      </c>
      <c r="Q18">
        <f t="shared" si="3"/>
        <v>85</v>
      </c>
      <c r="R18">
        <f t="shared" si="4"/>
        <v>0</v>
      </c>
    </row>
    <row r="19" spans="1:18">
      <c r="A19" t="str">
        <f t="shared" si="0"/>
        <v>Ace One 75 SP 25 X 400 gr47058</v>
      </c>
      <c r="B19" t="s">
        <v>44</v>
      </c>
      <c r="C19" s="3">
        <v>47058</v>
      </c>
      <c r="D19">
        <v>1048</v>
      </c>
      <c r="G19" t="str">
        <f t="shared" si="1"/>
        <v>Ace One 75 SP 25 X 400 gr47058</v>
      </c>
      <c r="H19">
        <v>18</v>
      </c>
      <c r="I19" t="s">
        <v>11919</v>
      </c>
      <c r="J19" t="s">
        <v>44</v>
      </c>
      <c r="K19" s="3">
        <v>47058</v>
      </c>
      <c r="L19">
        <v>25</v>
      </c>
      <c r="M19">
        <v>1</v>
      </c>
      <c r="N19">
        <v>1</v>
      </c>
      <c r="O19">
        <v>25</v>
      </c>
      <c r="P19">
        <f t="shared" si="2"/>
        <v>1048</v>
      </c>
      <c r="Q19">
        <f t="shared" si="3"/>
        <v>41</v>
      </c>
      <c r="R19">
        <f t="shared" si="4"/>
        <v>23</v>
      </c>
    </row>
    <row r="20" spans="1:18">
      <c r="A20" t="str">
        <f t="shared" si="0"/>
        <v>Ace One 75 SP 25 X 400 gr47150</v>
      </c>
      <c r="B20" t="s">
        <v>44</v>
      </c>
      <c r="C20" s="3">
        <v>47150</v>
      </c>
      <c r="D20">
        <v>1925</v>
      </c>
      <c r="G20" t="str">
        <f t="shared" si="1"/>
        <v>Ace One 75 SP 25 X 400 gr47150</v>
      </c>
      <c r="H20">
        <v>19</v>
      </c>
      <c r="I20" t="s">
        <v>11919</v>
      </c>
      <c r="J20" t="s">
        <v>44</v>
      </c>
      <c r="K20" s="3">
        <v>47150</v>
      </c>
      <c r="L20">
        <v>25</v>
      </c>
      <c r="M20">
        <v>1</v>
      </c>
      <c r="N20">
        <v>1</v>
      </c>
      <c r="O20">
        <v>25</v>
      </c>
      <c r="P20">
        <f t="shared" si="2"/>
        <v>1925</v>
      </c>
      <c r="Q20">
        <f t="shared" si="3"/>
        <v>77</v>
      </c>
      <c r="R20">
        <f t="shared" si="4"/>
        <v>0</v>
      </c>
    </row>
    <row r="21" spans="1:18">
      <c r="A21" t="str">
        <f t="shared" si="0"/>
        <v>Ace One 75 SP 50 X 100 gr46966</v>
      </c>
      <c r="B21" t="s">
        <v>45</v>
      </c>
      <c r="C21" s="3">
        <v>46966</v>
      </c>
      <c r="D21">
        <v>3</v>
      </c>
      <c r="G21" t="str">
        <f t="shared" si="1"/>
        <v>Ace One 75 SP 50 X 100 gr46966</v>
      </c>
      <c r="H21">
        <v>20</v>
      </c>
      <c r="I21" t="s">
        <v>11920</v>
      </c>
      <c r="J21" t="s">
        <v>45</v>
      </c>
      <c r="K21" s="3">
        <v>46966</v>
      </c>
      <c r="L21">
        <v>50</v>
      </c>
      <c r="M21">
        <v>1</v>
      </c>
      <c r="N21">
        <v>1</v>
      </c>
      <c r="O21">
        <v>50</v>
      </c>
      <c r="P21">
        <f t="shared" si="2"/>
        <v>3</v>
      </c>
      <c r="Q21">
        <f t="shared" si="3"/>
        <v>0</v>
      </c>
      <c r="R21">
        <f t="shared" si="4"/>
        <v>3</v>
      </c>
    </row>
    <row r="22" spans="1:18">
      <c r="A22" t="str">
        <f t="shared" si="0"/>
        <v>Ace One 75 SP 50 X 100 gr47058</v>
      </c>
      <c r="B22" t="s">
        <v>45</v>
      </c>
      <c r="C22" s="3">
        <v>47058</v>
      </c>
      <c r="D22">
        <v>1380</v>
      </c>
      <c r="G22" t="str">
        <f t="shared" si="1"/>
        <v>Ace One 75 SP 50 X 100 gr47058</v>
      </c>
      <c r="H22">
        <v>21</v>
      </c>
      <c r="I22" t="s">
        <v>11920</v>
      </c>
      <c r="J22" t="s">
        <v>45</v>
      </c>
      <c r="K22" s="3">
        <v>47058</v>
      </c>
      <c r="L22">
        <v>50</v>
      </c>
      <c r="M22">
        <v>1</v>
      </c>
      <c r="N22">
        <v>1</v>
      </c>
      <c r="O22">
        <v>50</v>
      </c>
      <c r="P22">
        <f t="shared" si="2"/>
        <v>1380</v>
      </c>
      <c r="Q22">
        <f t="shared" si="3"/>
        <v>27</v>
      </c>
      <c r="R22">
        <f t="shared" si="4"/>
        <v>30</v>
      </c>
    </row>
    <row r="23" spans="1:18">
      <c r="A23" t="str">
        <f t="shared" si="0"/>
        <v>Achlor 4/36 WP 60 X 100 gr46478</v>
      </c>
      <c r="B23" t="s">
        <v>46</v>
      </c>
      <c r="C23" s="3">
        <v>46478</v>
      </c>
      <c r="D23">
        <v>120</v>
      </c>
      <c r="G23" t="str">
        <f t="shared" si="1"/>
        <v>Achlor 4/36 WP 60 X 100 gr46478</v>
      </c>
      <c r="H23">
        <v>22</v>
      </c>
      <c r="I23" t="s">
        <v>11921</v>
      </c>
      <c r="J23" t="s">
        <v>46</v>
      </c>
      <c r="K23" s="3">
        <v>46478</v>
      </c>
      <c r="L23">
        <v>60</v>
      </c>
      <c r="M23">
        <v>1</v>
      </c>
      <c r="N23">
        <v>1</v>
      </c>
      <c r="O23">
        <v>60</v>
      </c>
      <c r="P23">
        <f t="shared" si="2"/>
        <v>120</v>
      </c>
      <c r="Q23">
        <f t="shared" si="3"/>
        <v>2</v>
      </c>
      <c r="R23">
        <f t="shared" si="4"/>
        <v>0</v>
      </c>
    </row>
    <row r="24" spans="1:18">
      <c r="A24" t="str">
        <f t="shared" si="0"/>
        <v>ACL 6 865 SL 25 X 400 ml46631</v>
      </c>
      <c r="B24" t="s">
        <v>49</v>
      </c>
      <c r="C24" s="3">
        <v>46631</v>
      </c>
      <c r="D24">
        <v>171</v>
      </c>
      <c r="G24" t="str">
        <f t="shared" si="1"/>
        <v>ACL 6 865 SL 25 X 400 ml46631</v>
      </c>
      <c r="H24">
        <v>23</v>
      </c>
      <c r="I24" t="s">
        <v>11922</v>
      </c>
      <c r="J24" t="s">
        <v>49</v>
      </c>
      <c r="K24" s="3">
        <v>46631</v>
      </c>
      <c r="L24">
        <v>25</v>
      </c>
      <c r="M24">
        <v>1</v>
      </c>
      <c r="N24">
        <v>1</v>
      </c>
      <c r="O24">
        <v>25</v>
      </c>
      <c r="P24">
        <f t="shared" si="2"/>
        <v>171</v>
      </c>
      <c r="Q24">
        <f t="shared" si="3"/>
        <v>6</v>
      </c>
      <c r="R24">
        <f t="shared" si="4"/>
        <v>21</v>
      </c>
    </row>
    <row r="25" spans="1:18">
      <c r="A25" t="str">
        <f t="shared" si="0"/>
        <v>ACL 6 865 SL 50 X 200 ml46600</v>
      </c>
      <c r="B25" t="s">
        <v>50</v>
      </c>
      <c r="C25" s="3">
        <v>46600</v>
      </c>
      <c r="D25">
        <v>572</v>
      </c>
      <c r="G25" t="str">
        <f t="shared" si="1"/>
        <v>ACL 6 865 SL 50 X 200 ml46600</v>
      </c>
      <c r="H25">
        <v>24</v>
      </c>
      <c r="I25" t="s">
        <v>11923</v>
      </c>
      <c r="J25" t="s">
        <v>50</v>
      </c>
      <c r="K25" s="3">
        <v>46600</v>
      </c>
      <c r="L25">
        <v>50</v>
      </c>
      <c r="M25">
        <v>1</v>
      </c>
      <c r="N25">
        <v>1</v>
      </c>
      <c r="O25">
        <v>50</v>
      </c>
      <c r="P25">
        <f t="shared" si="2"/>
        <v>572</v>
      </c>
      <c r="Q25">
        <f t="shared" si="3"/>
        <v>11</v>
      </c>
      <c r="R25">
        <f t="shared" si="4"/>
        <v>22</v>
      </c>
    </row>
    <row r="26" spans="1:18">
      <c r="A26" t="str">
        <f t="shared" si="0"/>
        <v>Acrobat WP 20 X 6 X 40 gr46113</v>
      </c>
      <c r="B26" t="s">
        <v>51</v>
      </c>
      <c r="C26" s="3">
        <v>46113</v>
      </c>
      <c r="D26">
        <v>7423</v>
      </c>
      <c r="G26" t="str">
        <f t="shared" si="1"/>
        <v>Acrobat WP 20 X 6 X 40 gr46113</v>
      </c>
      <c r="H26">
        <v>25</v>
      </c>
      <c r="I26" t="s">
        <v>11924</v>
      </c>
      <c r="J26" t="s">
        <v>51</v>
      </c>
      <c r="K26" s="3">
        <v>46113</v>
      </c>
      <c r="L26">
        <v>20</v>
      </c>
      <c r="M26">
        <v>6</v>
      </c>
      <c r="N26">
        <v>1</v>
      </c>
      <c r="O26">
        <v>120</v>
      </c>
      <c r="P26">
        <f t="shared" si="2"/>
        <v>7423</v>
      </c>
      <c r="Q26">
        <f t="shared" si="3"/>
        <v>61</v>
      </c>
      <c r="R26">
        <f t="shared" si="4"/>
        <v>103</v>
      </c>
    </row>
    <row r="27" spans="1:18">
      <c r="A27" t="str">
        <f t="shared" si="0"/>
        <v>Adrift 125 EC 40 X 250 ml45597</v>
      </c>
      <c r="B27" t="s">
        <v>54</v>
      </c>
      <c r="C27" s="3">
        <v>45597</v>
      </c>
      <c r="D27">
        <v>230</v>
      </c>
      <c r="G27" t="str">
        <f t="shared" si="1"/>
        <v>Adrift 125 EC 40 X 250 ml45597</v>
      </c>
      <c r="H27">
        <v>26</v>
      </c>
      <c r="I27" t="s">
        <v>11925</v>
      </c>
      <c r="J27" t="s">
        <v>54</v>
      </c>
      <c r="K27" s="3">
        <v>45597</v>
      </c>
      <c r="L27">
        <v>40</v>
      </c>
      <c r="M27">
        <v>1</v>
      </c>
      <c r="N27">
        <v>1</v>
      </c>
      <c r="O27">
        <v>40</v>
      </c>
      <c r="P27">
        <f t="shared" si="2"/>
        <v>230</v>
      </c>
      <c r="Q27">
        <f t="shared" si="3"/>
        <v>5</v>
      </c>
      <c r="R27">
        <f t="shared" si="4"/>
        <v>30</v>
      </c>
    </row>
    <row r="28" spans="1:18">
      <c r="A28" t="str">
        <f t="shared" si="0"/>
        <v>Adrift 125 EC 50 X 100 ml45597</v>
      </c>
      <c r="B28" t="s">
        <v>55</v>
      </c>
      <c r="C28" s="3">
        <v>45597</v>
      </c>
      <c r="D28">
        <v>104</v>
      </c>
      <c r="G28" t="str">
        <f t="shared" si="1"/>
        <v>Adrift 125 EC 50 X 100 ml45597</v>
      </c>
      <c r="H28">
        <v>27</v>
      </c>
      <c r="I28" t="s">
        <v>11926</v>
      </c>
      <c r="J28" t="s">
        <v>55</v>
      </c>
      <c r="K28" s="3">
        <v>45597</v>
      </c>
      <c r="L28">
        <v>50</v>
      </c>
      <c r="M28">
        <v>1</v>
      </c>
      <c r="N28">
        <v>1</v>
      </c>
      <c r="O28">
        <v>50</v>
      </c>
      <c r="P28">
        <f t="shared" si="2"/>
        <v>104</v>
      </c>
      <c r="Q28">
        <f t="shared" si="3"/>
        <v>2</v>
      </c>
      <c r="R28">
        <f t="shared" si="4"/>
        <v>4</v>
      </c>
    </row>
    <row r="29" spans="1:18">
      <c r="A29" t="str">
        <f t="shared" si="0"/>
        <v>Afonil 50 SC 100 X 100 ml45689</v>
      </c>
      <c r="B29" t="s">
        <v>56</v>
      </c>
      <c r="C29" s="3">
        <v>45689</v>
      </c>
      <c r="D29">
        <v>1800</v>
      </c>
      <c r="G29" t="str">
        <f t="shared" si="1"/>
        <v>Afonil 50 SC 100 X 100 ml45689</v>
      </c>
      <c r="H29">
        <v>28</v>
      </c>
      <c r="I29" t="s">
        <v>11927</v>
      </c>
      <c r="J29" t="s">
        <v>56</v>
      </c>
      <c r="K29" s="3">
        <v>45689</v>
      </c>
      <c r="L29">
        <v>100</v>
      </c>
      <c r="M29">
        <v>1</v>
      </c>
      <c r="N29">
        <v>1</v>
      </c>
      <c r="O29">
        <v>100</v>
      </c>
      <c r="P29">
        <f t="shared" si="2"/>
        <v>1800</v>
      </c>
      <c r="Q29">
        <f t="shared" si="3"/>
        <v>18</v>
      </c>
      <c r="R29">
        <f t="shared" si="4"/>
        <v>0</v>
      </c>
    </row>
    <row r="30" spans="1:18">
      <c r="A30" t="str">
        <f t="shared" si="0"/>
        <v>Afonil 50 SC 100 X 50 ml45717</v>
      </c>
      <c r="B30" t="s">
        <v>57</v>
      </c>
      <c r="C30" s="3">
        <v>45717</v>
      </c>
      <c r="D30">
        <v>2165</v>
      </c>
      <c r="G30" t="str">
        <f t="shared" si="1"/>
        <v>Afonil 50 SC 100 X 50 ml45717</v>
      </c>
      <c r="H30">
        <v>29</v>
      </c>
      <c r="I30" t="s">
        <v>11928</v>
      </c>
      <c r="J30" t="s">
        <v>57</v>
      </c>
      <c r="K30" s="3">
        <v>45717</v>
      </c>
      <c r="L30">
        <v>100</v>
      </c>
      <c r="M30">
        <v>1</v>
      </c>
      <c r="N30">
        <v>1</v>
      </c>
      <c r="O30">
        <v>100</v>
      </c>
      <c r="P30">
        <f t="shared" si="2"/>
        <v>2165</v>
      </c>
      <c r="Q30">
        <f t="shared" si="3"/>
        <v>21</v>
      </c>
      <c r="R30">
        <f t="shared" si="4"/>
        <v>65</v>
      </c>
    </row>
    <row r="31" spans="1:18">
      <c r="A31" t="str">
        <f t="shared" si="0"/>
        <v>Afonil 50 SC 20 X 500 ml45597</v>
      </c>
      <c r="B31" t="s">
        <v>59</v>
      </c>
      <c r="C31" s="3">
        <v>45597</v>
      </c>
      <c r="D31">
        <v>198</v>
      </c>
      <c r="G31" t="str">
        <f t="shared" si="1"/>
        <v>Afonil 50 SC 20 X 500 ml45597</v>
      </c>
      <c r="H31">
        <v>30</v>
      </c>
      <c r="I31" t="s">
        <v>11929</v>
      </c>
      <c r="J31" t="s">
        <v>59</v>
      </c>
      <c r="K31" s="3">
        <v>45597</v>
      </c>
      <c r="L31">
        <v>20</v>
      </c>
      <c r="M31">
        <v>1</v>
      </c>
      <c r="N31">
        <v>1</v>
      </c>
      <c r="O31">
        <v>20</v>
      </c>
      <c r="P31">
        <f t="shared" si="2"/>
        <v>198</v>
      </c>
      <c r="Q31">
        <f t="shared" si="3"/>
        <v>9</v>
      </c>
      <c r="R31">
        <f t="shared" si="4"/>
        <v>18</v>
      </c>
    </row>
    <row r="32" spans="1:18">
      <c r="A32" t="str">
        <f t="shared" si="0"/>
        <v>Afonil 50 SC 40 X 250 ml45597</v>
      </c>
      <c r="B32" t="s">
        <v>60</v>
      </c>
      <c r="C32" s="3">
        <v>45597</v>
      </c>
      <c r="D32">
        <v>15</v>
      </c>
      <c r="G32" t="str">
        <f t="shared" si="1"/>
        <v>Afonil 50 SC 40 X 250 ml45597</v>
      </c>
      <c r="H32">
        <v>31</v>
      </c>
      <c r="I32" t="s">
        <v>11930</v>
      </c>
      <c r="J32" t="s">
        <v>60</v>
      </c>
      <c r="K32" s="3">
        <v>45597</v>
      </c>
      <c r="L32">
        <v>40</v>
      </c>
      <c r="M32">
        <v>1</v>
      </c>
      <c r="N32">
        <v>1</v>
      </c>
      <c r="O32">
        <v>40</v>
      </c>
      <c r="P32">
        <f t="shared" si="2"/>
        <v>15</v>
      </c>
      <c r="Q32">
        <f t="shared" si="3"/>
        <v>0</v>
      </c>
      <c r="R32">
        <f t="shared" si="4"/>
        <v>15</v>
      </c>
    </row>
    <row r="33" spans="1:18">
      <c r="A33" t="str">
        <f t="shared" si="0"/>
        <v>Afonil 50 SC 40 X 250 ml46631</v>
      </c>
      <c r="B33" t="s">
        <v>60</v>
      </c>
      <c r="C33" s="3">
        <v>46631</v>
      </c>
      <c r="D33">
        <v>819</v>
      </c>
      <c r="G33" t="str">
        <f t="shared" si="1"/>
        <v>Afonil 50 SC 40 X 250 ml46631</v>
      </c>
      <c r="H33">
        <v>32</v>
      </c>
      <c r="I33" t="s">
        <v>11930</v>
      </c>
      <c r="J33" t="s">
        <v>60</v>
      </c>
      <c r="K33" s="3">
        <v>46631</v>
      </c>
      <c r="L33">
        <v>40</v>
      </c>
      <c r="M33">
        <v>1</v>
      </c>
      <c r="N33">
        <v>1</v>
      </c>
      <c r="O33">
        <v>40</v>
      </c>
      <c r="P33">
        <f t="shared" si="2"/>
        <v>819</v>
      </c>
      <c r="Q33">
        <f t="shared" si="3"/>
        <v>20</v>
      </c>
      <c r="R33">
        <f t="shared" si="4"/>
        <v>19</v>
      </c>
    </row>
    <row r="34" spans="1:18">
      <c r="A34" t="str">
        <f t="shared" si="0"/>
        <v>Agapro 214/66 SL 40 X 200 ml47027</v>
      </c>
      <c r="B34" t="s">
        <v>61</v>
      </c>
      <c r="C34" s="3">
        <v>47027</v>
      </c>
      <c r="D34">
        <v>640</v>
      </c>
      <c r="G34" t="str">
        <f t="shared" si="1"/>
        <v>Agapro 214/66 SL 40 X 200 ml47027</v>
      </c>
      <c r="H34">
        <v>33</v>
      </c>
      <c r="I34" t="s">
        <v>11931</v>
      </c>
      <c r="J34" t="s">
        <v>61</v>
      </c>
      <c r="K34" s="3">
        <v>47027</v>
      </c>
      <c r="L34">
        <v>40</v>
      </c>
      <c r="M34">
        <v>1</v>
      </c>
      <c r="N34">
        <v>1</v>
      </c>
      <c r="O34">
        <v>40</v>
      </c>
      <c r="P34">
        <f t="shared" si="2"/>
        <v>640</v>
      </c>
      <c r="Q34">
        <f t="shared" si="3"/>
        <v>16</v>
      </c>
      <c r="R34">
        <f t="shared" si="4"/>
        <v>0</v>
      </c>
    </row>
    <row r="35" spans="1:18">
      <c r="A35" t="str">
        <f t="shared" si="0"/>
        <v>Agapro 214/66 SL 50 X 80 ml47027</v>
      </c>
      <c r="B35" t="s">
        <v>63</v>
      </c>
      <c r="C35" s="3">
        <v>47027</v>
      </c>
      <c r="D35">
        <v>800</v>
      </c>
      <c r="G35" t="str">
        <f t="shared" si="1"/>
        <v>Agapro 214/66 SL 50 X 80 ml47027</v>
      </c>
      <c r="H35">
        <v>34</v>
      </c>
      <c r="I35" t="s">
        <v>11932</v>
      </c>
      <c r="J35" t="s">
        <v>63</v>
      </c>
      <c r="K35" s="3">
        <v>47027</v>
      </c>
      <c r="L35">
        <v>50</v>
      </c>
      <c r="M35">
        <v>1</v>
      </c>
      <c r="N35">
        <v>1</v>
      </c>
      <c r="O35">
        <v>50</v>
      </c>
      <c r="P35">
        <f t="shared" si="2"/>
        <v>800</v>
      </c>
      <c r="Q35">
        <f t="shared" si="3"/>
        <v>16</v>
      </c>
      <c r="R35">
        <f t="shared" si="4"/>
        <v>0</v>
      </c>
    </row>
    <row r="36" spans="1:18">
      <c r="A36" t="str">
        <f t="shared" si="0"/>
        <v>Agil 100 EC 100 X 100 ml47058</v>
      </c>
      <c r="B36" t="s">
        <v>65</v>
      </c>
      <c r="C36" s="3">
        <v>47058</v>
      </c>
      <c r="D36">
        <v>700</v>
      </c>
      <c r="G36" t="str">
        <f t="shared" si="1"/>
        <v>Agil 100 EC 100 X 100 ml47058</v>
      </c>
      <c r="H36">
        <v>35</v>
      </c>
      <c r="I36" t="s">
        <v>11933</v>
      </c>
      <c r="J36" t="s">
        <v>65</v>
      </c>
      <c r="K36" s="3">
        <v>47058</v>
      </c>
      <c r="L36">
        <v>100</v>
      </c>
      <c r="M36">
        <v>1</v>
      </c>
      <c r="N36">
        <v>1</v>
      </c>
      <c r="O36">
        <v>100</v>
      </c>
      <c r="P36">
        <f t="shared" si="2"/>
        <v>700</v>
      </c>
      <c r="Q36">
        <f t="shared" si="3"/>
        <v>7</v>
      </c>
      <c r="R36">
        <f t="shared" si="4"/>
        <v>0</v>
      </c>
    </row>
    <row r="37" spans="1:18">
      <c r="A37" t="str">
        <f t="shared" si="0"/>
        <v>Agil 100 EC 100 X 100 ml47027</v>
      </c>
      <c r="B37" t="s">
        <v>65</v>
      </c>
      <c r="C37" s="3">
        <v>47027</v>
      </c>
      <c r="D37">
        <v>1500</v>
      </c>
      <c r="G37" t="str">
        <f t="shared" si="1"/>
        <v>Agil 100 EC 100 X 100 ml47027</v>
      </c>
      <c r="H37">
        <v>36</v>
      </c>
      <c r="I37" t="s">
        <v>11933</v>
      </c>
      <c r="J37" t="s">
        <v>65</v>
      </c>
      <c r="K37" s="3">
        <v>47027</v>
      </c>
      <c r="L37">
        <v>100</v>
      </c>
      <c r="M37">
        <v>1</v>
      </c>
      <c r="N37">
        <v>1</v>
      </c>
      <c r="O37">
        <v>100</v>
      </c>
      <c r="P37">
        <f t="shared" si="2"/>
        <v>1500</v>
      </c>
      <c r="Q37">
        <f t="shared" si="3"/>
        <v>15</v>
      </c>
      <c r="R37">
        <f t="shared" si="4"/>
        <v>0</v>
      </c>
    </row>
    <row r="38" spans="1:18">
      <c r="A38" t="str">
        <f t="shared" si="0"/>
        <v>Agil 100 EC 100 X 100 ml46966</v>
      </c>
      <c r="B38" t="s">
        <v>65</v>
      </c>
      <c r="C38" s="3">
        <v>46966</v>
      </c>
      <c r="D38">
        <v>3005</v>
      </c>
      <c r="G38" t="str">
        <f t="shared" si="1"/>
        <v>Agil 100 EC 100 X 100 ml46966</v>
      </c>
      <c r="H38">
        <v>37</v>
      </c>
      <c r="I38" t="s">
        <v>11933</v>
      </c>
      <c r="J38" t="s">
        <v>65</v>
      </c>
      <c r="K38" s="3">
        <v>46966</v>
      </c>
      <c r="L38">
        <v>100</v>
      </c>
      <c r="M38">
        <v>1</v>
      </c>
      <c r="N38">
        <v>1</v>
      </c>
      <c r="O38">
        <v>100</v>
      </c>
      <c r="P38">
        <f t="shared" si="2"/>
        <v>3005</v>
      </c>
      <c r="Q38">
        <f t="shared" si="3"/>
        <v>30</v>
      </c>
      <c r="R38">
        <f t="shared" si="4"/>
        <v>5</v>
      </c>
    </row>
    <row r="39" spans="1:18">
      <c r="A39" t="str">
        <f t="shared" si="0"/>
        <v>Agil 100 EC 40 X 250 ml47088</v>
      </c>
      <c r="B39" t="s">
        <v>66</v>
      </c>
      <c r="C39" s="3">
        <v>47088</v>
      </c>
      <c r="D39">
        <v>22</v>
      </c>
      <c r="G39" t="str">
        <f t="shared" si="1"/>
        <v>Agil 100 EC 40 X 250 ml47088</v>
      </c>
      <c r="H39">
        <v>38</v>
      </c>
      <c r="I39" t="s">
        <v>11934</v>
      </c>
      <c r="J39" t="s">
        <v>66</v>
      </c>
      <c r="K39" s="3">
        <v>47088</v>
      </c>
      <c r="L39">
        <v>40</v>
      </c>
      <c r="M39">
        <v>1</v>
      </c>
      <c r="N39">
        <v>1</v>
      </c>
      <c r="O39">
        <v>40</v>
      </c>
      <c r="P39">
        <f t="shared" si="2"/>
        <v>22</v>
      </c>
      <c r="Q39">
        <f t="shared" si="3"/>
        <v>0</v>
      </c>
      <c r="R39">
        <f t="shared" si="4"/>
        <v>22</v>
      </c>
    </row>
    <row r="40" spans="1:18">
      <c r="A40" t="str">
        <f t="shared" si="0"/>
        <v>Agil 100 EC 40 X 250 ml47209</v>
      </c>
      <c r="B40" t="s">
        <v>66</v>
      </c>
      <c r="C40" s="3">
        <v>47209</v>
      </c>
      <c r="D40">
        <v>3600</v>
      </c>
      <c r="G40" t="str">
        <f t="shared" si="1"/>
        <v>Agil 100 EC 40 X 250 ml47209</v>
      </c>
      <c r="H40">
        <v>39</v>
      </c>
      <c r="I40" t="s">
        <v>11934</v>
      </c>
      <c r="J40" t="s">
        <v>66</v>
      </c>
      <c r="K40" s="3">
        <v>47209</v>
      </c>
      <c r="L40">
        <v>40</v>
      </c>
      <c r="M40">
        <v>1</v>
      </c>
      <c r="N40">
        <v>1</v>
      </c>
      <c r="O40">
        <v>40</v>
      </c>
      <c r="P40">
        <f t="shared" si="2"/>
        <v>3600</v>
      </c>
      <c r="Q40">
        <f t="shared" si="3"/>
        <v>90</v>
      </c>
      <c r="R40">
        <f t="shared" si="4"/>
        <v>0</v>
      </c>
    </row>
    <row r="41" spans="1:18">
      <c r="A41" t="str">
        <f t="shared" si="0"/>
        <v>Agridex 715 EC 12 X 1 ltr46419</v>
      </c>
      <c r="B41" t="s">
        <v>67</v>
      </c>
      <c r="C41" s="3">
        <v>46419</v>
      </c>
      <c r="D41">
        <v>4</v>
      </c>
      <c r="G41" t="str">
        <f t="shared" si="1"/>
        <v>Agridex 715 EC 12 X 1 ltr46419</v>
      </c>
      <c r="H41">
        <v>40</v>
      </c>
      <c r="I41" t="s">
        <v>11935</v>
      </c>
      <c r="J41" t="s">
        <v>67</v>
      </c>
      <c r="K41" s="3">
        <v>46419</v>
      </c>
      <c r="L41">
        <v>12</v>
      </c>
      <c r="M41">
        <v>1</v>
      </c>
      <c r="N41">
        <v>1</v>
      </c>
      <c r="O41">
        <v>12</v>
      </c>
      <c r="P41">
        <f t="shared" si="2"/>
        <v>4</v>
      </c>
      <c r="Q41">
        <f t="shared" si="3"/>
        <v>0</v>
      </c>
      <c r="R41">
        <f t="shared" si="4"/>
        <v>4</v>
      </c>
    </row>
    <row r="42" spans="1:18">
      <c r="A42" t="str">
        <f t="shared" si="0"/>
        <v>Agridex 715 EC 12 X 1 ltr46692</v>
      </c>
      <c r="B42" t="s">
        <v>67</v>
      </c>
      <c r="C42" s="3">
        <v>46692</v>
      </c>
      <c r="D42">
        <v>168</v>
      </c>
      <c r="G42" t="str">
        <f t="shared" si="1"/>
        <v>Agridex 715 EC 12 X 1 ltr46692</v>
      </c>
      <c r="H42">
        <v>41</v>
      </c>
      <c r="I42" t="s">
        <v>11935</v>
      </c>
      <c r="J42" t="s">
        <v>67</v>
      </c>
      <c r="K42" s="3">
        <v>46692</v>
      </c>
      <c r="L42">
        <v>12</v>
      </c>
      <c r="M42">
        <v>1</v>
      </c>
      <c r="N42">
        <v>1</v>
      </c>
      <c r="O42">
        <v>12</v>
      </c>
      <c r="P42">
        <f t="shared" si="2"/>
        <v>168</v>
      </c>
      <c r="Q42">
        <f t="shared" si="3"/>
        <v>14</v>
      </c>
      <c r="R42">
        <f t="shared" si="4"/>
        <v>0</v>
      </c>
    </row>
    <row r="43" spans="1:18">
      <c r="A43" t="str">
        <f t="shared" si="0"/>
        <v>Agridex 715 EC 12 X 1 ltr46844</v>
      </c>
      <c r="B43" t="s">
        <v>67</v>
      </c>
      <c r="C43" s="3">
        <v>46844</v>
      </c>
      <c r="D43">
        <v>2400</v>
      </c>
      <c r="G43" t="str">
        <f t="shared" si="1"/>
        <v>Agridex 715 EC 12 X 1 ltr46844</v>
      </c>
      <c r="H43">
        <v>42</v>
      </c>
      <c r="I43" t="s">
        <v>11935</v>
      </c>
      <c r="J43" t="s">
        <v>67</v>
      </c>
      <c r="K43" s="3">
        <v>46844</v>
      </c>
      <c r="L43">
        <v>12</v>
      </c>
      <c r="M43">
        <v>1</v>
      </c>
      <c r="N43">
        <v>1</v>
      </c>
      <c r="O43">
        <v>12</v>
      </c>
      <c r="P43">
        <f t="shared" si="2"/>
        <v>2400</v>
      </c>
      <c r="Q43">
        <f t="shared" si="3"/>
        <v>200</v>
      </c>
      <c r="R43">
        <f t="shared" si="4"/>
        <v>0</v>
      </c>
    </row>
    <row r="44" spans="1:18">
      <c r="A44" t="str">
        <f t="shared" si="0"/>
        <v>Agrimec 18 EC 40 X 250 ml46419</v>
      </c>
      <c r="B44" t="s">
        <v>71</v>
      </c>
      <c r="C44" s="3">
        <v>46419</v>
      </c>
      <c r="D44">
        <v>8000</v>
      </c>
      <c r="G44" t="str">
        <f t="shared" si="1"/>
        <v>Agrimec 18 EC 40 X 250 ml46419</v>
      </c>
      <c r="H44">
        <v>43</v>
      </c>
      <c r="I44" t="s">
        <v>11936</v>
      </c>
      <c r="J44" t="s">
        <v>71</v>
      </c>
      <c r="K44" s="3">
        <v>46419</v>
      </c>
      <c r="L44">
        <v>40</v>
      </c>
      <c r="M44">
        <v>1</v>
      </c>
      <c r="N44">
        <v>1</v>
      </c>
      <c r="O44">
        <v>40</v>
      </c>
      <c r="P44">
        <f t="shared" si="2"/>
        <v>8000</v>
      </c>
      <c r="Q44">
        <f t="shared" si="3"/>
        <v>200</v>
      </c>
      <c r="R44">
        <f t="shared" si="4"/>
        <v>0</v>
      </c>
    </row>
    <row r="45" spans="1:18">
      <c r="A45" t="str">
        <f t="shared" si="0"/>
        <v>Agrimec 18 EC 40 X 250 ml46296</v>
      </c>
      <c r="B45" t="s">
        <v>71</v>
      </c>
      <c r="C45" s="3">
        <v>46296</v>
      </c>
      <c r="D45">
        <v>4517</v>
      </c>
      <c r="G45" t="str">
        <f t="shared" si="1"/>
        <v>Agrimec 18 EC 40 X 250 ml46296</v>
      </c>
      <c r="H45">
        <v>44</v>
      </c>
      <c r="I45" t="s">
        <v>11936</v>
      </c>
      <c r="J45" t="s">
        <v>71</v>
      </c>
      <c r="K45" s="3">
        <v>46296</v>
      </c>
      <c r="L45">
        <v>40</v>
      </c>
      <c r="M45">
        <v>1</v>
      </c>
      <c r="N45">
        <v>1</v>
      </c>
      <c r="O45">
        <v>40</v>
      </c>
      <c r="P45">
        <f t="shared" si="2"/>
        <v>4517</v>
      </c>
      <c r="Q45">
        <f t="shared" si="3"/>
        <v>112</v>
      </c>
      <c r="R45">
        <f t="shared" si="4"/>
        <v>37</v>
      </c>
    </row>
    <row r="46" spans="1:18">
      <c r="A46" t="str">
        <f t="shared" si="0"/>
        <v>Agristik 400 L 12 X 1 ltr45839</v>
      </c>
      <c r="B46" t="s">
        <v>75</v>
      </c>
      <c r="C46" s="3">
        <v>45839</v>
      </c>
      <c r="D46">
        <v>10</v>
      </c>
      <c r="G46" t="str">
        <f t="shared" si="1"/>
        <v>Agristik 400 L 12 X 1 ltr45839</v>
      </c>
      <c r="H46">
        <v>45</v>
      </c>
      <c r="I46" t="s">
        <v>11937</v>
      </c>
      <c r="J46" t="s">
        <v>75</v>
      </c>
      <c r="K46" s="3">
        <v>45839</v>
      </c>
      <c r="L46">
        <v>12</v>
      </c>
      <c r="M46">
        <v>1</v>
      </c>
      <c r="N46">
        <v>1</v>
      </c>
      <c r="O46">
        <v>12</v>
      </c>
      <c r="P46">
        <f t="shared" si="2"/>
        <v>10</v>
      </c>
      <c r="Q46">
        <f t="shared" si="3"/>
        <v>0</v>
      </c>
      <c r="R46">
        <f t="shared" si="4"/>
        <v>10</v>
      </c>
    </row>
    <row r="47" spans="1:18">
      <c r="A47" t="str">
        <f t="shared" si="0"/>
        <v>Agristik 400 L 12 X 1 ltr46113</v>
      </c>
      <c r="B47" t="s">
        <v>75</v>
      </c>
      <c r="C47" s="3">
        <v>46113</v>
      </c>
      <c r="D47">
        <v>720</v>
      </c>
      <c r="G47" t="str">
        <f t="shared" si="1"/>
        <v>Agristik 400 L 12 X 1 ltr46113</v>
      </c>
      <c r="H47">
        <v>46</v>
      </c>
      <c r="I47" t="s">
        <v>11937</v>
      </c>
      <c r="J47" t="s">
        <v>75</v>
      </c>
      <c r="K47" s="3">
        <v>46113</v>
      </c>
      <c r="L47">
        <v>12</v>
      </c>
      <c r="M47">
        <v>1</v>
      </c>
      <c r="N47">
        <v>1</v>
      </c>
      <c r="O47">
        <v>12</v>
      </c>
      <c r="P47">
        <f t="shared" si="2"/>
        <v>720</v>
      </c>
      <c r="Q47">
        <f t="shared" si="3"/>
        <v>60</v>
      </c>
      <c r="R47">
        <f t="shared" si="4"/>
        <v>0</v>
      </c>
    </row>
    <row r="48" spans="1:18">
      <c r="A48" t="str">
        <f t="shared" si="0"/>
        <v>Agrogib 40 SL 30 X 15 X 35 ml47178</v>
      </c>
      <c r="B48" t="s">
        <v>78</v>
      </c>
      <c r="C48" s="3">
        <v>47178</v>
      </c>
      <c r="D48">
        <v>4834</v>
      </c>
      <c r="G48" t="str">
        <f t="shared" si="1"/>
        <v>Agrogib 40 SL 30 X 15 X 35 ml47178</v>
      </c>
      <c r="H48">
        <v>47</v>
      </c>
      <c r="I48" t="s">
        <v>11938</v>
      </c>
      <c r="J48" t="s">
        <v>78</v>
      </c>
      <c r="K48" s="3">
        <v>47178</v>
      </c>
      <c r="L48">
        <v>30</v>
      </c>
      <c r="M48">
        <v>15</v>
      </c>
      <c r="N48">
        <v>1</v>
      </c>
      <c r="O48">
        <v>450</v>
      </c>
      <c r="P48">
        <f t="shared" si="2"/>
        <v>4834</v>
      </c>
      <c r="Q48">
        <f t="shared" si="3"/>
        <v>10</v>
      </c>
      <c r="R48">
        <f t="shared" si="4"/>
        <v>334</v>
      </c>
    </row>
    <row r="49" spans="1:18">
      <c r="A49" t="str">
        <f t="shared" si="0"/>
        <v>Agus 500 SC 100 X 100 ml46388</v>
      </c>
      <c r="B49" t="s">
        <v>80</v>
      </c>
      <c r="C49" s="3">
        <v>46388</v>
      </c>
      <c r="D49">
        <v>2445</v>
      </c>
      <c r="G49" t="str">
        <f t="shared" si="1"/>
        <v>Agus 500 SC 100 X 100 ml46388</v>
      </c>
      <c r="H49">
        <v>48</v>
      </c>
      <c r="I49" t="s">
        <v>11939</v>
      </c>
      <c r="J49" t="s">
        <v>80</v>
      </c>
      <c r="K49" s="3">
        <v>46388</v>
      </c>
      <c r="L49">
        <v>100</v>
      </c>
      <c r="M49">
        <v>1</v>
      </c>
      <c r="N49">
        <v>1</v>
      </c>
      <c r="O49">
        <v>100</v>
      </c>
      <c r="P49">
        <f t="shared" si="2"/>
        <v>2445</v>
      </c>
      <c r="Q49">
        <f t="shared" si="3"/>
        <v>24</v>
      </c>
      <c r="R49">
        <f t="shared" si="4"/>
        <v>45</v>
      </c>
    </row>
    <row r="50" spans="1:18">
      <c r="A50" t="str">
        <f t="shared" si="0"/>
        <v>Agus 500 SC 100 X 100 ml46447</v>
      </c>
      <c r="B50" t="s">
        <v>80</v>
      </c>
      <c r="C50" s="3">
        <v>46447</v>
      </c>
      <c r="D50">
        <v>15000</v>
      </c>
      <c r="G50" t="str">
        <f t="shared" si="1"/>
        <v>Agus 500 SC 100 X 100 ml46447</v>
      </c>
      <c r="H50">
        <v>49</v>
      </c>
      <c r="I50" t="s">
        <v>11939</v>
      </c>
      <c r="J50" t="s">
        <v>80</v>
      </c>
      <c r="K50" s="3">
        <v>46447</v>
      </c>
      <c r="L50">
        <v>100</v>
      </c>
      <c r="M50">
        <v>1</v>
      </c>
      <c r="N50">
        <v>1</v>
      </c>
      <c r="O50">
        <v>100</v>
      </c>
      <c r="P50">
        <f t="shared" si="2"/>
        <v>15000</v>
      </c>
      <c r="Q50">
        <f t="shared" si="3"/>
        <v>150</v>
      </c>
      <c r="R50">
        <f t="shared" si="4"/>
        <v>0</v>
      </c>
    </row>
    <row r="51" spans="1:18">
      <c r="A51" t="str">
        <f t="shared" si="0"/>
        <v>Agus 500 SC 40 X 250 ml46388</v>
      </c>
      <c r="B51" t="s">
        <v>83</v>
      </c>
      <c r="C51" s="3">
        <v>46388</v>
      </c>
      <c r="D51">
        <v>1808</v>
      </c>
      <c r="G51" t="str">
        <f t="shared" si="1"/>
        <v>Agus 500 SC 40 X 250 ml46388</v>
      </c>
      <c r="H51">
        <v>50</v>
      </c>
      <c r="I51" t="s">
        <v>11940</v>
      </c>
      <c r="J51" t="s">
        <v>83</v>
      </c>
      <c r="K51" s="3">
        <v>46388</v>
      </c>
      <c r="L51">
        <v>40</v>
      </c>
      <c r="M51">
        <v>1</v>
      </c>
      <c r="N51">
        <v>1</v>
      </c>
      <c r="O51">
        <v>40</v>
      </c>
      <c r="P51">
        <f t="shared" si="2"/>
        <v>1808</v>
      </c>
      <c r="Q51">
        <f t="shared" si="3"/>
        <v>45</v>
      </c>
      <c r="R51">
        <f t="shared" si="4"/>
        <v>8</v>
      </c>
    </row>
    <row r="52" spans="1:18">
      <c r="A52" t="str">
        <f t="shared" si="0"/>
        <v>Agus 500 SC 40 X 250 ml46447</v>
      </c>
      <c r="B52" t="s">
        <v>83</v>
      </c>
      <c r="C52" s="3">
        <v>46447</v>
      </c>
      <c r="D52">
        <v>10360</v>
      </c>
      <c r="G52" t="str">
        <f t="shared" si="1"/>
        <v>Agus 500 SC 40 X 250 ml46447</v>
      </c>
      <c r="H52">
        <v>51</v>
      </c>
      <c r="I52" t="s">
        <v>11940</v>
      </c>
      <c r="J52" t="s">
        <v>83</v>
      </c>
      <c r="K52" s="3">
        <v>46447</v>
      </c>
      <c r="L52">
        <v>40</v>
      </c>
      <c r="M52">
        <v>1</v>
      </c>
      <c r="N52">
        <v>1</v>
      </c>
      <c r="O52">
        <v>40</v>
      </c>
      <c r="P52">
        <f t="shared" si="2"/>
        <v>10360</v>
      </c>
      <c r="Q52">
        <f t="shared" si="3"/>
        <v>259</v>
      </c>
      <c r="R52">
        <f t="shared" si="4"/>
        <v>0</v>
      </c>
    </row>
    <row r="53" spans="1:18">
      <c r="A53" t="str">
        <f t="shared" si="0"/>
        <v>Ajin 70 WP 20 X 20 X 25 gr46539</v>
      </c>
      <c r="B53" t="s">
        <v>86</v>
      </c>
      <c r="C53" s="3">
        <v>46539</v>
      </c>
      <c r="D53">
        <v>4953</v>
      </c>
      <c r="G53" t="str">
        <f t="shared" si="1"/>
        <v>Ajin 70 WP 20 X 20 X 25 gr46539</v>
      </c>
      <c r="H53">
        <v>52</v>
      </c>
      <c r="I53" t="s">
        <v>11941</v>
      </c>
      <c r="J53" t="s">
        <v>86</v>
      </c>
      <c r="K53" s="3">
        <v>46539</v>
      </c>
      <c r="L53">
        <v>20</v>
      </c>
      <c r="M53">
        <v>20</v>
      </c>
      <c r="N53">
        <v>1</v>
      </c>
      <c r="O53">
        <v>400</v>
      </c>
      <c r="P53">
        <f t="shared" si="2"/>
        <v>4953</v>
      </c>
      <c r="Q53">
        <f t="shared" si="3"/>
        <v>12</v>
      </c>
      <c r="R53">
        <f t="shared" si="4"/>
        <v>153</v>
      </c>
    </row>
    <row r="54" spans="1:18">
      <c r="A54" t="str">
        <f t="shared" si="0"/>
        <v>Akalis 550 SC 10 X 1 ltr45717</v>
      </c>
      <c r="B54" t="s">
        <v>88</v>
      </c>
      <c r="C54" s="3">
        <v>45717</v>
      </c>
      <c r="D54">
        <v>428</v>
      </c>
      <c r="G54" t="str">
        <f t="shared" si="1"/>
        <v>Akalis 550 SC 10 X 1 ltr45717</v>
      </c>
      <c r="H54">
        <v>53</v>
      </c>
      <c r="I54" t="s">
        <v>11942</v>
      </c>
      <c r="J54" t="s">
        <v>88</v>
      </c>
      <c r="K54" s="3">
        <v>45717</v>
      </c>
      <c r="L54">
        <v>10</v>
      </c>
      <c r="M54">
        <v>1</v>
      </c>
      <c r="N54">
        <v>1</v>
      </c>
      <c r="O54">
        <v>10</v>
      </c>
      <c r="P54">
        <f t="shared" si="2"/>
        <v>428</v>
      </c>
      <c r="Q54">
        <f t="shared" si="3"/>
        <v>42</v>
      </c>
      <c r="R54">
        <f t="shared" si="4"/>
        <v>8</v>
      </c>
    </row>
    <row r="55" spans="1:18">
      <c r="A55" t="str">
        <f t="shared" si="0"/>
        <v>Akalis 550 SC 10 X 1 ltr46266</v>
      </c>
      <c r="B55" t="s">
        <v>88</v>
      </c>
      <c r="C55" s="3">
        <v>46266</v>
      </c>
      <c r="D55">
        <v>500</v>
      </c>
      <c r="G55" t="str">
        <f t="shared" si="1"/>
        <v>Akalis 550 SC 10 X 1 ltr46266</v>
      </c>
      <c r="H55">
        <v>54</v>
      </c>
      <c r="I55" t="s">
        <v>11942</v>
      </c>
      <c r="J55" t="s">
        <v>88</v>
      </c>
      <c r="K55" s="3">
        <v>46266</v>
      </c>
      <c r="L55">
        <v>10</v>
      </c>
      <c r="M55">
        <v>1</v>
      </c>
      <c r="N55">
        <v>1</v>
      </c>
      <c r="O55">
        <v>10</v>
      </c>
      <c r="P55">
        <f t="shared" si="2"/>
        <v>500</v>
      </c>
      <c r="Q55">
        <f t="shared" si="3"/>
        <v>50</v>
      </c>
      <c r="R55">
        <f t="shared" si="4"/>
        <v>0</v>
      </c>
    </row>
    <row r="56" spans="1:18">
      <c r="A56" t="str">
        <f t="shared" si="0"/>
        <v>Akalis 550 SC 20 X 500 ml46631</v>
      </c>
      <c r="B56" t="s">
        <v>92</v>
      </c>
      <c r="C56" s="3">
        <v>46631</v>
      </c>
      <c r="D56">
        <v>180</v>
      </c>
      <c r="G56" t="str">
        <f t="shared" si="1"/>
        <v>Akalis 550 SC 20 X 500 ml46631</v>
      </c>
      <c r="H56">
        <v>55</v>
      </c>
      <c r="I56" t="s">
        <v>11943</v>
      </c>
      <c r="J56" t="s">
        <v>92</v>
      </c>
      <c r="K56" s="3">
        <v>46631</v>
      </c>
      <c r="L56">
        <v>20</v>
      </c>
      <c r="M56">
        <v>1</v>
      </c>
      <c r="N56">
        <v>1</v>
      </c>
      <c r="O56">
        <v>20</v>
      </c>
      <c r="P56">
        <f t="shared" si="2"/>
        <v>180</v>
      </c>
      <c r="Q56">
        <f t="shared" si="3"/>
        <v>9</v>
      </c>
      <c r="R56">
        <f t="shared" si="4"/>
        <v>0</v>
      </c>
    </row>
    <row r="57" spans="1:18">
      <c r="A57" t="str">
        <f t="shared" si="0"/>
        <v>Akalis 550 SC 20 X 500 ml46357</v>
      </c>
      <c r="B57" t="s">
        <v>92</v>
      </c>
      <c r="C57" s="3">
        <v>46357</v>
      </c>
      <c r="D57">
        <v>565</v>
      </c>
      <c r="G57" t="str">
        <f t="shared" si="1"/>
        <v>Akalis 550 SC 20 X 500 ml46357</v>
      </c>
      <c r="H57">
        <v>56</v>
      </c>
      <c r="I57" t="s">
        <v>11943</v>
      </c>
      <c r="J57" t="s">
        <v>92</v>
      </c>
      <c r="K57" s="3">
        <v>46357</v>
      </c>
      <c r="L57">
        <v>20</v>
      </c>
      <c r="M57">
        <v>1</v>
      </c>
      <c r="N57">
        <v>1</v>
      </c>
      <c r="O57">
        <v>20</v>
      </c>
      <c r="P57">
        <f t="shared" si="2"/>
        <v>565</v>
      </c>
      <c r="Q57">
        <f t="shared" si="3"/>
        <v>28</v>
      </c>
      <c r="R57">
        <f t="shared" si="4"/>
        <v>5</v>
      </c>
    </row>
    <row r="58" spans="1:18">
      <c r="A58" t="str">
        <f t="shared" si="0"/>
        <v>Akalis 550 SC 40 X 250 ml45717</v>
      </c>
      <c r="B58" t="s">
        <v>95</v>
      </c>
      <c r="C58" s="3">
        <v>45717</v>
      </c>
      <c r="D58">
        <v>1793</v>
      </c>
      <c r="G58" t="str">
        <f t="shared" si="1"/>
        <v>Akalis 550 SC 40 X 250 ml45717</v>
      </c>
      <c r="H58">
        <v>57</v>
      </c>
      <c r="I58" t="s">
        <v>11944</v>
      </c>
      <c r="J58" t="s">
        <v>95</v>
      </c>
      <c r="K58" s="3">
        <v>45717</v>
      </c>
      <c r="L58">
        <v>40</v>
      </c>
      <c r="M58">
        <v>1</v>
      </c>
      <c r="N58">
        <v>1</v>
      </c>
      <c r="O58">
        <v>40</v>
      </c>
      <c r="P58">
        <f t="shared" si="2"/>
        <v>1793</v>
      </c>
      <c r="Q58">
        <f t="shared" si="3"/>
        <v>44</v>
      </c>
      <c r="R58">
        <f t="shared" si="4"/>
        <v>33</v>
      </c>
    </row>
    <row r="59" spans="1:18">
      <c r="A59" t="str">
        <f t="shared" si="0"/>
        <v>Akrostar 40 WP 100 X 100 gr45901</v>
      </c>
      <c r="B59" t="s">
        <v>97</v>
      </c>
      <c r="C59" s="3">
        <v>45901</v>
      </c>
      <c r="D59">
        <v>840</v>
      </c>
      <c r="G59" t="str">
        <f t="shared" si="1"/>
        <v>Akrostar 40 WP 100 X 100 gr45901</v>
      </c>
      <c r="H59">
        <v>58</v>
      </c>
      <c r="I59" t="s">
        <v>11945</v>
      </c>
      <c r="J59" t="s">
        <v>97</v>
      </c>
      <c r="K59" s="3">
        <v>45901</v>
      </c>
      <c r="L59">
        <v>100</v>
      </c>
      <c r="M59">
        <v>1</v>
      </c>
      <c r="N59">
        <v>1</v>
      </c>
      <c r="O59">
        <v>100</v>
      </c>
      <c r="P59">
        <f t="shared" si="2"/>
        <v>840</v>
      </c>
      <c r="Q59">
        <f t="shared" si="3"/>
        <v>8</v>
      </c>
      <c r="R59">
        <f t="shared" si="4"/>
        <v>40</v>
      </c>
    </row>
    <row r="60" spans="1:18">
      <c r="A60" t="str">
        <f t="shared" si="0"/>
        <v>Akrostar 40 WP 60 X 40 gr46174</v>
      </c>
      <c r="B60" t="s">
        <v>98</v>
      </c>
      <c r="C60" s="3">
        <v>46174</v>
      </c>
      <c r="D60">
        <v>649</v>
      </c>
      <c r="G60" t="str">
        <f t="shared" si="1"/>
        <v>Akrostar 40 WP 60 X 40 gr46174</v>
      </c>
      <c r="H60">
        <v>59</v>
      </c>
      <c r="I60" t="s">
        <v>11946</v>
      </c>
      <c r="J60" t="s">
        <v>98</v>
      </c>
      <c r="K60" s="3">
        <v>46174</v>
      </c>
      <c r="L60">
        <v>60</v>
      </c>
      <c r="M60">
        <v>1</v>
      </c>
      <c r="N60">
        <v>1</v>
      </c>
      <c r="O60">
        <v>60</v>
      </c>
      <c r="P60">
        <f t="shared" si="2"/>
        <v>649</v>
      </c>
      <c r="Q60">
        <f t="shared" si="3"/>
        <v>10</v>
      </c>
      <c r="R60">
        <f t="shared" si="4"/>
        <v>49</v>
      </c>
    </row>
    <row r="61" spans="1:18">
      <c r="A61" t="str">
        <f t="shared" si="0"/>
        <v>Alat Kocor Pupuk Cair Jitu 20 Ltr1/1/1000</v>
      </c>
      <c r="B61" t="s">
        <v>99</v>
      </c>
      <c r="C61" s="3" t="s">
        <v>2222</v>
      </c>
      <c r="D61">
        <v>1</v>
      </c>
      <c r="G61" t="str">
        <f t="shared" si="1"/>
        <v>Alat Kocor Pupuk Cair Jitu 20 Ltr1/1/1000</v>
      </c>
      <c r="H61">
        <v>60</v>
      </c>
      <c r="I61" t="s">
        <v>11947</v>
      </c>
      <c r="J61" t="s">
        <v>99</v>
      </c>
      <c r="K61" s="3" t="s">
        <v>2222</v>
      </c>
      <c r="L61">
        <v>1</v>
      </c>
      <c r="M61">
        <v>1</v>
      </c>
      <c r="N61">
        <v>1</v>
      </c>
      <c r="O61">
        <v>1</v>
      </c>
      <c r="P61">
        <f t="shared" si="2"/>
        <v>1</v>
      </c>
      <c r="Q61">
        <f t="shared" si="3"/>
        <v>1</v>
      </c>
      <c r="R61">
        <f t="shared" si="4"/>
        <v>0</v>
      </c>
    </row>
    <row r="62" spans="1:18">
      <c r="A62" t="str">
        <f t="shared" si="0"/>
        <v>Alat Kocor Pupuk Cair Quda Karisma1/1/1000</v>
      </c>
      <c r="B62" t="s">
        <v>102</v>
      </c>
      <c r="C62" s="3" t="s">
        <v>2222</v>
      </c>
      <c r="D62">
        <v>63</v>
      </c>
      <c r="G62" t="str">
        <f t="shared" si="1"/>
        <v>Alat Kocor Pupuk Cair Quda Karisma1/1/1000</v>
      </c>
      <c r="H62">
        <v>61</v>
      </c>
      <c r="I62" t="s">
        <v>11948</v>
      </c>
      <c r="J62" t="s">
        <v>102</v>
      </c>
      <c r="K62" s="3" t="s">
        <v>2222</v>
      </c>
      <c r="L62">
        <v>1</v>
      </c>
      <c r="M62">
        <v>1</v>
      </c>
      <c r="N62">
        <v>1</v>
      </c>
      <c r="O62">
        <v>1</v>
      </c>
      <c r="P62">
        <f t="shared" si="2"/>
        <v>63</v>
      </c>
      <c r="Q62">
        <f t="shared" si="3"/>
        <v>63</v>
      </c>
      <c r="R62">
        <f t="shared" si="4"/>
        <v>0</v>
      </c>
    </row>
    <row r="63" spans="1:18">
      <c r="A63" t="str">
        <f t="shared" si="0"/>
        <v>Alat Kocor Pupuk Padat Quda Karisma1/1/1000</v>
      </c>
      <c r="B63" t="s">
        <v>103</v>
      </c>
      <c r="C63" s="3" t="s">
        <v>2222</v>
      </c>
      <c r="D63">
        <v>1</v>
      </c>
      <c r="G63" t="str">
        <f t="shared" si="1"/>
        <v>Alat Kocor Pupuk Padat Quda Karisma1/1/1000</v>
      </c>
      <c r="H63">
        <v>62</v>
      </c>
      <c r="I63" t="s">
        <v>11949</v>
      </c>
      <c r="J63" t="s">
        <v>103</v>
      </c>
      <c r="K63" s="3" t="s">
        <v>2222</v>
      </c>
      <c r="L63">
        <v>1</v>
      </c>
      <c r="M63">
        <v>1</v>
      </c>
      <c r="N63">
        <v>1</v>
      </c>
      <c r="O63">
        <v>1</v>
      </c>
      <c r="P63">
        <f t="shared" si="2"/>
        <v>1</v>
      </c>
      <c r="Q63">
        <f t="shared" si="3"/>
        <v>1</v>
      </c>
      <c r="R63">
        <f t="shared" si="4"/>
        <v>0</v>
      </c>
    </row>
    <row r="64" spans="1:18">
      <c r="A64" t="str">
        <f t="shared" si="0"/>
        <v>Alat Kocor Pupuk Padat Satagro 25 ltr1/1/1000</v>
      </c>
      <c r="B64" t="s">
        <v>104</v>
      </c>
      <c r="C64" s="3" t="s">
        <v>2222</v>
      </c>
      <c r="D64">
        <v>80</v>
      </c>
      <c r="G64" t="str">
        <f t="shared" si="1"/>
        <v>Alat Kocor Pupuk Padat Satagro 25 ltr1/1/1000</v>
      </c>
      <c r="H64">
        <v>63</v>
      </c>
      <c r="I64" t="s">
        <v>11950</v>
      </c>
      <c r="J64" t="s">
        <v>104</v>
      </c>
      <c r="K64" s="3" t="s">
        <v>2222</v>
      </c>
      <c r="L64">
        <v>1</v>
      </c>
      <c r="M64">
        <v>1</v>
      </c>
      <c r="N64">
        <v>1</v>
      </c>
      <c r="O64">
        <v>1</v>
      </c>
      <c r="P64">
        <f t="shared" si="2"/>
        <v>80</v>
      </c>
      <c r="Q64">
        <f t="shared" si="3"/>
        <v>80</v>
      </c>
      <c r="R64">
        <f t="shared" si="4"/>
        <v>0</v>
      </c>
    </row>
    <row r="65" spans="1:18">
      <c r="A65" t="str">
        <f t="shared" si="0"/>
        <v>Alat Pengikat Tanaman Yoto1/1/1000</v>
      </c>
      <c r="B65" t="s">
        <v>105</v>
      </c>
      <c r="C65" s="3" t="s">
        <v>2222</v>
      </c>
      <c r="D65">
        <v>20</v>
      </c>
      <c r="G65" t="str">
        <f t="shared" si="1"/>
        <v>Alat Pengikat Tanaman Yoto1/1/1000</v>
      </c>
      <c r="H65">
        <v>64</v>
      </c>
      <c r="I65" t="s">
        <v>11951</v>
      </c>
      <c r="J65" t="s">
        <v>105</v>
      </c>
      <c r="K65" s="3" t="s">
        <v>2222</v>
      </c>
      <c r="L65">
        <v>1</v>
      </c>
      <c r="M65">
        <v>1</v>
      </c>
      <c r="N65">
        <v>1</v>
      </c>
      <c r="O65">
        <v>1</v>
      </c>
      <c r="P65">
        <f t="shared" si="2"/>
        <v>20</v>
      </c>
      <c r="Q65">
        <f t="shared" si="3"/>
        <v>20</v>
      </c>
      <c r="R65">
        <f t="shared" si="4"/>
        <v>0</v>
      </c>
    </row>
    <row r="66" spans="1:18">
      <c r="A66" t="str">
        <f t="shared" si="0"/>
        <v>Alat Service YT 5L / 7L1/1/1000</v>
      </c>
      <c r="B66" t="s">
        <v>106</v>
      </c>
      <c r="C66" s="3" t="s">
        <v>2222</v>
      </c>
      <c r="D66">
        <v>20</v>
      </c>
      <c r="G66" t="str">
        <f t="shared" si="1"/>
        <v>Alat Service YT 5L / 7L1/1/1000</v>
      </c>
      <c r="H66">
        <v>65</v>
      </c>
      <c r="I66" t="s">
        <v>11952</v>
      </c>
      <c r="J66" t="s">
        <v>106</v>
      </c>
      <c r="K66" s="3" t="s">
        <v>2222</v>
      </c>
      <c r="L66">
        <v>1</v>
      </c>
      <c r="M66">
        <v>1</v>
      </c>
      <c r="N66">
        <v>1</v>
      </c>
      <c r="O66">
        <v>1</v>
      </c>
      <c r="P66">
        <f t="shared" si="2"/>
        <v>20</v>
      </c>
      <c r="Q66">
        <f t="shared" si="3"/>
        <v>20</v>
      </c>
      <c r="R66">
        <f t="shared" si="4"/>
        <v>0</v>
      </c>
    </row>
    <row r="67" spans="1:18">
      <c r="A67" t="str">
        <f t="shared" ref="A67:A130" si="5">B67&amp;C67</f>
        <v>Alat Tanam Jagung 1 Output Satagro MTB-006 6 X 1 pcs1/1/1000</v>
      </c>
      <c r="B67" t="s">
        <v>107</v>
      </c>
      <c r="C67" s="3" t="s">
        <v>2222</v>
      </c>
      <c r="D67">
        <v>368</v>
      </c>
      <c r="G67" t="str">
        <f t="shared" ref="G67:G130" si="6">J67&amp;K67</f>
        <v>Alat Tanam Jagung 1 Output Satagro MTB-006 6 X 1 pcs1/1/1000</v>
      </c>
      <c r="H67">
        <v>66</v>
      </c>
      <c r="I67" t="s">
        <v>11953</v>
      </c>
      <c r="J67" t="s">
        <v>107</v>
      </c>
      <c r="K67" s="3" t="s">
        <v>2222</v>
      </c>
      <c r="L67">
        <v>6</v>
      </c>
      <c r="M67">
        <v>1</v>
      </c>
      <c r="N67">
        <v>1</v>
      </c>
      <c r="O67">
        <v>6</v>
      </c>
      <c r="P67">
        <f t="shared" ref="P67:P130" si="7">VLOOKUP(G67,$A$2:$D$2089,4,FALSE)</f>
        <v>368</v>
      </c>
      <c r="Q67">
        <f t="shared" ref="Q67:Q130" si="8">ROUNDDOWN(P67/O67,0)</f>
        <v>61</v>
      </c>
      <c r="R67">
        <f t="shared" ref="R67:R130" si="9">P67-Q67*O67</f>
        <v>2</v>
      </c>
    </row>
    <row r="68" spans="1:18">
      <c r="A68" t="str">
        <f t="shared" si="5"/>
        <v>Alat Tanam Roll MTB-008 SS1/1/1000</v>
      </c>
      <c r="B68" t="s">
        <v>108</v>
      </c>
      <c r="C68" s="3" t="s">
        <v>2222</v>
      </c>
      <c r="D68">
        <v>110</v>
      </c>
      <c r="G68" t="str">
        <f t="shared" si="6"/>
        <v>Alat Tanam Roll MTB-008 SS1/1/1000</v>
      </c>
      <c r="H68">
        <v>67</v>
      </c>
      <c r="I68" t="s">
        <v>11954</v>
      </c>
      <c r="J68" t="s">
        <v>108</v>
      </c>
      <c r="K68" s="3" t="s">
        <v>2222</v>
      </c>
      <c r="L68">
        <v>1</v>
      </c>
      <c r="M68">
        <v>1</v>
      </c>
      <c r="N68">
        <v>1</v>
      </c>
      <c r="O68">
        <v>1</v>
      </c>
      <c r="P68">
        <f t="shared" si="7"/>
        <v>110</v>
      </c>
      <c r="Q68">
        <f t="shared" si="8"/>
        <v>110</v>
      </c>
      <c r="R68">
        <f t="shared" si="9"/>
        <v>0</v>
      </c>
    </row>
    <row r="69" spans="1:18">
      <c r="A69" t="str">
        <f t="shared" si="5"/>
        <v>Alat Tanam Roll MTB-010 SS1/1/1000</v>
      </c>
      <c r="B69" t="s">
        <v>109</v>
      </c>
      <c r="C69" s="3" t="s">
        <v>2222</v>
      </c>
      <c r="D69">
        <v>35</v>
      </c>
      <c r="G69" t="str">
        <f t="shared" si="6"/>
        <v>Alat Tanam Roll MTB-010 SS1/1/1000</v>
      </c>
      <c r="H69">
        <v>68</v>
      </c>
      <c r="I69" t="s">
        <v>11955</v>
      </c>
      <c r="J69" t="s">
        <v>109</v>
      </c>
      <c r="K69" s="3" t="s">
        <v>2222</v>
      </c>
      <c r="L69">
        <v>1</v>
      </c>
      <c r="M69">
        <v>1</v>
      </c>
      <c r="N69">
        <v>1</v>
      </c>
      <c r="O69">
        <v>1</v>
      </c>
      <c r="P69">
        <f t="shared" si="7"/>
        <v>35</v>
      </c>
      <c r="Q69">
        <f t="shared" si="8"/>
        <v>35</v>
      </c>
      <c r="R69">
        <f t="shared" si="9"/>
        <v>0</v>
      </c>
    </row>
    <row r="70" spans="1:18">
      <c r="A70" t="str">
        <f t="shared" si="5"/>
        <v>Alfatox 50 EC 20 X 400 ml (AGM)47088</v>
      </c>
      <c r="B70" t="s">
        <v>110</v>
      </c>
      <c r="C70" s="3">
        <v>47088</v>
      </c>
      <c r="D70">
        <v>15</v>
      </c>
      <c r="G70" t="str">
        <f t="shared" si="6"/>
        <v>Alfatox 50 EC 20 X 400 ml (AGM)47088</v>
      </c>
      <c r="H70">
        <v>69</v>
      </c>
      <c r="I70" t="s">
        <v>11956</v>
      </c>
      <c r="J70" t="s">
        <v>110</v>
      </c>
      <c r="K70" s="3">
        <v>47088</v>
      </c>
      <c r="L70">
        <v>20</v>
      </c>
      <c r="M70">
        <v>1</v>
      </c>
      <c r="N70">
        <v>1</v>
      </c>
      <c r="O70">
        <v>20</v>
      </c>
      <c r="P70">
        <f t="shared" si="7"/>
        <v>15</v>
      </c>
      <c r="Q70">
        <f t="shared" si="8"/>
        <v>0</v>
      </c>
      <c r="R70">
        <f t="shared" si="9"/>
        <v>15</v>
      </c>
    </row>
    <row r="71" spans="1:18">
      <c r="A71" t="str">
        <f t="shared" si="5"/>
        <v>Alfatox 50 EC 20 X 400 ml (AGM)47178</v>
      </c>
      <c r="B71" t="s">
        <v>110</v>
      </c>
      <c r="C71" s="3">
        <v>47178</v>
      </c>
      <c r="D71">
        <v>1980</v>
      </c>
      <c r="G71" t="str">
        <f t="shared" si="6"/>
        <v>Alfatox 50 EC 20 X 400 ml (AGM)47178</v>
      </c>
      <c r="H71">
        <v>70</v>
      </c>
      <c r="I71" t="s">
        <v>11956</v>
      </c>
      <c r="J71" t="s">
        <v>110</v>
      </c>
      <c r="K71" s="3">
        <v>47178</v>
      </c>
      <c r="L71">
        <v>20</v>
      </c>
      <c r="M71">
        <v>1</v>
      </c>
      <c r="N71">
        <v>1</v>
      </c>
      <c r="O71">
        <v>20</v>
      </c>
      <c r="P71">
        <f t="shared" si="7"/>
        <v>1980</v>
      </c>
      <c r="Q71">
        <f t="shared" si="8"/>
        <v>99</v>
      </c>
      <c r="R71">
        <f t="shared" si="9"/>
        <v>0</v>
      </c>
    </row>
    <row r="72" spans="1:18">
      <c r="A72" t="str">
        <f t="shared" si="5"/>
        <v>Alfatox 50 EC 40 X 200 ml (AGM)46905</v>
      </c>
      <c r="B72" t="s">
        <v>113</v>
      </c>
      <c r="C72" s="3">
        <v>46905</v>
      </c>
      <c r="D72">
        <v>303</v>
      </c>
      <c r="G72" t="str">
        <f t="shared" si="6"/>
        <v>Alfatox 50 EC 40 X 200 ml (AGM)46905</v>
      </c>
      <c r="H72">
        <v>71</v>
      </c>
      <c r="I72" t="s">
        <v>11957</v>
      </c>
      <c r="J72" t="s">
        <v>113</v>
      </c>
      <c r="K72" s="3">
        <v>46905</v>
      </c>
      <c r="L72">
        <v>40</v>
      </c>
      <c r="M72">
        <v>1</v>
      </c>
      <c r="N72">
        <v>1</v>
      </c>
      <c r="O72">
        <v>40</v>
      </c>
      <c r="P72">
        <f t="shared" si="7"/>
        <v>303</v>
      </c>
      <c r="Q72">
        <f t="shared" si="8"/>
        <v>7</v>
      </c>
      <c r="R72">
        <f t="shared" si="9"/>
        <v>23</v>
      </c>
    </row>
    <row r="73" spans="1:18">
      <c r="A73" t="str">
        <f t="shared" si="5"/>
        <v>Alfatox 50 EC 40 X 200 ml (AGM)47088</v>
      </c>
      <c r="B73" t="s">
        <v>113</v>
      </c>
      <c r="C73" s="3">
        <v>47088</v>
      </c>
      <c r="D73">
        <v>3400</v>
      </c>
      <c r="G73" t="str">
        <f t="shared" si="6"/>
        <v>Alfatox 50 EC 40 X 200 ml (AGM)47088</v>
      </c>
      <c r="H73">
        <v>72</v>
      </c>
      <c r="I73" t="s">
        <v>11957</v>
      </c>
      <c r="J73" t="s">
        <v>113</v>
      </c>
      <c r="K73" s="3">
        <v>47088</v>
      </c>
      <c r="L73">
        <v>40</v>
      </c>
      <c r="M73">
        <v>1</v>
      </c>
      <c r="N73">
        <v>1</v>
      </c>
      <c r="O73">
        <v>40</v>
      </c>
      <c r="P73">
        <f t="shared" si="7"/>
        <v>3400</v>
      </c>
      <c r="Q73">
        <f t="shared" si="8"/>
        <v>85</v>
      </c>
      <c r="R73">
        <f t="shared" si="9"/>
        <v>0</v>
      </c>
    </row>
    <row r="74" spans="1:18">
      <c r="A74" t="str">
        <f t="shared" si="5"/>
        <v>Alfatox 50 EC 50 X 80 ml (AGM)47178</v>
      </c>
      <c r="B74" t="s">
        <v>116</v>
      </c>
      <c r="C74" s="3">
        <v>47178</v>
      </c>
      <c r="D74">
        <v>5644</v>
      </c>
      <c r="G74" t="str">
        <f t="shared" si="6"/>
        <v>Alfatox 50 EC 50 X 80 ml (AGM)47178</v>
      </c>
      <c r="H74">
        <v>73</v>
      </c>
      <c r="I74" t="s">
        <v>11958</v>
      </c>
      <c r="J74" t="s">
        <v>116</v>
      </c>
      <c r="K74" s="3">
        <v>47178</v>
      </c>
      <c r="L74">
        <v>50</v>
      </c>
      <c r="M74">
        <v>1</v>
      </c>
      <c r="N74">
        <v>1</v>
      </c>
      <c r="O74">
        <v>50</v>
      </c>
      <c r="P74">
        <f t="shared" si="7"/>
        <v>5644</v>
      </c>
      <c r="Q74">
        <f t="shared" si="8"/>
        <v>112</v>
      </c>
      <c r="R74">
        <f t="shared" si="9"/>
        <v>44</v>
      </c>
    </row>
    <row r="75" spans="1:18">
      <c r="A75" t="str">
        <f t="shared" si="5"/>
        <v>Alika 247 ZC 100 X 50 ml45839</v>
      </c>
      <c r="B75" t="s">
        <v>118</v>
      </c>
      <c r="C75" s="3">
        <v>45839</v>
      </c>
      <c r="D75">
        <v>957</v>
      </c>
      <c r="G75" t="str">
        <f t="shared" si="6"/>
        <v>Alika 247 ZC 100 X 50 ml45839</v>
      </c>
      <c r="H75">
        <v>74</v>
      </c>
      <c r="I75" t="s">
        <v>11959</v>
      </c>
      <c r="J75" t="s">
        <v>118</v>
      </c>
      <c r="K75" s="3">
        <v>45839</v>
      </c>
      <c r="L75">
        <v>100</v>
      </c>
      <c r="M75">
        <v>1</v>
      </c>
      <c r="N75">
        <v>1</v>
      </c>
      <c r="O75">
        <v>100</v>
      </c>
      <c r="P75">
        <f t="shared" si="7"/>
        <v>957</v>
      </c>
      <c r="Q75">
        <f t="shared" si="8"/>
        <v>9</v>
      </c>
      <c r="R75">
        <f t="shared" si="9"/>
        <v>57</v>
      </c>
    </row>
    <row r="76" spans="1:18">
      <c r="A76" t="str">
        <f t="shared" si="5"/>
        <v>Alika 247 ZC 40 X 250 ml45839</v>
      </c>
      <c r="B76" t="s">
        <v>122</v>
      </c>
      <c r="C76" s="3">
        <v>45839</v>
      </c>
      <c r="D76">
        <v>28</v>
      </c>
      <c r="G76" t="str">
        <f t="shared" si="6"/>
        <v>Alika 247 ZC 40 X 250 ml45839</v>
      </c>
      <c r="H76">
        <v>75</v>
      </c>
      <c r="I76" t="s">
        <v>11960</v>
      </c>
      <c r="J76" t="s">
        <v>122</v>
      </c>
      <c r="K76" s="3">
        <v>45839</v>
      </c>
      <c r="L76">
        <v>40</v>
      </c>
      <c r="M76">
        <v>1</v>
      </c>
      <c r="N76">
        <v>1</v>
      </c>
      <c r="O76">
        <v>40</v>
      </c>
      <c r="P76">
        <f t="shared" si="7"/>
        <v>28</v>
      </c>
      <c r="Q76">
        <f t="shared" si="8"/>
        <v>0</v>
      </c>
      <c r="R76">
        <f t="shared" si="9"/>
        <v>28</v>
      </c>
    </row>
    <row r="77" spans="1:18">
      <c r="A77" t="str">
        <f t="shared" si="5"/>
        <v>Alika 247 ZC 40 X 250 ml45809</v>
      </c>
      <c r="B77" t="s">
        <v>122</v>
      </c>
      <c r="C77" s="3">
        <v>45809</v>
      </c>
      <c r="D77">
        <v>2131</v>
      </c>
      <c r="G77" t="str">
        <f t="shared" si="6"/>
        <v>Alika 247 ZC 40 X 250 ml45809</v>
      </c>
      <c r="H77">
        <v>76</v>
      </c>
      <c r="I77" t="s">
        <v>11960</v>
      </c>
      <c r="J77" t="s">
        <v>122</v>
      </c>
      <c r="K77" s="3">
        <v>45809</v>
      </c>
      <c r="L77">
        <v>40</v>
      </c>
      <c r="M77">
        <v>1</v>
      </c>
      <c r="N77">
        <v>1</v>
      </c>
      <c r="O77">
        <v>40</v>
      </c>
      <c r="P77">
        <f t="shared" si="7"/>
        <v>2131</v>
      </c>
      <c r="Q77">
        <f t="shared" si="8"/>
        <v>53</v>
      </c>
      <c r="R77">
        <f t="shared" si="9"/>
        <v>11</v>
      </c>
    </row>
    <row r="78" spans="1:18">
      <c r="A78" t="str">
        <f t="shared" si="5"/>
        <v>Alika 247 ZC 50 X 100 ml45809</v>
      </c>
      <c r="B78" t="s">
        <v>126</v>
      </c>
      <c r="C78" s="3">
        <v>45809</v>
      </c>
      <c r="D78">
        <v>48</v>
      </c>
      <c r="G78" t="str">
        <f t="shared" si="6"/>
        <v>Alika 247 ZC 50 X 100 ml45809</v>
      </c>
      <c r="H78">
        <v>77</v>
      </c>
      <c r="I78" t="s">
        <v>11961</v>
      </c>
      <c r="J78" t="s">
        <v>126</v>
      </c>
      <c r="K78" s="3">
        <v>45809</v>
      </c>
      <c r="L78">
        <v>50</v>
      </c>
      <c r="M78">
        <v>1</v>
      </c>
      <c r="N78">
        <v>1</v>
      </c>
      <c r="O78">
        <v>50</v>
      </c>
      <c r="P78">
        <f t="shared" si="7"/>
        <v>48</v>
      </c>
      <c r="Q78">
        <f t="shared" si="8"/>
        <v>0</v>
      </c>
      <c r="R78">
        <f t="shared" si="9"/>
        <v>48</v>
      </c>
    </row>
    <row r="79" spans="1:18">
      <c r="A79" t="str">
        <f t="shared" si="5"/>
        <v>Alika 247 ZC 50 X 100 ml45839</v>
      </c>
      <c r="B79" t="s">
        <v>126</v>
      </c>
      <c r="C79" s="3">
        <v>45839</v>
      </c>
      <c r="D79">
        <v>6050</v>
      </c>
      <c r="G79" t="str">
        <f t="shared" si="6"/>
        <v>Alika 247 ZC 50 X 100 ml45839</v>
      </c>
      <c r="H79">
        <v>78</v>
      </c>
      <c r="I79" t="s">
        <v>11961</v>
      </c>
      <c r="J79" t="s">
        <v>126</v>
      </c>
      <c r="K79" s="3">
        <v>45839</v>
      </c>
      <c r="L79">
        <v>50</v>
      </c>
      <c r="M79">
        <v>1</v>
      </c>
      <c r="N79">
        <v>1</v>
      </c>
      <c r="O79">
        <v>50</v>
      </c>
      <c r="P79">
        <f t="shared" si="7"/>
        <v>6050</v>
      </c>
      <c r="Q79">
        <f t="shared" si="8"/>
        <v>121</v>
      </c>
      <c r="R79">
        <f t="shared" si="9"/>
        <v>0</v>
      </c>
    </row>
    <row r="80" spans="1:18">
      <c r="A80" t="str">
        <f t="shared" si="5"/>
        <v>Amabas 500 EC 16 X 1 ltr47150</v>
      </c>
      <c r="B80" t="s">
        <v>129</v>
      </c>
      <c r="C80" s="3">
        <v>47150</v>
      </c>
      <c r="D80">
        <v>13</v>
      </c>
      <c r="G80" t="str">
        <f t="shared" si="6"/>
        <v>Amabas 500 EC 16 X 1 ltr47150</v>
      </c>
      <c r="H80">
        <v>79</v>
      </c>
      <c r="I80" t="s">
        <v>11962</v>
      </c>
      <c r="J80" t="s">
        <v>129</v>
      </c>
      <c r="K80" s="3">
        <v>47150</v>
      </c>
      <c r="L80">
        <v>16</v>
      </c>
      <c r="M80">
        <v>1</v>
      </c>
      <c r="N80">
        <v>1</v>
      </c>
      <c r="O80">
        <v>16</v>
      </c>
      <c r="P80">
        <f t="shared" si="7"/>
        <v>13</v>
      </c>
      <c r="Q80">
        <f t="shared" si="8"/>
        <v>0</v>
      </c>
      <c r="R80">
        <f t="shared" si="9"/>
        <v>13</v>
      </c>
    </row>
    <row r="81" spans="1:18">
      <c r="A81" t="str">
        <f t="shared" si="5"/>
        <v>Amabas 500 EC 16 X 1 ltr47178</v>
      </c>
      <c r="B81" t="s">
        <v>129</v>
      </c>
      <c r="C81" s="3">
        <v>47178</v>
      </c>
      <c r="D81">
        <v>16</v>
      </c>
      <c r="G81" t="str">
        <f t="shared" si="6"/>
        <v>Amabas 500 EC 16 X 1 ltr47178</v>
      </c>
      <c r="H81">
        <v>80</v>
      </c>
      <c r="I81" t="s">
        <v>11962</v>
      </c>
      <c r="J81" t="s">
        <v>129</v>
      </c>
      <c r="K81" s="3">
        <v>47178</v>
      </c>
      <c r="L81">
        <v>16</v>
      </c>
      <c r="M81">
        <v>1</v>
      </c>
      <c r="N81">
        <v>1</v>
      </c>
      <c r="O81">
        <v>16</v>
      </c>
      <c r="P81">
        <f t="shared" si="7"/>
        <v>16</v>
      </c>
      <c r="Q81">
        <f t="shared" si="8"/>
        <v>1</v>
      </c>
      <c r="R81">
        <f t="shared" si="9"/>
        <v>0</v>
      </c>
    </row>
    <row r="82" spans="1:18">
      <c r="A82" t="str">
        <f t="shared" si="5"/>
        <v>Amabas 500 EC 16 X 1 ltr47209</v>
      </c>
      <c r="B82" t="s">
        <v>129</v>
      </c>
      <c r="C82" s="3">
        <v>47209</v>
      </c>
      <c r="D82">
        <v>1568</v>
      </c>
      <c r="G82" t="str">
        <f t="shared" si="6"/>
        <v>Amabas 500 EC 16 X 1 ltr47209</v>
      </c>
      <c r="H82">
        <v>81</v>
      </c>
      <c r="I82" t="s">
        <v>11962</v>
      </c>
      <c r="J82" t="s">
        <v>129</v>
      </c>
      <c r="K82" s="3">
        <v>47209</v>
      </c>
      <c r="L82">
        <v>16</v>
      </c>
      <c r="M82">
        <v>1</v>
      </c>
      <c r="N82">
        <v>1</v>
      </c>
      <c r="O82">
        <v>16</v>
      </c>
      <c r="P82">
        <f t="shared" si="7"/>
        <v>1568</v>
      </c>
      <c r="Q82">
        <f t="shared" si="8"/>
        <v>98</v>
      </c>
      <c r="R82">
        <f t="shared" si="9"/>
        <v>0</v>
      </c>
    </row>
    <row r="83" spans="1:18">
      <c r="A83" t="str">
        <f t="shared" si="5"/>
        <v>Amabas 500 EC 20 X 400 ml47209</v>
      </c>
      <c r="B83" t="s">
        <v>130</v>
      </c>
      <c r="C83" s="3">
        <v>47209</v>
      </c>
      <c r="D83">
        <v>517</v>
      </c>
      <c r="G83" t="str">
        <f t="shared" si="6"/>
        <v>Amabas 500 EC 20 X 400 ml47209</v>
      </c>
      <c r="H83">
        <v>82</v>
      </c>
      <c r="I83" t="s">
        <v>11963</v>
      </c>
      <c r="J83" t="s">
        <v>130</v>
      </c>
      <c r="K83" s="3">
        <v>47209</v>
      </c>
      <c r="L83">
        <v>20</v>
      </c>
      <c r="M83">
        <v>1</v>
      </c>
      <c r="N83">
        <v>1</v>
      </c>
      <c r="O83">
        <v>20</v>
      </c>
      <c r="P83">
        <f t="shared" si="7"/>
        <v>517</v>
      </c>
      <c r="Q83">
        <f t="shared" si="8"/>
        <v>25</v>
      </c>
      <c r="R83">
        <f t="shared" si="9"/>
        <v>17</v>
      </c>
    </row>
    <row r="84" spans="1:18">
      <c r="A84" t="str">
        <f t="shared" si="5"/>
        <v>Amazone 80 EC 40 X 200 ml46997</v>
      </c>
      <c r="B84" t="s">
        <v>131</v>
      </c>
      <c r="C84" s="3">
        <v>46997</v>
      </c>
      <c r="D84">
        <v>532</v>
      </c>
      <c r="G84" t="str">
        <f t="shared" si="6"/>
        <v>Amazone 80 EC 40 X 200 ml46997</v>
      </c>
      <c r="H84">
        <v>83</v>
      </c>
      <c r="I84" t="s">
        <v>11964</v>
      </c>
      <c r="J84" t="s">
        <v>131</v>
      </c>
      <c r="K84" s="3">
        <v>46997</v>
      </c>
      <c r="L84">
        <v>40</v>
      </c>
      <c r="M84">
        <v>1</v>
      </c>
      <c r="N84">
        <v>1</v>
      </c>
      <c r="O84">
        <v>40</v>
      </c>
      <c r="P84">
        <f t="shared" si="7"/>
        <v>532</v>
      </c>
      <c r="Q84">
        <f t="shared" si="8"/>
        <v>13</v>
      </c>
      <c r="R84">
        <f t="shared" si="9"/>
        <v>12</v>
      </c>
    </row>
    <row r="85" spans="1:18">
      <c r="A85" t="str">
        <f t="shared" si="5"/>
        <v>Ambest 100 ME 40 X 250 ml46753</v>
      </c>
      <c r="B85" t="s">
        <v>132</v>
      </c>
      <c r="C85" s="3">
        <v>46753</v>
      </c>
      <c r="D85">
        <v>211</v>
      </c>
      <c r="G85" t="str">
        <f t="shared" si="6"/>
        <v>Ambest 100 ME 40 X 250 ml46753</v>
      </c>
      <c r="H85">
        <v>84</v>
      </c>
      <c r="I85" t="s">
        <v>11965</v>
      </c>
      <c r="J85" t="s">
        <v>132</v>
      </c>
      <c r="K85" s="3">
        <v>46753</v>
      </c>
      <c r="L85">
        <v>40</v>
      </c>
      <c r="M85">
        <v>1</v>
      </c>
      <c r="N85">
        <v>1</v>
      </c>
      <c r="O85">
        <v>40</v>
      </c>
      <c r="P85">
        <f t="shared" si="7"/>
        <v>211</v>
      </c>
      <c r="Q85">
        <f t="shared" si="8"/>
        <v>5</v>
      </c>
      <c r="R85">
        <f t="shared" si="9"/>
        <v>11</v>
      </c>
    </row>
    <row r="86" spans="1:18">
      <c r="A86" t="str">
        <f t="shared" si="5"/>
        <v>Ambest 100 ME 50 X 100 ml46753</v>
      </c>
      <c r="B86" t="s">
        <v>133</v>
      </c>
      <c r="C86" s="3">
        <v>46753</v>
      </c>
      <c r="D86">
        <v>363</v>
      </c>
      <c r="G86" t="str">
        <f t="shared" si="6"/>
        <v>Ambest 100 ME 50 X 100 ml46753</v>
      </c>
      <c r="H86">
        <v>85</v>
      </c>
      <c r="I86" t="s">
        <v>11966</v>
      </c>
      <c r="J86" t="s">
        <v>133</v>
      </c>
      <c r="K86" s="3">
        <v>46753</v>
      </c>
      <c r="L86">
        <v>50</v>
      </c>
      <c r="M86">
        <v>1</v>
      </c>
      <c r="N86">
        <v>1</v>
      </c>
      <c r="O86">
        <v>50</v>
      </c>
      <c r="P86">
        <f t="shared" si="7"/>
        <v>363</v>
      </c>
      <c r="Q86">
        <f t="shared" si="8"/>
        <v>7</v>
      </c>
      <c r="R86">
        <f t="shared" si="9"/>
        <v>13</v>
      </c>
    </row>
    <row r="87" spans="1:18">
      <c r="A87" t="str">
        <f t="shared" si="5"/>
        <v>Amco Up 486 SL 20 ltr47058</v>
      </c>
      <c r="B87" t="s">
        <v>134</v>
      </c>
      <c r="C87" s="3">
        <v>47058</v>
      </c>
      <c r="D87">
        <v>225</v>
      </c>
      <c r="G87" t="str">
        <f t="shared" si="6"/>
        <v>Amco Up 486 SL 20 ltr47058</v>
      </c>
      <c r="H87">
        <v>86</v>
      </c>
      <c r="I87" t="s">
        <v>11967</v>
      </c>
      <c r="J87" t="s">
        <v>134</v>
      </c>
      <c r="K87" s="3">
        <v>47058</v>
      </c>
      <c r="L87">
        <v>1</v>
      </c>
      <c r="M87">
        <v>1</v>
      </c>
      <c r="N87">
        <v>1</v>
      </c>
      <c r="O87">
        <v>1</v>
      </c>
      <c r="P87">
        <f t="shared" si="7"/>
        <v>225</v>
      </c>
      <c r="Q87">
        <f t="shared" si="8"/>
        <v>225</v>
      </c>
      <c r="R87">
        <f t="shared" si="9"/>
        <v>0</v>
      </c>
    </row>
    <row r="88" spans="1:18">
      <c r="A88" t="str">
        <f t="shared" si="5"/>
        <v>Amco Up 486 SL 20 X 1 ltr47027</v>
      </c>
      <c r="B88" t="s">
        <v>135</v>
      </c>
      <c r="C88" s="3">
        <v>47027</v>
      </c>
      <c r="D88">
        <v>380</v>
      </c>
      <c r="G88" t="str">
        <f t="shared" si="6"/>
        <v>Amco Up 486 SL 20 X 1 ltr47027</v>
      </c>
      <c r="H88">
        <v>87</v>
      </c>
      <c r="I88" t="s">
        <v>11968</v>
      </c>
      <c r="J88" t="s">
        <v>135</v>
      </c>
      <c r="K88" s="3">
        <v>47027</v>
      </c>
      <c r="L88">
        <v>20</v>
      </c>
      <c r="M88">
        <v>1</v>
      </c>
      <c r="N88">
        <v>1</v>
      </c>
      <c r="O88">
        <v>20</v>
      </c>
      <c r="P88">
        <f t="shared" si="7"/>
        <v>380</v>
      </c>
      <c r="Q88">
        <f t="shared" si="8"/>
        <v>19</v>
      </c>
      <c r="R88">
        <f t="shared" si="9"/>
        <v>0</v>
      </c>
    </row>
    <row r="89" spans="1:18">
      <c r="A89" t="str">
        <f t="shared" si="5"/>
        <v>Amco Up 486 SL 20 X 1 ltr47058</v>
      </c>
      <c r="B89" t="s">
        <v>135</v>
      </c>
      <c r="C89" s="3">
        <v>47058</v>
      </c>
      <c r="D89">
        <v>10000</v>
      </c>
      <c r="G89" t="str">
        <f t="shared" si="6"/>
        <v>Amco Up 486 SL 20 X 1 ltr47058</v>
      </c>
      <c r="H89">
        <v>88</v>
      </c>
      <c r="I89" t="s">
        <v>11968</v>
      </c>
      <c r="J89" t="s">
        <v>135</v>
      </c>
      <c r="K89" s="3">
        <v>47058</v>
      </c>
      <c r="L89">
        <v>20</v>
      </c>
      <c r="M89">
        <v>1</v>
      </c>
      <c r="N89">
        <v>1</v>
      </c>
      <c r="O89">
        <v>20</v>
      </c>
      <c r="P89">
        <f t="shared" si="7"/>
        <v>10000</v>
      </c>
      <c r="Q89">
        <f t="shared" si="8"/>
        <v>500</v>
      </c>
      <c r="R89">
        <f t="shared" si="9"/>
        <v>0</v>
      </c>
    </row>
    <row r="90" spans="1:18">
      <c r="A90" t="str">
        <f t="shared" si="5"/>
        <v>Amco Up 486 SL 4 X 5 ltr47058</v>
      </c>
      <c r="B90" t="s">
        <v>136</v>
      </c>
      <c r="C90" s="3">
        <v>47058</v>
      </c>
      <c r="D90">
        <v>904</v>
      </c>
      <c r="G90" t="str">
        <f t="shared" si="6"/>
        <v>Amco Up 486 SL 4 X 5 ltr47058</v>
      </c>
      <c r="H90">
        <v>89</v>
      </c>
      <c r="I90" t="s">
        <v>11969</v>
      </c>
      <c r="J90" t="s">
        <v>136</v>
      </c>
      <c r="K90" s="3">
        <v>47058</v>
      </c>
      <c r="L90">
        <v>4</v>
      </c>
      <c r="M90">
        <v>1</v>
      </c>
      <c r="N90">
        <v>1</v>
      </c>
      <c r="O90">
        <v>4</v>
      </c>
      <c r="P90">
        <f t="shared" si="7"/>
        <v>904</v>
      </c>
      <c r="Q90">
        <f t="shared" si="8"/>
        <v>226</v>
      </c>
      <c r="R90">
        <f t="shared" si="9"/>
        <v>0</v>
      </c>
    </row>
    <row r="91" spans="1:18">
      <c r="A91" t="str">
        <f t="shared" si="5"/>
        <v>Amcoron 80 WP 20 X 1 kg46296</v>
      </c>
      <c r="B91" t="s">
        <v>137</v>
      </c>
      <c r="C91" s="3">
        <v>46296</v>
      </c>
      <c r="D91">
        <v>86</v>
      </c>
      <c r="G91" t="str">
        <f t="shared" si="6"/>
        <v>Amcoron 80 WP 20 X 1 kg46296</v>
      </c>
      <c r="H91">
        <v>90</v>
      </c>
      <c r="I91" t="s">
        <v>11970</v>
      </c>
      <c r="J91" t="s">
        <v>137</v>
      </c>
      <c r="K91" s="3">
        <v>46296</v>
      </c>
      <c r="L91">
        <v>20</v>
      </c>
      <c r="M91">
        <v>1</v>
      </c>
      <c r="N91">
        <v>1</v>
      </c>
      <c r="O91">
        <v>20</v>
      </c>
      <c r="P91">
        <f t="shared" si="7"/>
        <v>86</v>
      </c>
      <c r="Q91">
        <f t="shared" si="8"/>
        <v>4</v>
      </c>
      <c r="R91">
        <f t="shared" si="9"/>
        <v>6</v>
      </c>
    </row>
    <row r="92" spans="1:18">
      <c r="A92" t="str">
        <f t="shared" si="5"/>
        <v>Amegu 200 SL 20 X 1 ltr47027</v>
      </c>
      <c r="B92" t="s">
        <v>138</v>
      </c>
      <c r="C92" s="3">
        <v>47027</v>
      </c>
      <c r="D92">
        <v>3741</v>
      </c>
      <c r="G92" t="str">
        <f t="shared" si="6"/>
        <v>Amegu 200 SL 20 X 1 ltr47027</v>
      </c>
      <c r="H92">
        <v>91</v>
      </c>
      <c r="I92" t="s">
        <v>11971</v>
      </c>
      <c r="J92" t="s">
        <v>138</v>
      </c>
      <c r="K92" s="3">
        <v>47027</v>
      </c>
      <c r="L92">
        <v>20</v>
      </c>
      <c r="M92">
        <v>1</v>
      </c>
      <c r="N92">
        <v>1</v>
      </c>
      <c r="O92">
        <v>20</v>
      </c>
      <c r="P92">
        <f t="shared" si="7"/>
        <v>3741</v>
      </c>
      <c r="Q92">
        <f t="shared" si="8"/>
        <v>187</v>
      </c>
      <c r="R92">
        <f t="shared" si="9"/>
        <v>1</v>
      </c>
    </row>
    <row r="93" spans="1:18">
      <c r="A93" t="str">
        <f t="shared" si="5"/>
        <v>Amiboost Anti Stress 10 X 1 ltr45870</v>
      </c>
      <c r="B93" t="s">
        <v>139</v>
      </c>
      <c r="C93" s="3">
        <v>45870</v>
      </c>
      <c r="D93">
        <v>387</v>
      </c>
      <c r="G93" t="str">
        <f t="shared" si="6"/>
        <v>Amiboost Anti Stress 10 X 1 ltr45870</v>
      </c>
      <c r="H93">
        <v>92</v>
      </c>
      <c r="I93" t="s">
        <v>11972</v>
      </c>
      <c r="J93" t="s">
        <v>139</v>
      </c>
      <c r="K93" s="3">
        <v>45870</v>
      </c>
      <c r="L93">
        <v>10</v>
      </c>
      <c r="M93">
        <v>1</v>
      </c>
      <c r="N93">
        <v>1</v>
      </c>
      <c r="O93">
        <v>10</v>
      </c>
      <c r="P93">
        <f t="shared" si="7"/>
        <v>387</v>
      </c>
      <c r="Q93">
        <f t="shared" si="8"/>
        <v>38</v>
      </c>
      <c r="R93">
        <f t="shared" si="9"/>
        <v>7</v>
      </c>
    </row>
    <row r="94" spans="1:18">
      <c r="A94" t="str">
        <f t="shared" si="5"/>
        <v>Amiboost Anti Stress 20 X 250 ml (Sample)45870</v>
      </c>
      <c r="B94" t="s">
        <v>140</v>
      </c>
      <c r="C94" s="3">
        <v>45870</v>
      </c>
      <c r="D94">
        <v>336</v>
      </c>
      <c r="G94" t="str">
        <f t="shared" si="6"/>
        <v>Amiboost Anti Stress 20 X 250 ml (Sample)45870</v>
      </c>
      <c r="H94">
        <v>93</v>
      </c>
      <c r="I94" t="s">
        <v>11973</v>
      </c>
      <c r="J94" t="s">
        <v>140</v>
      </c>
      <c r="K94" s="3">
        <v>45870</v>
      </c>
      <c r="L94">
        <v>20</v>
      </c>
      <c r="M94">
        <v>1</v>
      </c>
      <c r="N94">
        <v>1</v>
      </c>
      <c r="O94">
        <v>20</v>
      </c>
      <c r="P94">
        <f t="shared" si="7"/>
        <v>336</v>
      </c>
      <c r="Q94">
        <f t="shared" si="8"/>
        <v>16</v>
      </c>
      <c r="R94">
        <f t="shared" si="9"/>
        <v>16</v>
      </c>
    </row>
    <row r="95" spans="1:18">
      <c r="A95" t="str">
        <f t="shared" si="5"/>
        <v>Amiboost Anti Stress 20 X 500 ml45870</v>
      </c>
      <c r="B95" t="s">
        <v>141</v>
      </c>
      <c r="C95" s="3">
        <v>45870</v>
      </c>
      <c r="D95">
        <v>701</v>
      </c>
      <c r="G95" t="str">
        <f t="shared" si="6"/>
        <v>Amiboost Anti Stress 20 X 500 ml45870</v>
      </c>
      <c r="H95">
        <v>94</v>
      </c>
      <c r="I95" t="s">
        <v>11974</v>
      </c>
      <c r="J95" t="s">
        <v>141</v>
      </c>
      <c r="K95" s="3">
        <v>45870</v>
      </c>
      <c r="L95">
        <v>20</v>
      </c>
      <c r="M95">
        <v>1</v>
      </c>
      <c r="N95">
        <v>1</v>
      </c>
      <c r="O95">
        <v>20</v>
      </c>
      <c r="P95">
        <f t="shared" si="7"/>
        <v>701</v>
      </c>
      <c r="Q95">
        <f t="shared" si="8"/>
        <v>35</v>
      </c>
      <c r="R95">
        <f t="shared" si="9"/>
        <v>1</v>
      </c>
    </row>
    <row r="96" spans="1:18">
      <c r="A96" t="str">
        <f t="shared" si="5"/>
        <v>Amiboost Generative 10 X 1 ltr45870</v>
      </c>
      <c r="B96" t="s">
        <v>142</v>
      </c>
      <c r="C96" s="3">
        <v>45870</v>
      </c>
      <c r="D96">
        <v>325</v>
      </c>
      <c r="G96" t="str">
        <f t="shared" si="6"/>
        <v>Amiboost Generative 10 X 1 ltr45870</v>
      </c>
      <c r="H96">
        <v>95</v>
      </c>
      <c r="I96" t="s">
        <v>11975</v>
      </c>
      <c r="J96" t="s">
        <v>142</v>
      </c>
      <c r="K96" s="3">
        <v>45870</v>
      </c>
      <c r="L96">
        <v>10</v>
      </c>
      <c r="M96">
        <v>1</v>
      </c>
      <c r="N96">
        <v>1</v>
      </c>
      <c r="O96">
        <v>10</v>
      </c>
      <c r="P96">
        <f t="shared" si="7"/>
        <v>325</v>
      </c>
      <c r="Q96">
        <f t="shared" si="8"/>
        <v>32</v>
      </c>
      <c r="R96">
        <f t="shared" si="9"/>
        <v>5</v>
      </c>
    </row>
    <row r="97" spans="1:18">
      <c r="A97" t="str">
        <f t="shared" si="5"/>
        <v>Amiboost Generative 20 X 250 ml45870</v>
      </c>
      <c r="B97" t="s">
        <v>143</v>
      </c>
      <c r="C97" s="3">
        <v>45870</v>
      </c>
      <c r="D97">
        <v>266</v>
      </c>
      <c r="G97" t="str">
        <f t="shared" si="6"/>
        <v>Amiboost Generative 20 X 250 ml45870</v>
      </c>
      <c r="H97">
        <v>96</v>
      </c>
      <c r="I97" t="s">
        <v>11976</v>
      </c>
      <c r="J97" t="s">
        <v>143</v>
      </c>
      <c r="K97" s="3">
        <v>45870</v>
      </c>
      <c r="L97">
        <v>20</v>
      </c>
      <c r="M97">
        <v>1</v>
      </c>
      <c r="N97">
        <v>1</v>
      </c>
      <c r="O97">
        <v>20</v>
      </c>
      <c r="P97">
        <f t="shared" si="7"/>
        <v>266</v>
      </c>
      <c r="Q97">
        <f t="shared" si="8"/>
        <v>13</v>
      </c>
      <c r="R97">
        <f t="shared" si="9"/>
        <v>6</v>
      </c>
    </row>
    <row r="98" spans="1:18">
      <c r="A98" t="str">
        <f t="shared" si="5"/>
        <v>Amiboost Generative 20 X 500 ml45870</v>
      </c>
      <c r="B98" t="s">
        <v>144</v>
      </c>
      <c r="C98" s="3">
        <v>45870</v>
      </c>
      <c r="D98">
        <v>589</v>
      </c>
      <c r="G98" t="str">
        <f t="shared" si="6"/>
        <v>Amiboost Generative 20 X 500 ml45870</v>
      </c>
      <c r="H98">
        <v>97</v>
      </c>
      <c r="I98" t="s">
        <v>11977</v>
      </c>
      <c r="J98" t="s">
        <v>144</v>
      </c>
      <c r="K98" s="3">
        <v>45870</v>
      </c>
      <c r="L98">
        <v>20</v>
      </c>
      <c r="M98">
        <v>1</v>
      </c>
      <c r="N98">
        <v>1</v>
      </c>
      <c r="O98">
        <v>20</v>
      </c>
      <c r="P98">
        <f t="shared" si="7"/>
        <v>589</v>
      </c>
      <c r="Q98">
        <f t="shared" si="8"/>
        <v>29</v>
      </c>
      <c r="R98">
        <f t="shared" si="9"/>
        <v>9</v>
      </c>
    </row>
    <row r="99" spans="1:18">
      <c r="A99" t="str">
        <f t="shared" si="5"/>
        <v>Amiboost Vegetative 10 X 1 ltr45992</v>
      </c>
      <c r="B99" t="s">
        <v>145</v>
      </c>
      <c r="C99" s="3">
        <v>45992</v>
      </c>
      <c r="D99">
        <v>2</v>
      </c>
      <c r="G99" t="str">
        <f t="shared" si="6"/>
        <v>Amiboost Vegetative 10 X 1 ltr45992</v>
      </c>
      <c r="H99">
        <v>98</v>
      </c>
      <c r="I99" t="s">
        <v>11978</v>
      </c>
      <c r="J99" t="s">
        <v>145</v>
      </c>
      <c r="K99" s="3">
        <v>45992</v>
      </c>
      <c r="L99">
        <v>10</v>
      </c>
      <c r="M99">
        <v>1</v>
      </c>
      <c r="N99">
        <v>1</v>
      </c>
      <c r="O99">
        <v>10</v>
      </c>
      <c r="P99">
        <f t="shared" si="7"/>
        <v>2</v>
      </c>
      <c r="Q99">
        <f t="shared" si="8"/>
        <v>0</v>
      </c>
      <c r="R99">
        <f t="shared" si="9"/>
        <v>2</v>
      </c>
    </row>
    <row r="100" spans="1:18">
      <c r="A100" t="str">
        <f t="shared" si="5"/>
        <v>Amiboost Vegetative 10 X 1 ltr45870</v>
      </c>
      <c r="B100" t="s">
        <v>145</v>
      </c>
      <c r="C100" s="3">
        <v>45870</v>
      </c>
      <c r="D100">
        <v>332</v>
      </c>
      <c r="G100" t="str">
        <f t="shared" si="6"/>
        <v>Amiboost Vegetative 10 X 1 ltr45870</v>
      </c>
      <c r="H100">
        <v>99</v>
      </c>
      <c r="I100" t="s">
        <v>11978</v>
      </c>
      <c r="J100" t="s">
        <v>145</v>
      </c>
      <c r="K100" s="3">
        <v>45870</v>
      </c>
      <c r="L100">
        <v>10</v>
      </c>
      <c r="M100">
        <v>1</v>
      </c>
      <c r="N100">
        <v>1</v>
      </c>
      <c r="O100">
        <v>10</v>
      </c>
      <c r="P100">
        <f t="shared" si="7"/>
        <v>332</v>
      </c>
      <c r="Q100">
        <f t="shared" si="8"/>
        <v>33</v>
      </c>
      <c r="R100">
        <f t="shared" si="9"/>
        <v>2</v>
      </c>
    </row>
    <row r="101" spans="1:18">
      <c r="A101" t="str">
        <f t="shared" si="5"/>
        <v>Amiboost Vegetative 20 X 250 ml45870</v>
      </c>
      <c r="B101" t="s">
        <v>146</v>
      </c>
      <c r="C101" s="3">
        <v>45870</v>
      </c>
      <c r="D101">
        <v>186</v>
      </c>
      <c r="G101" t="str">
        <f t="shared" si="6"/>
        <v>Amiboost Vegetative 20 X 250 ml45870</v>
      </c>
      <c r="H101">
        <v>100</v>
      </c>
      <c r="I101" t="s">
        <v>11979</v>
      </c>
      <c r="J101" t="s">
        <v>146</v>
      </c>
      <c r="K101" s="3">
        <v>45870</v>
      </c>
      <c r="L101">
        <v>20</v>
      </c>
      <c r="M101">
        <v>1</v>
      </c>
      <c r="N101">
        <v>1</v>
      </c>
      <c r="O101">
        <v>20</v>
      </c>
      <c r="P101">
        <f t="shared" si="7"/>
        <v>186</v>
      </c>
      <c r="Q101">
        <f t="shared" si="8"/>
        <v>9</v>
      </c>
      <c r="R101">
        <f t="shared" si="9"/>
        <v>6</v>
      </c>
    </row>
    <row r="102" spans="1:18">
      <c r="A102" t="str">
        <f t="shared" si="5"/>
        <v>Amiboost Vegetative 20 X 500 ml45870</v>
      </c>
      <c r="B102" t="s">
        <v>147</v>
      </c>
      <c r="C102" s="3">
        <v>45870</v>
      </c>
      <c r="D102">
        <v>467</v>
      </c>
      <c r="G102" t="str">
        <f t="shared" si="6"/>
        <v>Amiboost Vegetative 20 X 500 ml45870</v>
      </c>
      <c r="H102">
        <v>101</v>
      </c>
      <c r="I102" t="s">
        <v>11980</v>
      </c>
      <c r="J102" t="s">
        <v>147</v>
      </c>
      <c r="K102" s="3">
        <v>45870</v>
      </c>
      <c r="L102">
        <v>20</v>
      </c>
      <c r="M102">
        <v>1</v>
      </c>
      <c r="N102">
        <v>1</v>
      </c>
      <c r="O102">
        <v>20</v>
      </c>
      <c r="P102">
        <f t="shared" si="7"/>
        <v>467</v>
      </c>
      <c r="Q102">
        <f t="shared" si="8"/>
        <v>23</v>
      </c>
      <c r="R102">
        <f t="shared" si="9"/>
        <v>7</v>
      </c>
    </row>
    <row r="103" spans="1:18">
      <c r="A103" t="str">
        <f t="shared" si="5"/>
        <v>Amichlor 400 EC 100 ml1/1/1000</v>
      </c>
      <c r="B103" t="s">
        <v>148</v>
      </c>
      <c r="C103" s="3" t="s">
        <v>2222</v>
      </c>
      <c r="D103">
        <v>11</v>
      </c>
      <c r="G103" t="str">
        <f t="shared" si="6"/>
        <v>Amichlor 400 EC 100 ml1/1/1000</v>
      </c>
      <c r="H103">
        <v>102</v>
      </c>
      <c r="I103" t="s">
        <v>11981</v>
      </c>
      <c r="J103" t="s">
        <v>148</v>
      </c>
      <c r="K103" s="3" t="s">
        <v>2222</v>
      </c>
      <c r="L103">
        <v>1</v>
      </c>
      <c r="M103">
        <v>1</v>
      </c>
      <c r="N103">
        <v>1</v>
      </c>
      <c r="O103">
        <v>1</v>
      </c>
      <c r="P103">
        <f t="shared" si="7"/>
        <v>11</v>
      </c>
      <c r="Q103">
        <f t="shared" si="8"/>
        <v>11</v>
      </c>
      <c r="R103">
        <f t="shared" si="9"/>
        <v>0</v>
      </c>
    </row>
    <row r="104" spans="1:18">
      <c r="A104" t="str">
        <f t="shared" si="5"/>
        <v>Aminosong 20 X 500 ml (AGM)47150</v>
      </c>
      <c r="B104" t="s">
        <v>149</v>
      </c>
      <c r="C104" s="3">
        <v>47150</v>
      </c>
      <c r="D104">
        <v>545</v>
      </c>
      <c r="G104" t="str">
        <f t="shared" si="6"/>
        <v>Aminosong 20 X 500 ml (AGM)47150</v>
      </c>
      <c r="H104">
        <v>103</v>
      </c>
      <c r="I104" t="s">
        <v>11982</v>
      </c>
      <c r="J104" t="s">
        <v>149</v>
      </c>
      <c r="K104" s="3">
        <v>47150</v>
      </c>
      <c r="L104">
        <v>20</v>
      </c>
      <c r="M104">
        <v>1</v>
      </c>
      <c r="N104">
        <v>1</v>
      </c>
      <c r="O104">
        <v>20</v>
      </c>
      <c r="P104">
        <f t="shared" si="7"/>
        <v>545</v>
      </c>
      <c r="Q104">
        <f t="shared" si="8"/>
        <v>27</v>
      </c>
      <c r="R104">
        <f t="shared" si="9"/>
        <v>5</v>
      </c>
    </row>
    <row r="105" spans="1:18">
      <c r="A105" t="str">
        <f t="shared" si="5"/>
        <v>Aminosong Mango 500 ml (AGM) (Sample)47150</v>
      </c>
      <c r="B105" t="s">
        <v>152</v>
      </c>
      <c r="C105" s="3">
        <v>47150</v>
      </c>
      <c r="D105">
        <v>4</v>
      </c>
      <c r="G105" t="str">
        <f t="shared" si="6"/>
        <v>Aminosong Mango 500 ml (AGM) (Sample)47150</v>
      </c>
      <c r="H105">
        <v>104</v>
      </c>
      <c r="I105" t="s">
        <v>11983</v>
      </c>
      <c r="J105" t="s">
        <v>152</v>
      </c>
      <c r="K105" s="3">
        <v>47150</v>
      </c>
      <c r="L105">
        <v>1</v>
      </c>
      <c r="M105">
        <v>1</v>
      </c>
      <c r="N105">
        <v>1</v>
      </c>
      <c r="O105">
        <v>1</v>
      </c>
      <c r="P105">
        <f t="shared" si="7"/>
        <v>4</v>
      </c>
      <c r="Q105">
        <f t="shared" si="8"/>
        <v>4</v>
      </c>
      <c r="R105">
        <f t="shared" si="9"/>
        <v>0</v>
      </c>
    </row>
    <row r="106" spans="1:18">
      <c r="A106" t="str">
        <f t="shared" si="5"/>
        <v>Amistartop 325 SC 100 X 50 ml46113</v>
      </c>
      <c r="B106" t="s">
        <v>154</v>
      </c>
      <c r="C106" s="3">
        <v>46113</v>
      </c>
      <c r="D106">
        <v>10441</v>
      </c>
      <c r="G106" t="str">
        <f t="shared" si="6"/>
        <v>Amistartop 325 SC 100 X 50 ml46113</v>
      </c>
      <c r="H106">
        <v>105</v>
      </c>
      <c r="I106" t="s">
        <v>11984</v>
      </c>
      <c r="J106" t="s">
        <v>154</v>
      </c>
      <c r="K106" s="3">
        <v>46113</v>
      </c>
      <c r="L106">
        <v>100</v>
      </c>
      <c r="M106">
        <v>1</v>
      </c>
      <c r="N106">
        <v>1</v>
      </c>
      <c r="O106">
        <v>100</v>
      </c>
      <c r="P106">
        <f t="shared" si="7"/>
        <v>10441</v>
      </c>
      <c r="Q106">
        <f t="shared" si="8"/>
        <v>104</v>
      </c>
      <c r="R106">
        <f t="shared" si="9"/>
        <v>41</v>
      </c>
    </row>
    <row r="107" spans="1:18">
      <c r="A107" t="str">
        <f t="shared" si="5"/>
        <v>Amistartop 325 SC 100 X 50 ml46266</v>
      </c>
      <c r="B107" t="s">
        <v>154</v>
      </c>
      <c r="C107" s="3">
        <v>46266</v>
      </c>
      <c r="D107">
        <v>10000</v>
      </c>
      <c r="G107" t="str">
        <f t="shared" si="6"/>
        <v>Amistartop 325 SC 100 X 50 ml46266</v>
      </c>
      <c r="H107">
        <v>106</v>
      </c>
      <c r="I107" t="s">
        <v>11984</v>
      </c>
      <c r="J107" t="s">
        <v>154</v>
      </c>
      <c r="K107" s="3">
        <v>46266</v>
      </c>
      <c r="L107">
        <v>100</v>
      </c>
      <c r="M107">
        <v>1</v>
      </c>
      <c r="N107">
        <v>1</v>
      </c>
      <c r="O107">
        <v>100</v>
      </c>
      <c r="P107">
        <f t="shared" si="7"/>
        <v>10000</v>
      </c>
      <c r="Q107">
        <f t="shared" si="8"/>
        <v>100</v>
      </c>
      <c r="R107">
        <f t="shared" si="9"/>
        <v>0</v>
      </c>
    </row>
    <row r="108" spans="1:18">
      <c r="A108" t="str">
        <f t="shared" si="5"/>
        <v>Amistartop 325 SC 20 X 250 ml46174</v>
      </c>
      <c r="B108" t="s">
        <v>158</v>
      </c>
      <c r="C108" s="3">
        <v>46174</v>
      </c>
      <c r="D108">
        <v>1397</v>
      </c>
      <c r="G108" t="str">
        <f t="shared" si="6"/>
        <v>Amistartop 325 SC 20 X 250 ml46174</v>
      </c>
      <c r="H108">
        <v>107</v>
      </c>
      <c r="I108" t="s">
        <v>11985</v>
      </c>
      <c r="J108" t="s">
        <v>158</v>
      </c>
      <c r="K108" s="3">
        <v>46174</v>
      </c>
      <c r="L108">
        <v>20</v>
      </c>
      <c r="M108">
        <v>1</v>
      </c>
      <c r="N108">
        <v>1</v>
      </c>
      <c r="O108">
        <v>20</v>
      </c>
      <c r="P108">
        <f t="shared" si="7"/>
        <v>1397</v>
      </c>
      <c r="Q108">
        <f t="shared" si="8"/>
        <v>69</v>
      </c>
      <c r="R108">
        <f t="shared" si="9"/>
        <v>17</v>
      </c>
    </row>
    <row r="109" spans="1:18">
      <c r="A109" t="str">
        <f t="shared" si="5"/>
        <v>Amistartop 325 SC 20 X 250 ml46266</v>
      </c>
      <c r="B109" t="s">
        <v>158</v>
      </c>
      <c r="C109" s="3">
        <v>46266</v>
      </c>
      <c r="D109">
        <v>24000</v>
      </c>
      <c r="G109" t="str">
        <f t="shared" si="6"/>
        <v>Amistartop 325 SC 20 X 250 ml46266</v>
      </c>
      <c r="H109">
        <v>108</v>
      </c>
      <c r="I109" t="s">
        <v>11985</v>
      </c>
      <c r="J109" t="s">
        <v>158</v>
      </c>
      <c r="K109" s="3">
        <v>46266</v>
      </c>
      <c r="L109">
        <v>20</v>
      </c>
      <c r="M109">
        <v>1</v>
      </c>
      <c r="N109">
        <v>1</v>
      </c>
      <c r="O109">
        <v>20</v>
      </c>
      <c r="P109">
        <f t="shared" si="7"/>
        <v>24000</v>
      </c>
      <c r="Q109">
        <f t="shared" si="8"/>
        <v>1200</v>
      </c>
      <c r="R109">
        <f t="shared" si="9"/>
        <v>0</v>
      </c>
    </row>
    <row r="110" spans="1:18">
      <c r="A110" t="str">
        <f t="shared" si="5"/>
        <v>Amistartop 325 SC 50 X 100 ml46266</v>
      </c>
      <c r="B110" t="s">
        <v>163</v>
      </c>
      <c r="C110" s="3">
        <v>46266</v>
      </c>
      <c r="D110">
        <v>10332</v>
      </c>
      <c r="G110" t="str">
        <f t="shared" si="6"/>
        <v>Amistartop 325 SC 50 X 100 ml46266</v>
      </c>
      <c r="H110">
        <v>109</v>
      </c>
      <c r="I110" t="s">
        <v>11986</v>
      </c>
      <c r="J110" t="s">
        <v>163</v>
      </c>
      <c r="K110" s="3">
        <v>46266</v>
      </c>
      <c r="L110">
        <v>50</v>
      </c>
      <c r="M110">
        <v>1</v>
      </c>
      <c r="N110">
        <v>1</v>
      </c>
      <c r="O110">
        <v>50</v>
      </c>
      <c r="P110">
        <f t="shared" si="7"/>
        <v>10332</v>
      </c>
      <c r="Q110">
        <f t="shared" si="8"/>
        <v>206</v>
      </c>
      <c r="R110">
        <f t="shared" si="9"/>
        <v>32</v>
      </c>
    </row>
    <row r="111" spans="1:18">
      <c r="A111" t="str">
        <f t="shared" si="5"/>
        <v>Amolin 300 EC 100 X 100 ml46113</v>
      </c>
      <c r="B111" t="s">
        <v>167</v>
      </c>
      <c r="C111" s="3">
        <v>46113</v>
      </c>
      <c r="D111">
        <v>19</v>
      </c>
      <c r="G111" t="str">
        <f t="shared" si="6"/>
        <v>Amolin 300 EC 100 X 100 ml46113</v>
      </c>
      <c r="H111">
        <v>110</v>
      </c>
      <c r="I111" t="s">
        <v>11987</v>
      </c>
      <c r="J111" t="s">
        <v>167</v>
      </c>
      <c r="K111" s="3">
        <v>46113</v>
      </c>
      <c r="L111">
        <v>100</v>
      </c>
      <c r="M111">
        <v>1</v>
      </c>
      <c r="N111">
        <v>1</v>
      </c>
      <c r="O111">
        <v>100</v>
      </c>
      <c r="P111">
        <f t="shared" si="7"/>
        <v>19</v>
      </c>
      <c r="Q111">
        <f t="shared" si="8"/>
        <v>0</v>
      </c>
      <c r="R111">
        <f t="shared" si="9"/>
        <v>19</v>
      </c>
    </row>
    <row r="112" spans="1:18">
      <c r="A112" t="str">
        <f t="shared" si="5"/>
        <v>Amolin 300 EC 100 X 100 ml46296</v>
      </c>
      <c r="B112" t="s">
        <v>167</v>
      </c>
      <c r="C112" s="3">
        <v>46296</v>
      </c>
      <c r="D112">
        <v>2800</v>
      </c>
      <c r="G112" t="str">
        <f t="shared" si="6"/>
        <v>Amolin 300 EC 100 X 100 ml46296</v>
      </c>
      <c r="H112">
        <v>111</v>
      </c>
      <c r="I112" t="s">
        <v>11987</v>
      </c>
      <c r="J112" t="s">
        <v>167</v>
      </c>
      <c r="K112" s="3">
        <v>46296</v>
      </c>
      <c r="L112">
        <v>100</v>
      </c>
      <c r="M112">
        <v>1</v>
      </c>
      <c r="N112">
        <v>1</v>
      </c>
      <c r="O112">
        <v>100</v>
      </c>
      <c r="P112">
        <f t="shared" si="7"/>
        <v>2800</v>
      </c>
      <c r="Q112">
        <f t="shared" si="8"/>
        <v>28</v>
      </c>
      <c r="R112">
        <f t="shared" si="9"/>
        <v>0</v>
      </c>
    </row>
    <row r="113" spans="1:18">
      <c r="A113" t="str">
        <f t="shared" si="5"/>
        <v>Amolin 300 EC 100 X 100 ml46753</v>
      </c>
      <c r="B113" t="s">
        <v>167</v>
      </c>
      <c r="C113" s="3">
        <v>46753</v>
      </c>
      <c r="D113">
        <v>1100</v>
      </c>
      <c r="G113" t="str">
        <f t="shared" si="6"/>
        <v>Amolin 300 EC 100 X 100 ml46753</v>
      </c>
      <c r="H113">
        <v>112</v>
      </c>
      <c r="I113" t="s">
        <v>11987</v>
      </c>
      <c r="J113" t="s">
        <v>167</v>
      </c>
      <c r="K113" s="3">
        <v>46753</v>
      </c>
      <c r="L113">
        <v>100</v>
      </c>
      <c r="M113">
        <v>1</v>
      </c>
      <c r="N113">
        <v>1</v>
      </c>
      <c r="O113">
        <v>100</v>
      </c>
      <c r="P113">
        <f t="shared" si="7"/>
        <v>1100</v>
      </c>
      <c r="Q113">
        <f t="shared" si="8"/>
        <v>11</v>
      </c>
      <c r="R113">
        <f t="shared" si="9"/>
        <v>0</v>
      </c>
    </row>
    <row r="114" spans="1:18">
      <c r="A114" t="str">
        <f t="shared" si="5"/>
        <v>Amolin 300 EC 100 X 100 ml47027</v>
      </c>
      <c r="B114" t="s">
        <v>167</v>
      </c>
      <c r="C114" s="3">
        <v>47027</v>
      </c>
      <c r="D114">
        <v>1900</v>
      </c>
      <c r="G114" t="str">
        <f t="shared" si="6"/>
        <v>Amolin 300 EC 100 X 100 ml47027</v>
      </c>
      <c r="H114">
        <v>113</v>
      </c>
      <c r="I114" t="s">
        <v>11987</v>
      </c>
      <c r="J114" t="s">
        <v>167</v>
      </c>
      <c r="K114" s="3">
        <v>47027</v>
      </c>
      <c r="L114">
        <v>100</v>
      </c>
      <c r="M114">
        <v>1</v>
      </c>
      <c r="N114">
        <v>1</v>
      </c>
      <c r="O114">
        <v>100</v>
      </c>
      <c r="P114">
        <f t="shared" si="7"/>
        <v>1900</v>
      </c>
      <c r="Q114">
        <f t="shared" si="8"/>
        <v>19</v>
      </c>
      <c r="R114">
        <f t="shared" si="9"/>
        <v>0</v>
      </c>
    </row>
    <row r="115" spans="1:18">
      <c r="A115" t="str">
        <f t="shared" si="5"/>
        <v>Amolin 300 EC 100 X 100 ml46235</v>
      </c>
      <c r="B115" t="s">
        <v>167</v>
      </c>
      <c r="C115" s="3">
        <v>46235</v>
      </c>
      <c r="D115">
        <v>6000</v>
      </c>
      <c r="G115" t="str">
        <f t="shared" si="6"/>
        <v>Amolin 300 EC 100 X 100 ml46235</v>
      </c>
      <c r="H115">
        <v>114</v>
      </c>
      <c r="I115" t="s">
        <v>11987</v>
      </c>
      <c r="J115" t="s">
        <v>167</v>
      </c>
      <c r="K115" s="3">
        <v>46235</v>
      </c>
      <c r="L115">
        <v>100</v>
      </c>
      <c r="M115">
        <v>1</v>
      </c>
      <c r="N115">
        <v>1</v>
      </c>
      <c r="O115">
        <v>100</v>
      </c>
      <c r="P115">
        <f t="shared" si="7"/>
        <v>6000</v>
      </c>
      <c r="Q115">
        <f t="shared" si="8"/>
        <v>60</v>
      </c>
      <c r="R115">
        <f t="shared" si="9"/>
        <v>0</v>
      </c>
    </row>
    <row r="116" spans="1:18">
      <c r="A116" t="str">
        <f t="shared" si="5"/>
        <v>Amolin 300 EC 40 X 250 ml46447</v>
      </c>
      <c r="B116" t="s">
        <v>173</v>
      </c>
      <c r="C116" s="3">
        <v>46447</v>
      </c>
      <c r="D116">
        <v>3</v>
      </c>
      <c r="G116" t="str">
        <f t="shared" si="6"/>
        <v>Amolin 300 EC 40 X 250 ml46447</v>
      </c>
      <c r="H116">
        <v>115</v>
      </c>
      <c r="I116" t="s">
        <v>11988</v>
      </c>
      <c r="J116" t="s">
        <v>173</v>
      </c>
      <c r="K116" s="3">
        <v>46447</v>
      </c>
      <c r="L116">
        <v>40</v>
      </c>
      <c r="M116">
        <v>1</v>
      </c>
      <c r="N116">
        <v>1</v>
      </c>
      <c r="O116">
        <v>40</v>
      </c>
      <c r="P116">
        <f t="shared" si="7"/>
        <v>3</v>
      </c>
      <c r="Q116">
        <f t="shared" si="8"/>
        <v>0</v>
      </c>
      <c r="R116">
        <f t="shared" si="9"/>
        <v>3</v>
      </c>
    </row>
    <row r="117" spans="1:18">
      <c r="A117" t="str">
        <f t="shared" si="5"/>
        <v>Amolin 300 EC 40 X 250 ml47027</v>
      </c>
      <c r="B117" t="s">
        <v>173</v>
      </c>
      <c r="C117" s="3">
        <v>47027</v>
      </c>
      <c r="D117">
        <v>1640</v>
      </c>
      <c r="G117" t="str">
        <f t="shared" si="6"/>
        <v>Amolin 300 EC 40 X 250 ml47027</v>
      </c>
      <c r="H117">
        <v>116</v>
      </c>
      <c r="I117" t="s">
        <v>11988</v>
      </c>
      <c r="J117" t="s">
        <v>173</v>
      </c>
      <c r="K117" s="3">
        <v>47027</v>
      </c>
      <c r="L117">
        <v>40</v>
      </c>
      <c r="M117">
        <v>1</v>
      </c>
      <c r="N117">
        <v>1</v>
      </c>
      <c r="O117">
        <v>40</v>
      </c>
      <c r="P117">
        <f t="shared" si="7"/>
        <v>1640</v>
      </c>
      <c r="Q117">
        <f t="shared" si="8"/>
        <v>41</v>
      </c>
      <c r="R117">
        <f t="shared" si="9"/>
        <v>0</v>
      </c>
    </row>
    <row r="118" spans="1:18">
      <c r="A118" t="str">
        <f t="shared" si="5"/>
        <v>Amotan Gold 325 SC 100 X 100 ml45901</v>
      </c>
      <c r="B118" t="s">
        <v>176</v>
      </c>
      <c r="C118" s="3">
        <v>45901</v>
      </c>
      <c r="D118">
        <v>800</v>
      </c>
      <c r="G118" t="str">
        <f t="shared" si="6"/>
        <v>Amotan Gold 325 SC 100 X 100 ml45901</v>
      </c>
      <c r="H118">
        <v>117</v>
      </c>
      <c r="I118" t="s">
        <v>11989</v>
      </c>
      <c r="J118" t="s">
        <v>176</v>
      </c>
      <c r="K118" s="3">
        <v>45901</v>
      </c>
      <c r="L118">
        <v>100</v>
      </c>
      <c r="M118">
        <v>1</v>
      </c>
      <c r="N118">
        <v>1</v>
      </c>
      <c r="O118">
        <v>100</v>
      </c>
      <c r="P118">
        <f t="shared" si="7"/>
        <v>800</v>
      </c>
      <c r="Q118">
        <f t="shared" si="8"/>
        <v>8</v>
      </c>
      <c r="R118">
        <f t="shared" si="9"/>
        <v>0</v>
      </c>
    </row>
    <row r="119" spans="1:18">
      <c r="A119" t="str">
        <f t="shared" si="5"/>
        <v>Amotan Gold 40 X 250 ml45536</v>
      </c>
      <c r="B119" t="s">
        <v>178</v>
      </c>
      <c r="C119" s="3">
        <v>45536</v>
      </c>
      <c r="D119">
        <v>36</v>
      </c>
      <c r="G119" t="str">
        <f t="shared" si="6"/>
        <v>Amotan Gold 40 X 250 ml45536</v>
      </c>
      <c r="H119">
        <v>118</v>
      </c>
      <c r="I119" t="s">
        <v>11990</v>
      </c>
      <c r="J119" t="s">
        <v>178</v>
      </c>
      <c r="K119" s="3">
        <v>45536</v>
      </c>
      <c r="L119">
        <v>40</v>
      </c>
      <c r="M119">
        <v>1</v>
      </c>
      <c r="N119">
        <v>1</v>
      </c>
      <c r="O119">
        <v>40</v>
      </c>
      <c r="P119">
        <f t="shared" si="7"/>
        <v>36</v>
      </c>
      <c r="Q119">
        <f t="shared" si="8"/>
        <v>0</v>
      </c>
      <c r="R119">
        <f t="shared" si="9"/>
        <v>36</v>
      </c>
    </row>
    <row r="120" spans="1:18">
      <c r="A120" t="str">
        <f t="shared" si="5"/>
        <v>Amotan Gold 40 X 250 ml45809</v>
      </c>
      <c r="B120" t="s">
        <v>178</v>
      </c>
      <c r="C120" s="3">
        <v>45809</v>
      </c>
      <c r="D120">
        <v>960</v>
      </c>
      <c r="G120" t="str">
        <f t="shared" si="6"/>
        <v>Amotan Gold 40 X 250 ml45809</v>
      </c>
      <c r="H120">
        <v>119</v>
      </c>
      <c r="I120" t="s">
        <v>11990</v>
      </c>
      <c r="J120" t="s">
        <v>178</v>
      </c>
      <c r="K120" s="3">
        <v>45809</v>
      </c>
      <c r="L120">
        <v>40</v>
      </c>
      <c r="M120">
        <v>1</v>
      </c>
      <c r="N120">
        <v>1</v>
      </c>
      <c r="O120">
        <v>40</v>
      </c>
      <c r="P120">
        <f t="shared" si="7"/>
        <v>960</v>
      </c>
      <c r="Q120">
        <f t="shared" si="8"/>
        <v>24</v>
      </c>
      <c r="R120">
        <f t="shared" si="9"/>
        <v>0</v>
      </c>
    </row>
    <row r="121" spans="1:18">
      <c r="A121" t="str">
        <f t="shared" si="5"/>
        <v>Amotan Gold 40 X 250 ml45931</v>
      </c>
      <c r="B121" t="s">
        <v>178</v>
      </c>
      <c r="C121" s="3">
        <v>45931</v>
      </c>
      <c r="D121">
        <v>1040</v>
      </c>
      <c r="G121" t="str">
        <f t="shared" si="6"/>
        <v>Amotan Gold 40 X 250 ml45931</v>
      </c>
      <c r="H121">
        <v>120</v>
      </c>
      <c r="I121" t="s">
        <v>11990</v>
      </c>
      <c r="J121" t="s">
        <v>178</v>
      </c>
      <c r="K121" s="3">
        <v>45931</v>
      </c>
      <c r="L121">
        <v>40</v>
      </c>
      <c r="M121">
        <v>1</v>
      </c>
      <c r="N121">
        <v>1</v>
      </c>
      <c r="O121">
        <v>40</v>
      </c>
      <c r="P121">
        <f t="shared" si="7"/>
        <v>1040</v>
      </c>
      <c r="Q121">
        <f t="shared" si="8"/>
        <v>26</v>
      </c>
      <c r="R121">
        <f t="shared" si="9"/>
        <v>0</v>
      </c>
    </row>
    <row r="122" spans="1:18">
      <c r="A122" t="str">
        <f t="shared" si="5"/>
        <v>Ampang 240 SL 20 ltr47239</v>
      </c>
      <c r="B122" t="s">
        <v>182</v>
      </c>
      <c r="C122" s="3">
        <v>47239</v>
      </c>
      <c r="D122">
        <v>12</v>
      </c>
      <c r="G122" t="str">
        <f t="shared" si="6"/>
        <v>Ampang 240 SL 20 ltr47239</v>
      </c>
      <c r="H122">
        <v>121</v>
      </c>
      <c r="I122" t="s">
        <v>11991</v>
      </c>
      <c r="J122" t="s">
        <v>182</v>
      </c>
      <c r="K122" s="3">
        <v>47239</v>
      </c>
      <c r="L122">
        <v>1</v>
      </c>
      <c r="M122">
        <v>1</v>
      </c>
      <c r="N122">
        <v>1</v>
      </c>
      <c r="O122">
        <v>1</v>
      </c>
      <c r="P122">
        <f t="shared" si="7"/>
        <v>12</v>
      </c>
      <c r="Q122">
        <f t="shared" si="8"/>
        <v>12</v>
      </c>
      <c r="R122">
        <f t="shared" si="9"/>
        <v>0</v>
      </c>
    </row>
    <row r="123" spans="1:18">
      <c r="A123" t="str">
        <f t="shared" si="5"/>
        <v>Ampang 240 SL 20 X 1 ltr46966</v>
      </c>
      <c r="B123" t="s">
        <v>183</v>
      </c>
      <c r="C123" s="3">
        <v>46966</v>
      </c>
      <c r="D123">
        <v>11</v>
      </c>
      <c r="G123" t="str">
        <f t="shared" si="6"/>
        <v>Ampang 240 SL 20 X 1 ltr46966</v>
      </c>
      <c r="H123">
        <v>122</v>
      </c>
      <c r="I123" t="s">
        <v>11992</v>
      </c>
      <c r="J123" t="s">
        <v>183</v>
      </c>
      <c r="K123" s="3">
        <v>46966</v>
      </c>
      <c r="L123">
        <v>20</v>
      </c>
      <c r="M123">
        <v>1</v>
      </c>
      <c r="N123">
        <v>1</v>
      </c>
      <c r="O123">
        <v>20</v>
      </c>
      <c r="P123">
        <f t="shared" si="7"/>
        <v>11</v>
      </c>
      <c r="Q123">
        <f t="shared" si="8"/>
        <v>0</v>
      </c>
      <c r="R123">
        <f t="shared" si="9"/>
        <v>11</v>
      </c>
    </row>
    <row r="124" spans="1:18">
      <c r="A124" t="str">
        <f t="shared" si="5"/>
        <v>Ampang 240 SL 20 X 1 ltr47178</v>
      </c>
      <c r="B124" t="s">
        <v>183</v>
      </c>
      <c r="C124" s="3">
        <v>47178</v>
      </c>
      <c r="D124">
        <v>420</v>
      </c>
      <c r="G124" t="str">
        <f t="shared" si="6"/>
        <v>Ampang 240 SL 20 X 1 ltr47178</v>
      </c>
      <c r="H124">
        <v>123</v>
      </c>
      <c r="I124" t="s">
        <v>11992</v>
      </c>
      <c r="J124" t="s">
        <v>183</v>
      </c>
      <c r="K124" s="3">
        <v>47178</v>
      </c>
      <c r="L124">
        <v>20</v>
      </c>
      <c r="M124">
        <v>1</v>
      </c>
      <c r="N124">
        <v>1</v>
      </c>
      <c r="O124">
        <v>20</v>
      </c>
      <c r="P124">
        <f t="shared" si="7"/>
        <v>420</v>
      </c>
      <c r="Q124">
        <f t="shared" si="8"/>
        <v>21</v>
      </c>
      <c r="R124">
        <f t="shared" si="9"/>
        <v>0</v>
      </c>
    </row>
    <row r="125" spans="1:18">
      <c r="A125" t="str">
        <f t="shared" si="5"/>
        <v>Ampang 240 SL 4 X 5 ltr47088</v>
      </c>
      <c r="B125" t="s">
        <v>184</v>
      </c>
      <c r="C125" s="3">
        <v>47088</v>
      </c>
      <c r="D125">
        <v>56</v>
      </c>
      <c r="G125" t="str">
        <f t="shared" si="6"/>
        <v>Ampang 240 SL 4 X 5 ltr47088</v>
      </c>
      <c r="H125">
        <v>124</v>
      </c>
      <c r="I125" t="s">
        <v>11993</v>
      </c>
      <c r="J125" t="s">
        <v>184</v>
      </c>
      <c r="K125" s="3">
        <v>47088</v>
      </c>
      <c r="L125">
        <v>4</v>
      </c>
      <c r="M125">
        <v>1</v>
      </c>
      <c r="N125">
        <v>1</v>
      </c>
      <c r="O125">
        <v>4</v>
      </c>
      <c r="P125">
        <f t="shared" si="7"/>
        <v>56</v>
      </c>
      <c r="Q125">
        <f t="shared" si="8"/>
        <v>14</v>
      </c>
      <c r="R125">
        <f t="shared" si="9"/>
        <v>0</v>
      </c>
    </row>
    <row r="126" spans="1:18">
      <c r="A126" t="str">
        <f t="shared" si="5"/>
        <v>Ampang 240 SL 4 X 5 ltr47058</v>
      </c>
      <c r="B126" t="s">
        <v>184</v>
      </c>
      <c r="C126" s="3">
        <v>47058</v>
      </c>
      <c r="D126">
        <v>284</v>
      </c>
      <c r="G126" t="str">
        <f t="shared" si="6"/>
        <v>Ampang 240 SL 4 X 5 ltr47058</v>
      </c>
      <c r="H126">
        <v>125</v>
      </c>
      <c r="I126" t="s">
        <v>11993</v>
      </c>
      <c r="J126" t="s">
        <v>184</v>
      </c>
      <c r="K126" s="3">
        <v>47058</v>
      </c>
      <c r="L126">
        <v>4</v>
      </c>
      <c r="M126">
        <v>1</v>
      </c>
      <c r="N126">
        <v>1</v>
      </c>
      <c r="O126">
        <v>4</v>
      </c>
      <c r="P126">
        <f t="shared" si="7"/>
        <v>284</v>
      </c>
      <c r="Q126">
        <f t="shared" si="8"/>
        <v>71</v>
      </c>
      <c r="R126">
        <f t="shared" si="9"/>
        <v>0</v>
      </c>
    </row>
    <row r="127" spans="1:18">
      <c r="A127" t="str">
        <f t="shared" si="5"/>
        <v>Amuron 70 EC 100 X 100 ml46174</v>
      </c>
      <c r="B127" t="s">
        <v>185</v>
      </c>
      <c r="C127" s="3">
        <v>46174</v>
      </c>
      <c r="D127">
        <v>1387</v>
      </c>
      <c r="G127" t="str">
        <f t="shared" si="6"/>
        <v>Amuron 70 EC 100 X 100 ml46174</v>
      </c>
      <c r="H127">
        <v>126</v>
      </c>
      <c r="I127" t="s">
        <v>11994</v>
      </c>
      <c r="J127" t="s">
        <v>185</v>
      </c>
      <c r="K127" s="3">
        <v>46174</v>
      </c>
      <c r="L127">
        <v>100</v>
      </c>
      <c r="M127">
        <v>1</v>
      </c>
      <c r="N127">
        <v>1</v>
      </c>
      <c r="O127">
        <v>100</v>
      </c>
      <c r="P127">
        <f t="shared" si="7"/>
        <v>1387</v>
      </c>
      <c r="Q127">
        <f t="shared" si="8"/>
        <v>13</v>
      </c>
      <c r="R127">
        <f t="shared" si="9"/>
        <v>87</v>
      </c>
    </row>
    <row r="128" spans="1:18">
      <c r="A128" t="str">
        <f t="shared" si="5"/>
        <v>Amuron 70 EC 40 X 250 ml46539</v>
      </c>
      <c r="B128" t="s">
        <v>187</v>
      </c>
      <c r="C128" s="3">
        <v>46539</v>
      </c>
      <c r="D128">
        <v>10394</v>
      </c>
      <c r="G128" t="str">
        <f t="shared" si="6"/>
        <v>Amuron 70 EC 40 X 250 ml46539</v>
      </c>
      <c r="H128">
        <v>127</v>
      </c>
      <c r="I128" t="s">
        <v>11995</v>
      </c>
      <c r="J128" t="s">
        <v>187</v>
      </c>
      <c r="K128" s="3">
        <v>46539</v>
      </c>
      <c r="L128">
        <v>40</v>
      </c>
      <c r="M128">
        <v>1</v>
      </c>
      <c r="N128">
        <v>1</v>
      </c>
      <c r="O128">
        <v>40</v>
      </c>
      <c r="P128">
        <f t="shared" si="7"/>
        <v>10394</v>
      </c>
      <c r="Q128">
        <f t="shared" si="8"/>
        <v>259</v>
      </c>
      <c r="R128">
        <f t="shared" si="9"/>
        <v>34</v>
      </c>
    </row>
    <row r="129" spans="1:18">
      <c r="A129" t="str">
        <f t="shared" si="5"/>
        <v>Android 72 EC 20 X 200 ml45748</v>
      </c>
      <c r="B129" t="s">
        <v>189</v>
      </c>
      <c r="C129" s="3">
        <v>45748</v>
      </c>
      <c r="D129">
        <v>10</v>
      </c>
      <c r="G129" t="str">
        <f t="shared" si="6"/>
        <v>Android 72 EC 20 X 200 ml45748</v>
      </c>
      <c r="H129">
        <v>128</v>
      </c>
      <c r="I129" t="s">
        <v>11996</v>
      </c>
      <c r="J129" t="s">
        <v>189</v>
      </c>
      <c r="K129" s="3">
        <v>45748</v>
      </c>
      <c r="L129">
        <v>20</v>
      </c>
      <c r="M129">
        <v>1</v>
      </c>
      <c r="N129">
        <v>1</v>
      </c>
      <c r="O129">
        <v>20</v>
      </c>
      <c r="P129">
        <f t="shared" si="7"/>
        <v>10</v>
      </c>
      <c r="Q129">
        <f t="shared" si="8"/>
        <v>0</v>
      </c>
      <c r="R129">
        <f t="shared" si="9"/>
        <v>10</v>
      </c>
    </row>
    <row r="130" spans="1:18">
      <c r="A130" t="str">
        <f t="shared" si="5"/>
        <v>Android 72 EC 20 X 200 ml45931</v>
      </c>
      <c r="B130" t="s">
        <v>189</v>
      </c>
      <c r="C130" s="3">
        <v>45931</v>
      </c>
      <c r="D130">
        <v>660</v>
      </c>
      <c r="G130" t="str">
        <f t="shared" si="6"/>
        <v>Android 72 EC 20 X 200 ml45931</v>
      </c>
      <c r="H130">
        <v>129</v>
      </c>
      <c r="I130" t="s">
        <v>11996</v>
      </c>
      <c r="J130" t="s">
        <v>189</v>
      </c>
      <c r="K130" s="3">
        <v>45931</v>
      </c>
      <c r="L130">
        <v>20</v>
      </c>
      <c r="M130">
        <v>1</v>
      </c>
      <c r="N130">
        <v>1</v>
      </c>
      <c r="O130">
        <v>20</v>
      </c>
      <c r="P130">
        <f t="shared" si="7"/>
        <v>660</v>
      </c>
      <c r="Q130">
        <f t="shared" si="8"/>
        <v>33</v>
      </c>
      <c r="R130">
        <f t="shared" si="9"/>
        <v>0</v>
      </c>
    </row>
    <row r="131" spans="1:18">
      <c r="A131" t="str">
        <f t="shared" ref="A131:A194" si="10">B131&amp;C131</f>
        <v>Android 72 EC 20 X 400 ml45931</v>
      </c>
      <c r="B131" t="s">
        <v>190</v>
      </c>
      <c r="C131" s="3">
        <v>45931</v>
      </c>
      <c r="D131">
        <v>340</v>
      </c>
      <c r="G131" t="str">
        <f t="shared" ref="G131:G194" si="11">J131&amp;K131</f>
        <v>Android 72 EC 20 X 400 ml45931</v>
      </c>
      <c r="H131">
        <v>130</v>
      </c>
      <c r="I131" t="s">
        <v>11997</v>
      </c>
      <c r="J131" t="s">
        <v>190</v>
      </c>
      <c r="K131" s="3">
        <v>45931</v>
      </c>
      <c r="L131">
        <v>20</v>
      </c>
      <c r="M131">
        <v>1</v>
      </c>
      <c r="N131">
        <v>1</v>
      </c>
      <c r="O131">
        <v>20</v>
      </c>
      <c r="P131">
        <f t="shared" ref="P131:P194" si="12">VLOOKUP(G131,$A$2:$D$2089,4,FALSE)</f>
        <v>340</v>
      </c>
      <c r="Q131">
        <f t="shared" ref="Q131:Q194" si="13">ROUNDDOWN(P131/O131,0)</f>
        <v>17</v>
      </c>
      <c r="R131">
        <f t="shared" ref="R131:R194" si="14">P131-Q131*O131</f>
        <v>0</v>
      </c>
    </row>
    <row r="132" spans="1:18">
      <c r="A132" t="str">
        <f t="shared" si="10"/>
        <v>Android 72 EC 50 X 80 ml45413</v>
      </c>
      <c r="B132" t="s">
        <v>191</v>
      </c>
      <c r="C132" s="3">
        <v>45413</v>
      </c>
      <c r="D132">
        <v>1115</v>
      </c>
      <c r="G132" t="str">
        <f t="shared" si="11"/>
        <v>Android 72 EC 50 X 80 ml45413</v>
      </c>
      <c r="H132">
        <v>131</v>
      </c>
      <c r="I132" t="s">
        <v>11998</v>
      </c>
      <c r="J132" t="s">
        <v>191</v>
      </c>
      <c r="K132" s="3">
        <v>45413</v>
      </c>
      <c r="L132">
        <v>50</v>
      </c>
      <c r="M132">
        <v>1</v>
      </c>
      <c r="N132">
        <v>1</v>
      </c>
      <c r="O132">
        <v>50</v>
      </c>
      <c r="P132">
        <f t="shared" si="12"/>
        <v>1115</v>
      </c>
      <c r="Q132">
        <f t="shared" si="13"/>
        <v>22</v>
      </c>
      <c r="R132">
        <f t="shared" si="14"/>
        <v>15</v>
      </c>
    </row>
    <row r="133" spans="1:18">
      <c r="A133" t="str">
        <f t="shared" si="10"/>
        <v>Aneto 0.5 G 10 X 1 kg (M2U)46054</v>
      </c>
      <c r="B133" t="s">
        <v>193</v>
      </c>
      <c r="C133" s="3">
        <v>46054</v>
      </c>
      <c r="D133">
        <v>90</v>
      </c>
      <c r="G133" t="str">
        <f t="shared" si="11"/>
        <v>Aneto 0.5 G 10 X 1 kg (M2U)46054</v>
      </c>
      <c r="H133">
        <v>132</v>
      </c>
      <c r="I133" t="s">
        <v>11999</v>
      </c>
      <c r="J133" t="s">
        <v>193</v>
      </c>
      <c r="K133" s="3">
        <v>46054</v>
      </c>
      <c r="L133">
        <v>10</v>
      </c>
      <c r="M133">
        <v>1</v>
      </c>
      <c r="N133">
        <v>1</v>
      </c>
      <c r="O133">
        <v>10</v>
      </c>
      <c r="P133">
        <f t="shared" si="12"/>
        <v>90</v>
      </c>
      <c r="Q133">
        <f t="shared" si="13"/>
        <v>9</v>
      </c>
      <c r="R133">
        <f t="shared" si="14"/>
        <v>0</v>
      </c>
    </row>
    <row r="134" spans="1:18">
      <c r="A134" t="str">
        <f t="shared" si="10"/>
        <v>Aneto 50 EC 30 X 500 ml + Neptune 8 gr (M2U)46235</v>
      </c>
      <c r="B134" t="s">
        <v>195</v>
      </c>
      <c r="C134" s="3">
        <v>46235</v>
      </c>
      <c r="D134">
        <v>30</v>
      </c>
      <c r="G134" t="str">
        <f t="shared" si="11"/>
        <v>Aneto 50 EC 30 X 500 ml + Neptune 8 gr (M2U)46235</v>
      </c>
      <c r="H134">
        <v>133</v>
      </c>
      <c r="I134" t="s">
        <v>12000</v>
      </c>
      <c r="J134" t="s">
        <v>195</v>
      </c>
      <c r="K134" s="3">
        <v>46235</v>
      </c>
      <c r="L134">
        <v>30</v>
      </c>
      <c r="M134">
        <v>1</v>
      </c>
      <c r="N134">
        <v>1</v>
      </c>
      <c r="O134">
        <v>30</v>
      </c>
      <c r="P134">
        <f t="shared" si="12"/>
        <v>30</v>
      </c>
      <c r="Q134">
        <f t="shared" si="13"/>
        <v>1</v>
      </c>
      <c r="R134">
        <f t="shared" si="14"/>
        <v>0</v>
      </c>
    </row>
    <row r="135" spans="1:18">
      <c r="A135" t="str">
        <f t="shared" si="10"/>
        <v>Aneto 50 EC 30 X 500 ml + Neptune 8 gr (M2U)46357</v>
      </c>
      <c r="B135" t="s">
        <v>195</v>
      </c>
      <c r="C135" s="3">
        <v>46357</v>
      </c>
      <c r="D135">
        <v>1258</v>
      </c>
      <c r="G135" t="str">
        <f t="shared" si="11"/>
        <v>Aneto 50 EC 30 X 500 ml + Neptune 8 gr (M2U)46357</v>
      </c>
      <c r="H135">
        <v>134</v>
      </c>
      <c r="I135" t="s">
        <v>12000</v>
      </c>
      <c r="J135" t="s">
        <v>195</v>
      </c>
      <c r="K135" s="3">
        <v>46357</v>
      </c>
      <c r="L135">
        <v>30</v>
      </c>
      <c r="M135">
        <v>1</v>
      </c>
      <c r="N135">
        <v>1</v>
      </c>
      <c r="O135">
        <v>30</v>
      </c>
      <c r="P135">
        <f t="shared" si="12"/>
        <v>1258</v>
      </c>
      <c r="Q135">
        <f t="shared" si="13"/>
        <v>41</v>
      </c>
      <c r="R135">
        <f t="shared" si="14"/>
        <v>28</v>
      </c>
    </row>
    <row r="136" spans="1:18">
      <c r="A136" t="str">
        <f t="shared" si="10"/>
        <v>Aneto 50 EC 50 X 100 ml (M2U)46143</v>
      </c>
      <c r="B136" t="s">
        <v>196</v>
      </c>
      <c r="C136" s="3">
        <v>46143</v>
      </c>
      <c r="D136">
        <v>118</v>
      </c>
      <c r="G136" t="str">
        <f t="shared" si="11"/>
        <v>Aneto 50 EC 50 X 100 ml (M2U)46143</v>
      </c>
      <c r="H136">
        <v>135</v>
      </c>
      <c r="I136" t="s">
        <v>12001</v>
      </c>
      <c r="J136" t="s">
        <v>196</v>
      </c>
      <c r="K136" s="3">
        <v>46143</v>
      </c>
      <c r="L136">
        <v>50</v>
      </c>
      <c r="M136">
        <v>1</v>
      </c>
      <c r="N136">
        <v>1</v>
      </c>
      <c r="O136">
        <v>50</v>
      </c>
      <c r="P136">
        <f t="shared" si="12"/>
        <v>118</v>
      </c>
      <c r="Q136">
        <f t="shared" si="13"/>
        <v>2</v>
      </c>
      <c r="R136">
        <f t="shared" si="14"/>
        <v>18</v>
      </c>
    </row>
    <row r="137" spans="1:18">
      <c r="A137" t="str">
        <f t="shared" si="10"/>
        <v>Aneto 50 EC 50 X 100 ml (M2U)46508</v>
      </c>
      <c r="B137" t="s">
        <v>196</v>
      </c>
      <c r="C137" s="3">
        <v>46508</v>
      </c>
      <c r="D137">
        <v>1250</v>
      </c>
      <c r="G137" t="str">
        <f t="shared" si="11"/>
        <v>Aneto 50 EC 50 X 100 ml (M2U)46508</v>
      </c>
      <c r="H137">
        <v>136</v>
      </c>
      <c r="I137" t="s">
        <v>12001</v>
      </c>
      <c r="J137" t="s">
        <v>196</v>
      </c>
      <c r="K137" s="3">
        <v>46508</v>
      </c>
      <c r="L137">
        <v>50</v>
      </c>
      <c r="M137">
        <v>1</v>
      </c>
      <c r="N137">
        <v>1</v>
      </c>
      <c r="O137">
        <v>50</v>
      </c>
      <c r="P137">
        <f t="shared" si="12"/>
        <v>1250</v>
      </c>
      <c r="Q137">
        <f t="shared" si="13"/>
        <v>25</v>
      </c>
      <c r="R137">
        <f t="shared" si="14"/>
        <v>0</v>
      </c>
    </row>
    <row r="138" spans="1:18">
      <c r="A138" t="str">
        <f t="shared" si="10"/>
        <v>Aneto 50 EC 50 X 250 ml + Neptune 8 gr (M2U)45901</v>
      </c>
      <c r="B138" t="s">
        <v>197</v>
      </c>
      <c r="C138" s="3">
        <v>45901</v>
      </c>
      <c r="D138">
        <v>476</v>
      </c>
      <c r="G138" t="str">
        <f t="shared" si="11"/>
        <v>Aneto 50 EC 50 X 250 ml + Neptune 8 gr (M2U)45901</v>
      </c>
      <c r="H138">
        <v>137</v>
      </c>
      <c r="I138" t="s">
        <v>12002</v>
      </c>
      <c r="J138" t="s">
        <v>197</v>
      </c>
      <c r="K138" s="3">
        <v>45901</v>
      </c>
      <c r="L138">
        <v>50</v>
      </c>
      <c r="M138">
        <v>1</v>
      </c>
      <c r="N138">
        <v>1</v>
      </c>
      <c r="O138">
        <v>50</v>
      </c>
      <c r="P138">
        <f t="shared" si="12"/>
        <v>476</v>
      </c>
      <c r="Q138">
        <f t="shared" si="13"/>
        <v>9</v>
      </c>
      <c r="R138">
        <f t="shared" si="14"/>
        <v>26</v>
      </c>
    </row>
    <row r="139" spans="1:18">
      <c r="A139" t="str">
        <f t="shared" si="10"/>
        <v>Aneto 50 EC 50 X 250 ml + Neptune 8 gr (M2U)46082</v>
      </c>
      <c r="B139" t="s">
        <v>197</v>
      </c>
      <c r="C139" s="3">
        <v>46082</v>
      </c>
      <c r="D139">
        <v>500</v>
      </c>
      <c r="G139" t="str">
        <f t="shared" si="11"/>
        <v>Aneto 50 EC 50 X 250 ml + Neptune 8 gr (M2U)46082</v>
      </c>
      <c r="H139">
        <v>138</v>
      </c>
      <c r="I139" t="s">
        <v>12002</v>
      </c>
      <c r="J139" t="s">
        <v>197</v>
      </c>
      <c r="K139" s="3">
        <v>46082</v>
      </c>
      <c r="L139">
        <v>50</v>
      </c>
      <c r="M139">
        <v>1</v>
      </c>
      <c r="N139">
        <v>1</v>
      </c>
      <c r="O139">
        <v>50</v>
      </c>
      <c r="P139">
        <f t="shared" si="12"/>
        <v>500</v>
      </c>
      <c r="Q139">
        <f t="shared" si="13"/>
        <v>10</v>
      </c>
      <c r="R139">
        <f t="shared" si="14"/>
        <v>0</v>
      </c>
    </row>
    <row r="140" spans="1:18">
      <c r="A140" t="str">
        <f t="shared" si="10"/>
        <v>Antracol 70 WP 12 X 1 kg45717</v>
      </c>
      <c r="B140" t="s">
        <v>198</v>
      </c>
      <c r="C140" s="3">
        <v>45717</v>
      </c>
      <c r="D140">
        <v>354</v>
      </c>
      <c r="G140" t="str">
        <f t="shared" si="11"/>
        <v>Antracol 70 WP 12 X 1 kg45717</v>
      </c>
      <c r="H140">
        <v>139</v>
      </c>
      <c r="I140" t="s">
        <v>12003</v>
      </c>
      <c r="J140" t="s">
        <v>198</v>
      </c>
      <c r="K140" s="3">
        <v>45717</v>
      </c>
      <c r="L140">
        <v>12</v>
      </c>
      <c r="M140">
        <v>1</v>
      </c>
      <c r="N140">
        <v>1</v>
      </c>
      <c r="O140">
        <v>12</v>
      </c>
      <c r="P140">
        <f t="shared" si="12"/>
        <v>354</v>
      </c>
      <c r="Q140">
        <f t="shared" si="13"/>
        <v>29</v>
      </c>
      <c r="R140">
        <f t="shared" si="14"/>
        <v>6</v>
      </c>
    </row>
    <row r="141" spans="1:18">
      <c r="A141" t="str">
        <f t="shared" si="10"/>
        <v>Antracol 70 WP 20 X 500 gr46447</v>
      </c>
      <c r="B141" t="s">
        <v>201</v>
      </c>
      <c r="C141" s="3">
        <v>46447</v>
      </c>
      <c r="D141">
        <v>1</v>
      </c>
      <c r="G141" t="str">
        <f t="shared" si="11"/>
        <v>Antracol 70 WP 20 X 500 gr46447</v>
      </c>
      <c r="H141">
        <v>140</v>
      </c>
      <c r="I141" t="s">
        <v>12004</v>
      </c>
      <c r="J141" t="s">
        <v>201</v>
      </c>
      <c r="K141" s="3">
        <v>46447</v>
      </c>
      <c r="L141">
        <v>20</v>
      </c>
      <c r="M141">
        <v>1</v>
      </c>
      <c r="N141">
        <v>1</v>
      </c>
      <c r="O141">
        <v>20</v>
      </c>
      <c r="P141">
        <f t="shared" si="12"/>
        <v>1</v>
      </c>
      <c r="Q141">
        <f t="shared" si="13"/>
        <v>0</v>
      </c>
      <c r="R141">
        <f t="shared" si="14"/>
        <v>1</v>
      </c>
    </row>
    <row r="142" spans="1:18">
      <c r="A142" t="str">
        <f t="shared" si="10"/>
        <v>Antracol 70 WP 20 X 500 gr46478</v>
      </c>
      <c r="B142" t="s">
        <v>201</v>
      </c>
      <c r="C142" s="3">
        <v>46478</v>
      </c>
      <c r="D142">
        <v>1255</v>
      </c>
      <c r="G142" t="str">
        <f t="shared" si="11"/>
        <v>Antracol 70 WP 20 X 500 gr46478</v>
      </c>
      <c r="H142">
        <v>141</v>
      </c>
      <c r="I142" t="s">
        <v>12004</v>
      </c>
      <c r="J142" t="s">
        <v>201</v>
      </c>
      <c r="K142" s="3">
        <v>46478</v>
      </c>
      <c r="L142">
        <v>20</v>
      </c>
      <c r="M142">
        <v>1</v>
      </c>
      <c r="N142">
        <v>1</v>
      </c>
      <c r="O142">
        <v>20</v>
      </c>
      <c r="P142">
        <f t="shared" si="12"/>
        <v>1255</v>
      </c>
      <c r="Q142">
        <f t="shared" si="13"/>
        <v>62</v>
      </c>
      <c r="R142">
        <f t="shared" si="14"/>
        <v>15</v>
      </c>
    </row>
    <row r="143" spans="1:18">
      <c r="A143" t="str">
        <f t="shared" si="10"/>
        <v>Antracol 70 WP 40 X 250 gr46266</v>
      </c>
      <c r="B143" t="s">
        <v>204</v>
      </c>
      <c r="C143" s="3">
        <v>46266</v>
      </c>
      <c r="D143">
        <v>886</v>
      </c>
      <c r="G143" t="str">
        <f t="shared" si="11"/>
        <v>Antracol 70 WP 40 X 250 gr46266</v>
      </c>
      <c r="H143">
        <v>142</v>
      </c>
      <c r="I143" t="s">
        <v>12005</v>
      </c>
      <c r="J143" t="s">
        <v>204</v>
      </c>
      <c r="K143" s="3">
        <v>46266</v>
      </c>
      <c r="L143">
        <v>40</v>
      </c>
      <c r="M143">
        <v>1</v>
      </c>
      <c r="N143">
        <v>1</v>
      </c>
      <c r="O143">
        <v>40</v>
      </c>
      <c r="P143">
        <f t="shared" si="12"/>
        <v>886</v>
      </c>
      <c r="Q143">
        <f t="shared" si="13"/>
        <v>22</v>
      </c>
      <c r="R143">
        <f t="shared" si="14"/>
        <v>6</v>
      </c>
    </row>
    <row r="144" spans="1:18">
      <c r="A144" t="str">
        <f t="shared" si="10"/>
        <v>Anvil 50 SC 10 X 1 ltr45870</v>
      </c>
      <c r="B144" t="s">
        <v>206</v>
      </c>
      <c r="C144" s="3">
        <v>45870</v>
      </c>
      <c r="D144">
        <v>1170</v>
      </c>
      <c r="G144" t="str">
        <f t="shared" si="11"/>
        <v>Anvil 50 SC 10 X 1 ltr45870</v>
      </c>
      <c r="H144">
        <v>143</v>
      </c>
      <c r="I144" t="s">
        <v>12006</v>
      </c>
      <c r="J144" t="s">
        <v>206</v>
      </c>
      <c r="K144" s="3">
        <v>45870</v>
      </c>
      <c r="L144">
        <v>10</v>
      </c>
      <c r="M144">
        <v>1</v>
      </c>
      <c r="N144">
        <v>1</v>
      </c>
      <c r="O144">
        <v>10</v>
      </c>
      <c r="P144">
        <f t="shared" si="12"/>
        <v>1170</v>
      </c>
      <c r="Q144">
        <f t="shared" si="13"/>
        <v>117</v>
      </c>
      <c r="R144">
        <f t="shared" si="14"/>
        <v>0</v>
      </c>
    </row>
    <row r="145" spans="1:18">
      <c r="A145" t="str">
        <f t="shared" si="10"/>
        <v>Anvil 50 SC 40 X 250 ml45870</v>
      </c>
      <c r="B145" t="s">
        <v>210</v>
      </c>
      <c r="C145" s="3">
        <v>45870</v>
      </c>
      <c r="D145">
        <v>6958</v>
      </c>
      <c r="G145" t="str">
        <f t="shared" si="11"/>
        <v>Anvil 50 SC 40 X 250 ml45870</v>
      </c>
      <c r="H145">
        <v>144</v>
      </c>
      <c r="I145" t="s">
        <v>12007</v>
      </c>
      <c r="J145" t="s">
        <v>210</v>
      </c>
      <c r="K145" s="3">
        <v>45870</v>
      </c>
      <c r="L145">
        <v>40</v>
      </c>
      <c r="M145">
        <v>1</v>
      </c>
      <c r="N145">
        <v>1</v>
      </c>
      <c r="O145">
        <v>40</v>
      </c>
      <c r="P145">
        <f t="shared" si="12"/>
        <v>6958</v>
      </c>
      <c r="Q145">
        <f t="shared" si="13"/>
        <v>173</v>
      </c>
      <c r="R145">
        <f t="shared" si="14"/>
        <v>38</v>
      </c>
    </row>
    <row r="146" spans="1:18">
      <c r="A146" t="str">
        <f t="shared" si="10"/>
        <v>Applaud 10 WP 20 X 5 X 100 gr46784</v>
      </c>
      <c r="B146" t="s">
        <v>214</v>
      </c>
      <c r="C146" s="3">
        <v>46784</v>
      </c>
      <c r="D146">
        <v>7576</v>
      </c>
      <c r="G146" t="str">
        <f t="shared" si="11"/>
        <v>Applaud 10 WP 20 X 5 X 100 gr46784</v>
      </c>
      <c r="H146">
        <v>145</v>
      </c>
      <c r="I146" t="s">
        <v>12008</v>
      </c>
      <c r="J146" t="s">
        <v>214</v>
      </c>
      <c r="K146" s="3">
        <v>46784</v>
      </c>
      <c r="L146">
        <v>20</v>
      </c>
      <c r="M146">
        <v>5</v>
      </c>
      <c r="N146">
        <v>1</v>
      </c>
      <c r="O146">
        <v>100</v>
      </c>
      <c r="P146">
        <f t="shared" si="12"/>
        <v>7576</v>
      </c>
      <c r="Q146">
        <f t="shared" si="13"/>
        <v>75</v>
      </c>
      <c r="R146">
        <f t="shared" si="14"/>
        <v>76</v>
      </c>
    </row>
    <row r="147" spans="1:18">
      <c r="A147" t="str">
        <f t="shared" si="10"/>
        <v>Apropo 200 SE 100 X 60 ml45748</v>
      </c>
      <c r="B147" t="s">
        <v>215</v>
      </c>
      <c r="C147" s="3">
        <v>45748</v>
      </c>
      <c r="D147">
        <v>90</v>
      </c>
      <c r="G147" t="str">
        <f t="shared" si="11"/>
        <v>Apropo 200 SE 100 X 60 ml45748</v>
      </c>
      <c r="H147">
        <v>146</v>
      </c>
      <c r="I147" t="s">
        <v>12009</v>
      </c>
      <c r="J147" t="s">
        <v>215</v>
      </c>
      <c r="K147" s="3">
        <v>45748</v>
      </c>
      <c r="L147">
        <v>100</v>
      </c>
      <c r="M147">
        <v>1</v>
      </c>
      <c r="N147">
        <v>1</v>
      </c>
      <c r="O147">
        <v>100</v>
      </c>
      <c r="P147">
        <f t="shared" si="12"/>
        <v>90</v>
      </c>
      <c r="Q147">
        <f t="shared" si="13"/>
        <v>0</v>
      </c>
      <c r="R147">
        <f t="shared" si="14"/>
        <v>90</v>
      </c>
    </row>
    <row r="148" spans="1:18">
      <c r="A148" t="str">
        <f t="shared" si="10"/>
        <v>Apropo 200 SE 40 X 250 ml1/1/1000</v>
      </c>
      <c r="B148" t="s">
        <v>216</v>
      </c>
      <c r="C148" s="3" t="s">
        <v>2222</v>
      </c>
      <c r="D148">
        <v>9</v>
      </c>
      <c r="G148" t="str">
        <f t="shared" si="11"/>
        <v>Apropo 200 SE 40 X 250 ml1/1/1000</v>
      </c>
      <c r="H148">
        <v>147</v>
      </c>
      <c r="I148" t="s">
        <v>12010</v>
      </c>
      <c r="J148" t="s">
        <v>216</v>
      </c>
      <c r="K148" s="3" t="s">
        <v>2222</v>
      </c>
      <c r="L148">
        <v>40</v>
      </c>
      <c r="M148">
        <v>1</v>
      </c>
      <c r="N148">
        <v>1</v>
      </c>
      <c r="O148">
        <v>40</v>
      </c>
      <c r="P148">
        <f t="shared" si="12"/>
        <v>9</v>
      </c>
      <c r="Q148">
        <f t="shared" si="13"/>
        <v>0</v>
      </c>
      <c r="R148">
        <f t="shared" si="14"/>
        <v>9</v>
      </c>
    </row>
    <row r="149" spans="1:18">
      <c r="A149" t="str">
        <f t="shared" si="10"/>
        <v>Arendi 20/10 WP 20 X 20 X 25 gr47150</v>
      </c>
      <c r="B149" t="s">
        <v>217</v>
      </c>
      <c r="C149" s="3">
        <v>47150</v>
      </c>
      <c r="D149">
        <v>9200</v>
      </c>
      <c r="G149" t="str">
        <f t="shared" si="11"/>
        <v>Arendi 20/10 WP 20 X 20 X 25 gr47150</v>
      </c>
      <c r="H149">
        <v>148</v>
      </c>
      <c r="I149" t="s">
        <v>12011</v>
      </c>
      <c r="J149" t="s">
        <v>217</v>
      </c>
      <c r="K149" s="3">
        <v>47150</v>
      </c>
      <c r="L149">
        <v>20</v>
      </c>
      <c r="M149">
        <v>20</v>
      </c>
      <c r="N149">
        <v>1</v>
      </c>
      <c r="O149">
        <v>400</v>
      </c>
      <c r="P149">
        <f t="shared" si="12"/>
        <v>9200</v>
      </c>
      <c r="Q149">
        <f t="shared" si="13"/>
        <v>23</v>
      </c>
      <c r="R149">
        <f t="shared" si="14"/>
        <v>0</v>
      </c>
    </row>
    <row r="150" spans="1:18">
      <c r="A150" t="str">
        <f t="shared" si="10"/>
        <v>Arendi 20/10 WP 20 X 20 X 25 gr46813</v>
      </c>
      <c r="B150" t="s">
        <v>217</v>
      </c>
      <c r="C150" s="3">
        <v>46813</v>
      </c>
      <c r="D150">
        <v>36975</v>
      </c>
      <c r="G150" t="str">
        <f t="shared" si="11"/>
        <v>Arendi 20/10 WP 20 X 20 X 25 gr46813</v>
      </c>
      <c r="H150">
        <v>149</v>
      </c>
      <c r="I150" t="s">
        <v>12011</v>
      </c>
      <c r="J150" t="s">
        <v>217</v>
      </c>
      <c r="K150" s="3">
        <v>46813</v>
      </c>
      <c r="L150">
        <v>20</v>
      </c>
      <c r="M150">
        <v>20</v>
      </c>
      <c r="N150">
        <v>1</v>
      </c>
      <c r="O150">
        <v>400</v>
      </c>
      <c r="P150">
        <f t="shared" si="12"/>
        <v>36975</v>
      </c>
      <c r="Q150">
        <f t="shared" si="13"/>
        <v>92</v>
      </c>
      <c r="R150">
        <f t="shared" si="14"/>
        <v>175</v>
      </c>
    </row>
    <row r="151" spans="1:18">
      <c r="A151" t="str">
        <f t="shared" si="10"/>
        <v>Arizona 55 EC 50 X 80 ml45931</v>
      </c>
      <c r="B151" t="s">
        <v>220</v>
      </c>
      <c r="C151" s="3">
        <v>45931</v>
      </c>
      <c r="D151">
        <v>11</v>
      </c>
      <c r="G151" t="str">
        <f t="shared" si="11"/>
        <v>Arizona 55 EC 50 X 80 ml45931</v>
      </c>
      <c r="H151">
        <v>150</v>
      </c>
      <c r="I151" t="s">
        <v>12012</v>
      </c>
      <c r="J151" t="s">
        <v>220</v>
      </c>
      <c r="K151" s="3">
        <v>45931</v>
      </c>
      <c r="L151">
        <v>50</v>
      </c>
      <c r="M151">
        <v>1</v>
      </c>
      <c r="N151">
        <v>1</v>
      </c>
      <c r="O151">
        <v>50</v>
      </c>
      <c r="P151">
        <f t="shared" si="12"/>
        <v>11</v>
      </c>
      <c r="Q151">
        <f t="shared" si="13"/>
        <v>0</v>
      </c>
      <c r="R151">
        <f t="shared" si="14"/>
        <v>11</v>
      </c>
    </row>
    <row r="152" spans="1:18">
      <c r="A152" t="str">
        <f t="shared" si="10"/>
        <v>Arizona 55 EC 80 ml (Sample)1/1/1000</v>
      </c>
      <c r="B152" t="s">
        <v>222</v>
      </c>
      <c r="C152" s="3" t="s">
        <v>2222</v>
      </c>
      <c r="D152">
        <v>2</v>
      </c>
      <c r="G152" t="str">
        <f t="shared" si="11"/>
        <v>Arizona 55 EC 80 ml (Sample)1/1/1000</v>
      </c>
      <c r="H152">
        <v>151</v>
      </c>
      <c r="I152" t="s">
        <v>12013</v>
      </c>
      <c r="J152" t="s">
        <v>222</v>
      </c>
      <c r="K152" s="3" t="s">
        <v>2222</v>
      </c>
      <c r="L152">
        <v>1</v>
      </c>
      <c r="M152">
        <v>1</v>
      </c>
      <c r="N152">
        <v>1</v>
      </c>
      <c r="O152">
        <v>1</v>
      </c>
      <c r="P152">
        <f t="shared" si="12"/>
        <v>2</v>
      </c>
      <c r="Q152">
        <f t="shared" si="13"/>
        <v>2</v>
      </c>
      <c r="R152">
        <f t="shared" si="14"/>
        <v>0</v>
      </c>
    </row>
    <row r="153" spans="1:18">
      <c r="A153" t="str">
        <f t="shared" si="10"/>
        <v>Arma 48/4 WP 20 X 500 gr45839</v>
      </c>
      <c r="B153" t="s">
        <v>223</v>
      </c>
      <c r="C153" s="3">
        <v>45839</v>
      </c>
      <c r="D153">
        <v>1491</v>
      </c>
      <c r="G153" t="str">
        <f t="shared" si="11"/>
        <v>Arma 48/4 WP 20 X 500 gr45839</v>
      </c>
      <c r="H153">
        <v>152</v>
      </c>
      <c r="I153" t="s">
        <v>12014</v>
      </c>
      <c r="J153" t="s">
        <v>223</v>
      </c>
      <c r="K153" s="3">
        <v>45839</v>
      </c>
      <c r="L153">
        <v>20</v>
      </c>
      <c r="M153">
        <v>1</v>
      </c>
      <c r="N153">
        <v>1</v>
      </c>
      <c r="O153">
        <v>20</v>
      </c>
      <c r="P153">
        <f t="shared" si="12"/>
        <v>1491</v>
      </c>
      <c r="Q153">
        <f t="shared" si="13"/>
        <v>74</v>
      </c>
      <c r="R153">
        <f t="shared" si="14"/>
        <v>11</v>
      </c>
    </row>
    <row r="154" spans="1:18">
      <c r="A154" t="str">
        <f t="shared" si="10"/>
        <v>Arma 52 WP 20 X 500 gr (Sample)45839</v>
      </c>
      <c r="B154" t="s">
        <v>225</v>
      </c>
      <c r="C154" s="3">
        <v>45839</v>
      </c>
      <c r="D154">
        <v>7</v>
      </c>
      <c r="G154" t="str">
        <f t="shared" si="11"/>
        <v>Arma 52 WP 20 X 500 gr (Sample)45839</v>
      </c>
      <c r="H154">
        <v>153</v>
      </c>
      <c r="I154" t="s">
        <v>12015</v>
      </c>
      <c r="J154" t="s">
        <v>225</v>
      </c>
      <c r="K154" s="3">
        <v>45839</v>
      </c>
      <c r="L154">
        <v>20</v>
      </c>
      <c r="M154">
        <v>1</v>
      </c>
      <c r="N154">
        <v>1</v>
      </c>
      <c r="O154">
        <v>20</v>
      </c>
      <c r="P154">
        <f t="shared" si="12"/>
        <v>7</v>
      </c>
      <c r="Q154">
        <f t="shared" si="13"/>
        <v>0</v>
      </c>
      <c r="R154">
        <f t="shared" si="14"/>
        <v>7</v>
      </c>
    </row>
    <row r="155" spans="1:18">
      <c r="A155" t="str">
        <f t="shared" si="10"/>
        <v>Armeira 30 WG 10 X 20 X 50 gr45809</v>
      </c>
      <c r="B155" t="s">
        <v>227</v>
      </c>
      <c r="C155" s="3">
        <v>45809</v>
      </c>
      <c r="D155">
        <v>298</v>
      </c>
      <c r="G155" t="str">
        <f t="shared" si="11"/>
        <v>Armeira 30 WG 10 X 20 X 50 gr45809</v>
      </c>
      <c r="H155">
        <v>154</v>
      </c>
      <c r="I155" t="s">
        <v>12016</v>
      </c>
      <c r="J155" t="s">
        <v>227</v>
      </c>
      <c r="K155" s="3">
        <v>45809</v>
      </c>
      <c r="L155">
        <v>10</v>
      </c>
      <c r="M155">
        <v>20</v>
      </c>
      <c r="N155">
        <v>1</v>
      </c>
      <c r="O155">
        <v>200</v>
      </c>
      <c r="P155">
        <f t="shared" si="12"/>
        <v>298</v>
      </c>
      <c r="Q155">
        <f t="shared" si="13"/>
        <v>1</v>
      </c>
      <c r="R155">
        <f t="shared" si="14"/>
        <v>98</v>
      </c>
    </row>
    <row r="156" spans="1:18">
      <c r="A156" t="str">
        <f t="shared" si="10"/>
        <v>Armeira 30 WG 10 X 20 X 50 gr45931</v>
      </c>
      <c r="B156" t="s">
        <v>227</v>
      </c>
      <c r="C156" s="3">
        <v>45931</v>
      </c>
      <c r="D156">
        <v>24600</v>
      </c>
      <c r="G156" t="str">
        <f t="shared" si="11"/>
        <v>Armeira 30 WG 10 X 20 X 50 gr45931</v>
      </c>
      <c r="H156">
        <v>155</v>
      </c>
      <c r="I156" t="s">
        <v>12016</v>
      </c>
      <c r="J156" t="s">
        <v>227</v>
      </c>
      <c r="K156" s="3">
        <v>45931</v>
      </c>
      <c r="L156">
        <v>10</v>
      </c>
      <c r="M156">
        <v>20</v>
      </c>
      <c r="N156">
        <v>1</v>
      </c>
      <c r="O156">
        <v>200</v>
      </c>
      <c r="P156">
        <f t="shared" si="12"/>
        <v>24600</v>
      </c>
      <c r="Q156">
        <f t="shared" si="13"/>
        <v>123</v>
      </c>
      <c r="R156">
        <f t="shared" si="14"/>
        <v>0</v>
      </c>
    </row>
    <row r="157" spans="1:18">
      <c r="A157" t="str">
        <f t="shared" si="10"/>
        <v>Asetop 30 EC 20 X 500 ml45870</v>
      </c>
      <c r="B157" t="s">
        <v>228</v>
      </c>
      <c r="C157" s="3">
        <v>45870</v>
      </c>
      <c r="D157">
        <v>100</v>
      </c>
      <c r="G157" t="str">
        <f t="shared" si="11"/>
        <v>Asetop 30 EC 20 X 500 ml45870</v>
      </c>
      <c r="H157">
        <v>156</v>
      </c>
      <c r="I157" t="s">
        <v>12017</v>
      </c>
      <c r="J157" t="s">
        <v>228</v>
      </c>
      <c r="K157" s="3">
        <v>45870</v>
      </c>
      <c r="L157">
        <v>20</v>
      </c>
      <c r="M157">
        <v>1</v>
      </c>
      <c r="N157">
        <v>1</v>
      </c>
      <c r="O157">
        <v>20</v>
      </c>
      <c r="P157">
        <f t="shared" si="12"/>
        <v>100</v>
      </c>
      <c r="Q157">
        <f t="shared" si="13"/>
        <v>5</v>
      </c>
      <c r="R157">
        <f t="shared" si="14"/>
        <v>0</v>
      </c>
    </row>
    <row r="158" spans="1:18">
      <c r="A158" t="str">
        <f t="shared" si="10"/>
        <v>Asetop 30 EC 20 X 500 ml46357</v>
      </c>
      <c r="B158" t="s">
        <v>228</v>
      </c>
      <c r="C158" s="3">
        <v>46357</v>
      </c>
      <c r="D158">
        <v>460</v>
      </c>
      <c r="G158" t="str">
        <f t="shared" si="11"/>
        <v>Asetop 30 EC 20 X 500 ml46357</v>
      </c>
      <c r="H158">
        <v>157</v>
      </c>
      <c r="I158" t="s">
        <v>12017</v>
      </c>
      <c r="J158" t="s">
        <v>228</v>
      </c>
      <c r="K158" s="3">
        <v>46357</v>
      </c>
      <c r="L158">
        <v>20</v>
      </c>
      <c r="M158">
        <v>1</v>
      </c>
      <c r="N158">
        <v>1</v>
      </c>
      <c r="O158">
        <v>20</v>
      </c>
      <c r="P158">
        <f t="shared" si="12"/>
        <v>460</v>
      </c>
      <c r="Q158">
        <f t="shared" si="13"/>
        <v>23</v>
      </c>
      <c r="R158">
        <f t="shared" si="14"/>
        <v>0</v>
      </c>
    </row>
    <row r="159" spans="1:18">
      <c r="A159" t="str">
        <f t="shared" si="10"/>
        <v>Asetop 30 EC 40 X 100 ml45870</v>
      </c>
      <c r="B159" t="s">
        <v>232</v>
      </c>
      <c r="C159" s="3">
        <v>45870</v>
      </c>
      <c r="D159">
        <v>1050</v>
      </c>
      <c r="G159" t="str">
        <f t="shared" si="11"/>
        <v>Asetop 30 EC 40 X 100 ml45870</v>
      </c>
      <c r="H159">
        <v>158</v>
      </c>
      <c r="I159" t="s">
        <v>12018</v>
      </c>
      <c r="J159" t="s">
        <v>232</v>
      </c>
      <c r="K159" s="3">
        <v>45870</v>
      </c>
      <c r="L159">
        <v>40</v>
      </c>
      <c r="M159">
        <v>1</v>
      </c>
      <c r="N159">
        <v>1</v>
      </c>
      <c r="O159">
        <v>40</v>
      </c>
      <c r="P159">
        <f t="shared" si="12"/>
        <v>1050</v>
      </c>
      <c r="Q159">
        <f t="shared" si="13"/>
        <v>26</v>
      </c>
      <c r="R159">
        <f t="shared" si="14"/>
        <v>10</v>
      </c>
    </row>
    <row r="160" spans="1:18">
      <c r="A160" t="str">
        <f t="shared" si="10"/>
        <v>Asetor 250 EC 40 X 250 ml45931</v>
      </c>
      <c r="B160" t="s">
        <v>235</v>
      </c>
      <c r="C160" s="3">
        <v>45931</v>
      </c>
      <c r="D160">
        <v>1</v>
      </c>
      <c r="G160" t="str">
        <f t="shared" si="11"/>
        <v>Asetor 250 EC 40 X 250 ml45931</v>
      </c>
      <c r="H160">
        <v>159</v>
      </c>
      <c r="I160" t="s">
        <v>12019</v>
      </c>
      <c r="J160" t="s">
        <v>235</v>
      </c>
      <c r="K160" s="3">
        <v>45931</v>
      </c>
      <c r="L160">
        <v>40</v>
      </c>
      <c r="M160">
        <v>1</v>
      </c>
      <c r="N160">
        <v>1</v>
      </c>
      <c r="O160">
        <v>40</v>
      </c>
      <c r="P160">
        <f t="shared" si="12"/>
        <v>1</v>
      </c>
      <c r="Q160">
        <f t="shared" si="13"/>
        <v>0</v>
      </c>
      <c r="R160">
        <f t="shared" si="14"/>
        <v>1</v>
      </c>
    </row>
    <row r="161" spans="1:18">
      <c r="A161" t="str">
        <f t="shared" si="10"/>
        <v>Asetor 250 EC 40 X 250 ml46082</v>
      </c>
      <c r="B161" t="s">
        <v>235</v>
      </c>
      <c r="C161" s="3">
        <v>46082</v>
      </c>
      <c r="D161">
        <v>5</v>
      </c>
      <c r="G161" t="str">
        <f t="shared" si="11"/>
        <v>Asetor 250 EC 40 X 250 ml46082</v>
      </c>
      <c r="H161">
        <v>160</v>
      </c>
      <c r="I161" t="s">
        <v>12019</v>
      </c>
      <c r="J161" t="s">
        <v>235</v>
      </c>
      <c r="K161" s="3">
        <v>46082</v>
      </c>
      <c r="L161">
        <v>40</v>
      </c>
      <c r="M161">
        <v>1</v>
      </c>
      <c r="N161">
        <v>1</v>
      </c>
      <c r="O161">
        <v>40</v>
      </c>
      <c r="P161">
        <f t="shared" si="12"/>
        <v>5</v>
      </c>
      <c r="Q161">
        <f t="shared" si="13"/>
        <v>0</v>
      </c>
      <c r="R161">
        <f t="shared" si="14"/>
        <v>5</v>
      </c>
    </row>
    <row r="162" spans="1:18">
      <c r="A162" t="str">
        <f t="shared" si="10"/>
        <v>Asetor 250 EC 40 X 250 ml47178</v>
      </c>
      <c r="B162" t="s">
        <v>235</v>
      </c>
      <c r="C162" s="3">
        <v>47178</v>
      </c>
      <c r="D162">
        <v>1295</v>
      </c>
      <c r="G162" t="str">
        <f t="shared" si="11"/>
        <v>Asetor 250 EC 40 X 250 ml47178</v>
      </c>
      <c r="H162">
        <v>161</v>
      </c>
      <c r="I162" t="s">
        <v>12019</v>
      </c>
      <c r="J162" t="s">
        <v>235</v>
      </c>
      <c r="K162" s="3">
        <v>47178</v>
      </c>
      <c r="L162">
        <v>40</v>
      </c>
      <c r="M162">
        <v>1</v>
      </c>
      <c r="N162">
        <v>1</v>
      </c>
      <c r="O162">
        <v>40</v>
      </c>
      <c r="P162">
        <f t="shared" si="12"/>
        <v>1295</v>
      </c>
      <c r="Q162">
        <f t="shared" si="13"/>
        <v>32</v>
      </c>
      <c r="R162">
        <f t="shared" si="14"/>
        <v>15</v>
      </c>
    </row>
    <row r="163" spans="1:18">
      <c r="A163" t="str">
        <f t="shared" si="10"/>
        <v>Asia Top 288 SL 20 ltr47119</v>
      </c>
      <c r="B163" t="s">
        <v>236</v>
      </c>
      <c r="C163" s="3">
        <v>47119</v>
      </c>
      <c r="D163">
        <v>24</v>
      </c>
      <c r="G163" t="str">
        <f t="shared" si="11"/>
        <v>Asia Top 288 SL 20 ltr47119</v>
      </c>
      <c r="H163">
        <v>162</v>
      </c>
      <c r="I163" t="s">
        <v>12020</v>
      </c>
      <c r="J163" t="s">
        <v>236</v>
      </c>
      <c r="K163" s="3">
        <v>47119</v>
      </c>
      <c r="L163">
        <v>1</v>
      </c>
      <c r="M163">
        <v>1</v>
      </c>
      <c r="N163">
        <v>1</v>
      </c>
      <c r="O163">
        <v>1</v>
      </c>
      <c r="P163">
        <f t="shared" si="12"/>
        <v>24</v>
      </c>
      <c r="Q163">
        <f t="shared" si="13"/>
        <v>24</v>
      </c>
      <c r="R163">
        <f t="shared" si="14"/>
        <v>0</v>
      </c>
    </row>
    <row r="164" spans="1:18">
      <c r="A164" t="str">
        <f t="shared" si="10"/>
        <v>Asia Top 288 SL 20 ltr47270</v>
      </c>
      <c r="B164" t="s">
        <v>236</v>
      </c>
      <c r="C164" s="3">
        <v>47270</v>
      </c>
      <c r="D164">
        <v>246</v>
      </c>
      <c r="G164" t="str">
        <f t="shared" si="11"/>
        <v>Asia Top 288 SL 20 ltr47270</v>
      </c>
      <c r="H164">
        <v>163</v>
      </c>
      <c r="I164" t="s">
        <v>12020</v>
      </c>
      <c r="J164" t="s">
        <v>236</v>
      </c>
      <c r="K164" s="3">
        <v>47270</v>
      </c>
      <c r="L164">
        <v>1</v>
      </c>
      <c r="M164">
        <v>1</v>
      </c>
      <c r="N164">
        <v>1</v>
      </c>
      <c r="O164">
        <v>1</v>
      </c>
      <c r="P164">
        <f t="shared" si="12"/>
        <v>246</v>
      </c>
      <c r="Q164">
        <f t="shared" si="13"/>
        <v>246</v>
      </c>
      <c r="R164">
        <f t="shared" si="14"/>
        <v>0</v>
      </c>
    </row>
    <row r="165" spans="1:18">
      <c r="A165" t="str">
        <f t="shared" si="10"/>
        <v>Asia Top 288 SL 20 X 1 ltr47270</v>
      </c>
      <c r="B165" t="s">
        <v>237</v>
      </c>
      <c r="C165" s="3">
        <v>47270</v>
      </c>
      <c r="D165">
        <v>2240</v>
      </c>
      <c r="G165" t="str">
        <f t="shared" si="11"/>
        <v>Asia Top 288 SL 20 X 1 ltr47270</v>
      </c>
      <c r="H165">
        <v>164</v>
      </c>
      <c r="I165" t="s">
        <v>12021</v>
      </c>
      <c r="J165" t="s">
        <v>237</v>
      </c>
      <c r="K165" s="3">
        <v>47270</v>
      </c>
      <c r="L165">
        <v>20</v>
      </c>
      <c r="M165">
        <v>1</v>
      </c>
      <c r="N165">
        <v>1</v>
      </c>
      <c r="O165">
        <v>20</v>
      </c>
      <c r="P165">
        <f t="shared" si="12"/>
        <v>2240</v>
      </c>
      <c r="Q165">
        <f t="shared" si="13"/>
        <v>112</v>
      </c>
      <c r="R165">
        <f t="shared" si="14"/>
        <v>0</v>
      </c>
    </row>
    <row r="166" spans="1:18">
      <c r="A166" t="str">
        <f t="shared" si="10"/>
        <v>Asia Top 288 SL 4 X 5 ltr47270</v>
      </c>
      <c r="B166" t="s">
        <v>238</v>
      </c>
      <c r="C166" s="3">
        <v>47270</v>
      </c>
      <c r="D166">
        <v>347</v>
      </c>
      <c r="G166" t="str">
        <f t="shared" si="11"/>
        <v>Asia Top 288 SL 4 X 5 ltr47270</v>
      </c>
      <c r="H166">
        <v>165</v>
      </c>
      <c r="I166" t="s">
        <v>12022</v>
      </c>
      <c r="J166" t="s">
        <v>238</v>
      </c>
      <c r="K166" s="3">
        <v>47270</v>
      </c>
      <c r="L166">
        <v>4</v>
      </c>
      <c r="M166">
        <v>1</v>
      </c>
      <c r="N166">
        <v>1</v>
      </c>
      <c r="O166">
        <v>4</v>
      </c>
      <c r="P166">
        <f t="shared" si="12"/>
        <v>347</v>
      </c>
      <c r="Q166">
        <f t="shared" si="13"/>
        <v>86</v>
      </c>
      <c r="R166">
        <f t="shared" si="14"/>
        <v>3</v>
      </c>
    </row>
    <row r="167" spans="1:18">
      <c r="A167" t="str">
        <f t="shared" si="10"/>
        <v>Asia Top 288 SL 40 X 500 ml46478</v>
      </c>
      <c r="B167" t="s">
        <v>239</v>
      </c>
      <c r="C167" s="3">
        <v>46478</v>
      </c>
      <c r="D167">
        <v>413</v>
      </c>
      <c r="G167" t="str">
        <f t="shared" si="11"/>
        <v>Asia Top 288 SL 40 X 500 ml46478</v>
      </c>
      <c r="H167">
        <v>166</v>
      </c>
      <c r="I167" t="s">
        <v>12023</v>
      </c>
      <c r="J167" t="s">
        <v>239</v>
      </c>
      <c r="K167" s="3">
        <v>46478</v>
      </c>
      <c r="L167">
        <v>40</v>
      </c>
      <c r="M167">
        <v>1</v>
      </c>
      <c r="N167">
        <v>1</v>
      </c>
      <c r="O167">
        <v>40</v>
      </c>
      <c r="P167">
        <f t="shared" si="12"/>
        <v>413</v>
      </c>
      <c r="Q167">
        <f t="shared" si="13"/>
        <v>10</v>
      </c>
      <c r="R167">
        <f t="shared" si="14"/>
        <v>13</v>
      </c>
    </row>
    <row r="168" spans="1:18">
      <c r="A168" t="str">
        <f t="shared" si="10"/>
        <v>Asiacol 70 WP 12 X 1 kg46935</v>
      </c>
      <c r="B168" t="s">
        <v>240</v>
      </c>
      <c r="C168" s="3">
        <v>46935</v>
      </c>
      <c r="D168">
        <v>204</v>
      </c>
      <c r="G168" t="str">
        <f t="shared" si="11"/>
        <v>Asiacol 70 WP 12 X 1 kg46935</v>
      </c>
      <c r="H168">
        <v>167</v>
      </c>
      <c r="I168" t="s">
        <v>12024</v>
      </c>
      <c r="J168" t="s">
        <v>240</v>
      </c>
      <c r="K168" s="3">
        <v>46935</v>
      </c>
      <c r="L168">
        <v>12</v>
      </c>
      <c r="M168">
        <v>1</v>
      </c>
      <c r="N168">
        <v>1</v>
      </c>
      <c r="O168">
        <v>12</v>
      </c>
      <c r="P168">
        <f t="shared" si="12"/>
        <v>204</v>
      </c>
      <c r="Q168">
        <f t="shared" si="13"/>
        <v>17</v>
      </c>
      <c r="R168">
        <f t="shared" si="14"/>
        <v>0</v>
      </c>
    </row>
    <row r="169" spans="1:18">
      <c r="A169" t="str">
        <f t="shared" si="10"/>
        <v>Asiacol 70 WP 20 X 250 gr45870</v>
      </c>
      <c r="B169" t="s">
        <v>241</v>
      </c>
      <c r="C169" s="3">
        <v>45870</v>
      </c>
      <c r="D169">
        <v>121</v>
      </c>
      <c r="G169" t="str">
        <f t="shared" si="11"/>
        <v>Asiacol 70 WP 20 X 250 gr45870</v>
      </c>
      <c r="H169">
        <v>168</v>
      </c>
      <c r="I169" t="s">
        <v>12025</v>
      </c>
      <c r="J169" t="s">
        <v>241</v>
      </c>
      <c r="K169" s="3">
        <v>45870</v>
      </c>
      <c r="L169">
        <v>20</v>
      </c>
      <c r="M169">
        <v>1</v>
      </c>
      <c r="N169">
        <v>1</v>
      </c>
      <c r="O169">
        <v>20</v>
      </c>
      <c r="P169">
        <f t="shared" si="12"/>
        <v>121</v>
      </c>
      <c r="Q169">
        <f t="shared" si="13"/>
        <v>6</v>
      </c>
      <c r="R169">
        <f t="shared" si="14"/>
        <v>1</v>
      </c>
    </row>
    <row r="170" spans="1:18">
      <c r="A170" t="str">
        <f t="shared" si="10"/>
        <v>Asiacol 70 WP 20 X 250 gr45992</v>
      </c>
      <c r="B170" t="s">
        <v>241</v>
      </c>
      <c r="C170" s="3">
        <v>45992</v>
      </c>
      <c r="D170">
        <v>340</v>
      </c>
      <c r="G170" t="str">
        <f t="shared" si="11"/>
        <v>Asiacol 70 WP 20 X 250 gr45992</v>
      </c>
      <c r="H170">
        <v>169</v>
      </c>
      <c r="I170" t="s">
        <v>12025</v>
      </c>
      <c r="J170" t="s">
        <v>241</v>
      </c>
      <c r="K170" s="3">
        <v>45992</v>
      </c>
      <c r="L170">
        <v>20</v>
      </c>
      <c r="M170">
        <v>1</v>
      </c>
      <c r="N170">
        <v>1</v>
      </c>
      <c r="O170">
        <v>20</v>
      </c>
      <c r="P170">
        <f t="shared" si="12"/>
        <v>340</v>
      </c>
      <c r="Q170">
        <f t="shared" si="13"/>
        <v>17</v>
      </c>
      <c r="R170">
        <f t="shared" si="14"/>
        <v>0</v>
      </c>
    </row>
    <row r="171" spans="1:18">
      <c r="A171" t="str">
        <f t="shared" si="10"/>
        <v>Asiacol 70 WP 20 X 500 gr46966</v>
      </c>
      <c r="B171" t="s">
        <v>242</v>
      </c>
      <c r="C171" s="3">
        <v>46966</v>
      </c>
      <c r="D171">
        <v>172</v>
      </c>
      <c r="G171" t="str">
        <f t="shared" si="11"/>
        <v>Asiacol 70 WP 20 X 500 gr46966</v>
      </c>
      <c r="H171">
        <v>170</v>
      </c>
      <c r="I171" t="s">
        <v>12026</v>
      </c>
      <c r="J171" t="s">
        <v>242</v>
      </c>
      <c r="K171" s="3">
        <v>46966</v>
      </c>
      <c r="L171">
        <v>20</v>
      </c>
      <c r="M171">
        <v>1</v>
      </c>
      <c r="N171">
        <v>1</v>
      </c>
      <c r="O171">
        <v>20</v>
      </c>
      <c r="P171">
        <f t="shared" si="12"/>
        <v>172</v>
      </c>
      <c r="Q171">
        <f t="shared" si="13"/>
        <v>8</v>
      </c>
      <c r="R171">
        <f t="shared" si="14"/>
        <v>12</v>
      </c>
    </row>
    <row r="172" spans="1:18">
      <c r="A172" t="str">
        <f t="shared" si="10"/>
        <v>Aslinya 75 WP 100 X 100 gr45870</v>
      </c>
      <c r="B172" t="s">
        <v>243</v>
      </c>
      <c r="C172" s="3">
        <v>45870</v>
      </c>
      <c r="D172">
        <v>2401</v>
      </c>
      <c r="G172" t="str">
        <f t="shared" si="11"/>
        <v>Aslinya 75 WP 100 X 100 gr45870</v>
      </c>
      <c r="H172">
        <v>171</v>
      </c>
      <c r="I172" t="s">
        <v>12027</v>
      </c>
      <c r="J172" t="s">
        <v>243</v>
      </c>
      <c r="K172" s="3">
        <v>45870</v>
      </c>
      <c r="L172">
        <v>100</v>
      </c>
      <c r="M172">
        <v>1</v>
      </c>
      <c r="N172">
        <v>1</v>
      </c>
      <c r="O172">
        <v>100</v>
      </c>
      <c r="P172">
        <f t="shared" si="12"/>
        <v>2401</v>
      </c>
      <c r="Q172">
        <f t="shared" si="13"/>
        <v>24</v>
      </c>
      <c r="R172">
        <f t="shared" si="14"/>
        <v>1</v>
      </c>
    </row>
    <row r="173" spans="1:18">
      <c r="A173" t="str">
        <f t="shared" si="10"/>
        <v>Aslinya 75 WP 20 X 20 X 25 gr46023</v>
      </c>
      <c r="B173" t="s">
        <v>246</v>
      </c>
      <c r="C173" s="3">
        <v>46023</v>
      </c>
      <c r="D173">
        <v>10903</v>
      </c>
      <c r="G173" t="str">
        <f t="shared" si="11"/>
        <v>Aslinya 75 WP 20 X 20 X 25 gr46023</v>
      </c>
      <c r="H173">
        <v>172</v>
      </c>
      <c r="I173" t="s">
        <v>12028</v>
      </c>
      <c r="J173" t="s">
        <v>246</v>
      </c>
      <c r="K173" s="3">
        <v>46023</v>
      </c>
      <c r="L173">
        <v>20</v>
      </c>
      <c r="M173">
        <v>20</v>
      </c>
      <c r="N173">
        <v>1</v>
      </c>
      <c r="O173">
        <v>400</v>
      </c>
      <c r="P173">
        <f t="shared" si="12"/>
        <v>10903</v>
      </c>
      <c r="Q173">
        <f t="shared" si="13"/>
        <v>27</v>
      </c>
      <c r="R173">
        <f t="shared" si="14"/>
        <v>103</v>
      </c>
    </row>
    <row r="174" spans="1:18">
      <c r="A174" t="str">
        <f t="shared" si="10"/>
        <v>Associate 200 SC 20 X 250 ml45931</v>
      </c>
      <c r="B174" t="s">
        <v>249</v>
      </c>
      <c r="C174" s="3">
        <v>45931</v>
      </c>
      <c r="D174">
        <v>1216</v>
      </c>
      <c r="G174" t="str">
        <f t="shared" si="11"/>
        <v>Associate 200 SC 20 X 250 ml45931</v>
      </c>
      <c r="H174">
        <v>173</v>
      </c>
      <c r="I174" t="s">
        <v>12029</v>
      </c>
      <c r="J174" t="s">
        <v>249</v>
      </c>
      <c r="K174" s="3">
        <v>45931</v>
      </c>
      <c r="L174">
        <v>20</v>
      </c>
      <c r="M174">
        <v>1</v>
      </c>
      <c r="N174">
        <v>1</v>
      </c>
      <c r="O174">
        <v>20</v>
      </c>
      <c r="P174">
        <f t="shared" si="12"/>
        <v>1216</v>
      </c>
      <c r="Q174">
        <f t="shared" si="13"/>
        <v>60</v>
      </c>
      <c r="R174">
        <f t="shared" si="14"/>
        <v>16</v>
      </c>
    </row>
    <row r="175" spans="1:18">
      <c r="A175" t="str">
        <f t="shared" si="10"/>
        <v>Associate 200 SC 20 X 250 ml46266</v>
      </c>
      <c r="B175" t="s">
        <v>249</v>
      </c>
      <c r="C175" s="3">
        <v>46266</v>
      </c>
      <c r="D175">
        <v>3920</v>
      </c>
      <c r="G175" t="str">
        <f t="shared" si="11"/>
        <v>Associate 200 SC 20 X 250 ml46266</v>
      </c>
      <c r="H175">
        <v>174</v>
      </c>
      <c r="I175" t="s">
        <v>12029</v>
      </c>
      <c r="J175" t="s">
        <v>249</v>
      </c>
      <c r="K175" s="3">
        <v>46266</v>
      </c>
      <c r="L175">
        <v>20</v>
      </c>
      <c r="M175">
        <v>1</v>
      </c>
      <c r="N175">
        <v>1</v>
      </c>
      <c r="O175">
        <v>20</v>
      </c>
      <c r="P175">
        <f t="shared" si="12"/>
        <v>3920</v>
      </c>
      <c r="Q175">
        <f t="shared" si="13"/>
        <v>196</v>
      </c>
      <c r="R175">
        <f t="shared" si="14"/>
        <v>0</v>
      </c>
    </row>
    <row r="176" spans="1:18">
      <c r="A176" t="str">
        <f t="shared" si="10"/>
        <v>Associate 200 SC 20 X 250 ml (Sample)45597</v>
      </c>
      <c r="B176" t="s">
        <v>248</v>
      </c>
      <c r="C176" s="3">
        <v>45597</v>
      </c>
      <c r="D176">
        <v>1</v>
      </c>
      <c r="G176" t="str">
        <f t="shared" si="11"/>
        <v>Associate 200 SC 20 X 250 ml (Sample)45597</v>
      </c>
      <c r="H176">
        <v>175</v>
      </c>
      <c r="I176" t="s">
        <v>12030</v>
      </c>
      <c r="J176" t="s">
        <v>248</v>
      </c>
      <c r="K176" s="3">
        <v>45597</v>
      </c>
      <c r="L176">
        <v>20</v>
      </c>
      <c r="M176">
        <v>1</v>
      </c>
      <c r="N176">
        <v>1</v>
      </c>
      <c r="O176">
        <v>20</v>
      </c>
      <c r="P176">
        <f t="shared" si="12"/>
        <v>1</v>
      </c>
      <c r="Q176">
        <f t="shared" si="13"/>
        <v>0</v>
      </c>
      <c r="R176">
        <f t="shared" si="14"/>
        <v>1</v>
      </c>
    </row>
    <row r="177" spans="1:18">
      <c r="A177" t="str">
        <f t="shared" si="10"/>
        <v>Associate 200 SC 50 X 80 ml45689</v>
      </c>
      <c r="B177" t="s">
        <v>250</v>
      </c>
      <c r="C177" s="3">
        <v>45689</v>
      </c>
      <c r="D177">
        <v>6466</v>
      </c>
      <c r="G177" t="str">
        <f t="shared" si="11"/>
        <v>Associate 200 SC 50 X 80 ml45689</v>
      </c>
      <c r="H177">
        <v>176</v>
      </c>
      <c r="I177" t="s">
        <v>12031</v>
      </c>
      <c r="J177" t="s">
        <v>250</v>
      </c>
      <c r="K177" s="3">
        <v>45689</v>
      </c>
      <c r="L177">
        <v>50</v>
      </c>
      <c r="M177">
        <v>1</v>
      </c>
      <c r="N177">
        <v>1</v>
      </c>
      <c r="O177">
        <v>50</v>
      </c>
      <c r="P177">
        <f t="shared" si="12"/>
        <v>6466</v>
      </c>
      <c r="Q177">
        <f t="shared" si="13"/>
        <v>129</v>
      </c>
      <c r="R177">
        <f t="shared" si="14"/>
        <v>16</v>
      </c>
    </row>
    <row r="178" spans="1:18">
      <c r="A178" t="str">
        <f t="shared" si="10"/>
        <v>Astana 85 WP 50 X 100 gr47058</v>
      </c>
      <c r="B178" t="s">
        <v>251</v>
      </c>
      <c r="C178" s="3">
        <v>47058</v>
      </c>
      <c r="D178">
        <v>849</v>
      </c>
      <c r="G178" t="str">
        <f t="shared" si="11"/>
        <v>Astana 85 WP 50 X 100 gr47058</v>
      </c>
      <c r="H178">
        <v>177</v>
      </c>
      <c r="I178" t="s">
        <v>12032</v>
      </c>
      <c r="J178" t="s">
        <v>251</v>
      </c>
      <c r="K178" s="3">
        <v>47058</v>
      </c>
      <c r="L178">
        <v>50</v>
      </c>
      <c r="M178">
        <v>1</v>
      </c>
      <c r="N178">
        <v>1</v>
      </c>
      <c r="O178">
        <v>50</v>
      </c>
      <c r="P178">
        <f t="shared" si="12"/>
        <v>849</v>
      </c>
      <c r="Q178">
        <f t="shared" si="13"/>
        <v>16</v>
      </c>
      <c r="R178">
        <f t="shared" si="14"/>
        <v>49</v>
      </c>
    </row>
    <row r="179" spans="1:18">
      <c r="A179" t="str">
        <f t="shared" si="10"/>
        <v>Atnimes 200/20/40 OD 10 X 1 ltr46722</v>
      </c>
      <c r="B179" t="s">
        <v>252</v>
      </c>
      <c r="C179" s="3">
        <v>46722</v>
      </c>
      <c r="D179">
        <v>530</v>
      </c>
      <c r="G179" t="str">
        <f t="shared" si="11"/>
        <v>Atnimes 200/20/40 OD 10 X 1 ltr46722</v>
      </c>
      <c r="H179">
        <v>178</v>
      </c>
      <c r="I179" t="s">
        <v>12033</v>
      </c>
      <c r="J179" t="s">
        <v>252</v>
      </c>
      <c r="K179" s="3">
        <v>46722</v>
      </c>
      <c r="L179">
        <v>10</v>
      </c>
      <c r="M179">
        <v>1</v>
      </c>
      <c r="N179">
        <v>1</v>
      </c>
      <c r="O179">
        <v>10</v>
      </c>
      <c r="P179">
        <f t="shared" si="12"/>
        <v>530</v>
      </c>
      <c r="Q179">
        <f t="shared" si="13"/>
        <v>53</v>
      </c>
      <c r="R179">
        <f t="shared" si="14"/>
        <v>0</v>
      </c>
    </row>
    <row r="180" spans="1:18">
      <c r="A180" t="str">
        <f t="shared" si="10"/>
        <v>Atnimes 200/20/40 OD 20 X 500 ml46722</v>
      </c>
      <c r="B180" t="s">
        <v>254</v>
      </c>
      <c r="C180" s="3">
        <v>46722</v>
      </c>
      <c r="D180">
        <v>1865</v>
      </c>
      <c r="G180" t="str">
        <f t="shared" si="11"/>
        <v>Atnimes 200/20/40 OD 20 X 500 ml46722</v>
      </c>
      <c r="H180">
        <v>179</v>
      </c>
      <c r="I180" t="s">
        <v>12034</v>
      </c>
      <c r="J180" t="s">
        <v>254</v>
      </c>
      <c r="K180" s="3">
        <v>46722</v>
      </c>
      <c r="L180">
        <v>20</v>
      </c>
      <c r="M180">
        <v>1</v>
      </c>
      <c r="N180">
        <v>1</v>
      </c>
      <c r="O180">
        <v>20</v>
      </c>
      <c r="P180">
        <f t="shared" si="12"/>
        <v>1865</v>
      </c>
      <c r="Q180">
        <f t="shared" si="13"/>
        <v>93</v>
      </c>
      <c r="R180">
        <f t="shared" si="14"/>
        <v>5</v>
      </c>
    </row>
    <row r="181" spans="1:18">
      <c r="A181" t="str">
        <f t="shared" si="10"/>
        <v>Atnimes 200/20/40 OD 40 X 250 ml46722</v>
      </c>
      <c r="B181" t="s">
        <v>255</v>
      </c>
      <c r="C181" s="3">
        <v>46722</v>
      </c>
      <c r="D181">
        <v>409</v>
      </c>
      <c r="G181" t="str">
        <f t="shared" si="11"/>
        <v>Atnimes 200/20/40 OD 40 X 250 ml46722</v>
      </c>
      <c r="H181">
        <v>180</v>
      </c>
      <c r="I181" t="s">
        <v>12035</v>
      </c>
      <c r="J181" t="s">
        <v>255</v>
      </c>
      <c r="K181" s="3">
        <v>46722</v>
      </c>
      <c r="L181">
        <v>40</v>
      </c>
      <c r="M181">
        <v>1</v>
      </c>
      <c r="N181">
        <v>1</v>
      </c>
      <c r="O181">
        <v>40</v>
      </c>
      <c r="P181">
        <f t="shared" si="12"/>
        <v>409</v>
      </c>
      <c r="Q181">
        <f t="shared" si="13"/>
        <v>10</v>
      </c>
      <c r="R181">
        <f t="shared" si="14"/>
        <v>9</v>
      </c>
    </row>
    <row r="182" spans="1:18">
      <c r="A182" t="str">
        <f t="shared" si="10"/>
        <v>Atonik 6.0 L 15 X 500 ml47119</v>
      </c>
      <c r="B182" t="s">
        <v>256</v>
      </c>
      <c r="C182" s="3">
        <v>47119</v>
      </c>
      <c r="D182">
        <v>5</v>
      </c>
      <c r="G182" t="str">
        <f t="shared" si="11"/>
        <v>Atonik 6.0 L 15 X 500 ml47119</v>
      </c>
      <c r="H182">
        <v>181</v>
      </c>
      <c r="I182" t="s">
        <v>12036</v>
      </c>
      <c r="J182" t="s">
        <v>256</v>
      </c>
      <c r="K182" s="3">
        <v>47119</v>
      </c>
      <c r="L182">
        <v>15</v>
      </c>
      <c r="M182">
        <v>1</v>
      </c>
      <c r="N182">
        <v>1</v>
      </c>
      <c r="O182">
        <v>15</v>
      </c>
      <c r="P182">
        <f t="shared" si="12"/>
        <v>5</v>
      </c>
      <c r="Q182">
        <f t="shared" si="13"/>
        <v>0</v>
      </c>
      <c r="R182">
        <f t="shared" si="14"/>
        <v>5</v>
      </c>
    </row>
    <row r="183" spans="1:18">
      <c r="A183" t="str">
        <f t="shared" si="10"/>
        <v>Atonik 6.0 L 15 X 500 ml47239</v>
      </c>
      <c r="B183" t="s">
        <v>256</v>
      </c>
      <c r="C183" s="3">
        <v>47239</v>
      </c>
      <c r="D183">
        <v>3105</v>
      </c>
      <c r="G183" t="str">
        <f t="shared" si="11"/>
        <v>Atonik 6.0 L 15 X 500 ml47239</v>
      </c>
      <c r="H183">
        <v>182</v>
      </c>
      <c r="I183" t="s">
        <v>12036</v>
      </c>
      <c r="J183" t="s">
        <v>256</v>
      </c>
      <c r="K183" s="3">
        <v>47239</v>
      </c>
      <c r="L183">
        <v>15</v>
      </c>
      <c r="M183">
        <v>1</v>
      </c>
      <c r="N183">
        <v>1</v>
      </c>
      <c r="O183">
        <v>15</v>
      </c>
      <c r="P183">
        <f t="shared" si="12"/>
        <v>3105</v>
      </c>
      <c r="Q183">
        <f t="shared" si="13"/>
        <v>207</v>
      </c>
      <c r="R183">
        <f t="shared" si="14"/>
        <v>0</v>
      </c>
    </row>
    <row r="184" spans="1:18">
      <c r="A184" t="str">
        <f t="shared" si="10"/>
        <v>Atonik 6.0 L 30 X 250 ml47239</v>
      </c>
      <c r="B184" t="s">
        <v>257</v>
      </c>
      <c r="C184" s="3">
        <v>47239</v>
      </c>
      <c r="D184">
        <v>4410</v>
      </c>
      <c r="G184" t="str">
        <f t="shared" si="11"/>
        <v>Atonik 6.0 L 30 X 250 ml47239</v>
      </c>
      <c r="H184">
        <v>183</v>
      </c>
      <c r="I184" t="s">
        <v>12037</v>
      </c>
      <c r="J184" t="s">
        <v>257</v>
      </c>
      <c r="K184" s="3">
        <v>47239</v>
      </c>
      <c r="L184">
        <v>30</v>
      </c>
      <c r="M184">
        <v>1</v>
      </c>
      <c r="N184">
        <v>1</v>
      </c>
      <c r="O184">
        <v>30</v>
      </c>
      <c r="P184">
        <f t="shared" si="12"/>
        <v>4410</v>
      </c>
      <c r="Q184">
        <f t="shared" si="13"/>
        <v>147</v>
      </c>
      <c r="R184">
        <f t="shared" si="14"/>
        <v>0</v>
      </c>
    </row>
    <row r="185" spans="1:18">
      <c r="A185" t="str">
        <f t="shared" si="10"/>
        <v>Atonik 6.0 L 50 X 100 ml47150</v>
      </c>
      <c r="B185" t="s">
        <v>258</v>
      </c>
      <c r="C185" s="3">
        <v>47150</v>
      </c>
      <c r="D185">
        <v>33</v>
      </c>
      <c r="G185" t="str">
        <f t="shared" si="11"/>
        <v>Atonik 6.0 L 50 X 100 ml47150</v>
      </c>
      <c r="H185">
        <v>184</v>
      </c>
      <c r="I185" t="s">
        <v>12038</v>
      </c>
      <c r="J185" t="s">
        <v>258</v>
      </c>
      <c r="K185" s="3">
        <v>47150</v>
      </c>
      <c r="L185">
        <v>50</v>
      </c>
      <c r="M185">
        <v>1</v>
      </c>
      <c r="N185">
        <v>1</v>
      </c>
      <c r="O185">
        <v>50</v>
      </c>
      <c r="P185">
        <f t="shared" si="12"/>
        <v>33</v>
      </c>
      <c r="Q185">
        <f t="shared" si="13"/>
        <v>0</v>
      </c>
      <c r="R185">
        <f t="shared" si="14"/>
        <v>33</v>
      </c>
    </row>
    <row r="186" spans="1:18">
      <c r="A186" t="str">
        <f t="shared" si="10"/>
        <v>Atonik 6.0 L 50 X 100 ml47239</v>
      </c>
      <c r="B186" t="s">
        <v>258</v>
      </c>
      <c r="C186" s="3">
        <v>47239</v>
      </c>
      <c r="D186">
        <v>2200</v>
      </c>
      <c r="G186" t="str">
        <f t="shared" si="11"/>
        <v>Atonik 6.0 L 50 X 100 ml47239</v>
      </c>
      <c r="H186">
        <v>185</v>
      </c>
      <c r="I186" t="s">
        <v>12038</v>
      </c>
      <c r="J186" t="s">
        <v>258</v>
      </c>
      <c r="K186" s="3">
        <v>47239</v>
      </c>
      <c r="L186">
        <v>50</v>
      </c>
      <c r="M186">
        <v>1</v>
      </c>
      <c r="N186">
        <v>1</v>
      </c>
      <c r="O186">
        <v>50</v>
      </c>
      <c r="P186">
        <f t="shared" si="12"/>
        <v>2200</v>
      </c>
      <c r="Q186">
        <f t="shared" si="13"/>
        <v>44</v>
      </c>
      <c r="R186">
        <f t="shared" si="14"/>
        <v>0</v>
      </c>
    </row>
    <row r="187" spans="1:18">
      <c r="A187" t="str">
        <f t="shared" si="10"/>
        <v>Aurora 70 WP 20 X 800 gr45992</v>
      </c>
      <c r="B187" t="s">
        <v>259</v>
      </c>
      <c r="C187" s="3">
        <v>45992</v>
      </c>
      <c r="D187">
        <v>266</v>
      </c>
      <c r="G187" t="str">
        <f t="shared" si="11"/>
        <v>Aurora 70 WP 20 X 800 gr45992</v>
      </c>
      <c r="H187">
        <v>186</v>
      </c>
      <c r="I187" t="s">
        <v>12039</v>
      </c>
      <c r="J187" t="s">
        <v>259</v>
      </c>
      <c r="K187" s="3">
        <v>45992</v>
      </c>
      <c r="L187">
        <v>20</v>
      </c>
      <c r="M187">
        <v>1</v>
      </c>
      <c r="N187">
        <v>1</v>
      </c>
      <c r="O187">
        <v>20</v>
      </c>
      <c r="P187">
        <f t="shared" si="12"/>
        <v>266</v>
      </c>
      <c r="Q187">
        <f t="shared" si="13"/>
        <v>13</v>
      </c>
      <c r="R187">
        <f t="shared" si="14"/>
        <v>6</v>
      </c>
    </row>
    <row r="188" spans="1:18">
      <c r="A188" t="str">
        <f t="shared" si="10"/>
        <v>Avidor 25 WP 4 X 25 X 100 gr47209</v>
      </c>
      <c r="B188" t="s">
        <v>261</v>
      </c>
      <c r="C188" s="3">
        <v>47209</v>
      </c>
      <c r="D188">
        <v>8592</v>
      </c>
      <c r="G188" t="str">
        <f t="shared" si="11"/>
        <v>Avidor 25 WP 4 X 25 X 100 gr47209</v>
      </c>
      <c r="H188">
        <v>187</v>
      </c>
      <c r="I188" t="s">
        <v>12040</v>
      </c>
      <c r="J188" t="s">
        <v>261</v>
      </c>
      <c r="K188" s="3">
        <v>47209</v>
      </c>
      <c r="L188">
        <v>4</v>
      </c>
      <c r="M188">
        <v>25</v>
      </c>
      <c r="N188">
        <v>1</v>
      </c>
      <c r="O188">
        <v>100</v>
      </c>
      <c r="P188">
        <f t="shared" si="12"/>
        <v>8592</v>
      </c>
      <c r="Q188">
        <f t="shared" si="13"/>
        <v>85</v>
      </c>
      <c r="R188">
        <f t="shared" si="14"/>
        <v>92</v>
      </c>
    </row>
    <row r="189" spans="1:18">
      <c r="A189" t="str">
        <f t="shared" si="10"/>
        <v>Avor 40 X 100 ml46419</v>
      </c>
      <c r="B189" t="s">
        <v>262</v>
      </c>
      <c r="C189" s="3">
        <v>46419</v>
      </c>
      <c r="D189">
        <v>1</v>
      </c>
      <c r="G189" t="str">
        <f t="shared" si="11"/>
        <v>Avor 40 X 100 ml46419</v>
      </c>
      <c r="H189">
        <v>188</v>
      </c>
      <c r="I189" t="s">
        <v>12041</v>
      </c>
      <c r="J189" t="s">
        <v>262</v>
      </c>
      <c r="K189" s="3">
        <v>46419</v>
      </c>
      <c r="L189">
        <v>40</v>
      </c>
      <c r="M189">
        <v>1</v>
      </c>
      <c r="N189">
        <v>1</v>
      </c>
      <c r="O189">
        <v>40</v>
      </c>
      <c r="P189">
        <f t="shared" si="12"/>
        <v>1</v>
      </c>
      <c r="Q189">
        <f t="shared" si="13"/>
        <v>0</v>
      </c>
      <c r="R189">
        <f t="shared" si="14"/>
        <v>1</v>
      </c>
    </row>
    <row r="190" spans="1:18">
      <c r="A190" t="str">
        <f t="shared" si="10"/>
        <v>Avor 40 X 100 ml46204</v>
      </c>
      <c r="B190" t="s">
        <v>262</v>
      </c>
      <c r="C190" s="3">
        <v>46204</v>
      </c>
      <c r="D190">
        <v>127</v>
      </c>
      <c r="G190" t="str">
        <f t="shared" si="11"/>
        <v>Avor 40 X 100 ml46204</v>
      </c>
      <c r="H190">
        <v>189</v>
      </c>
      <c r="I190" t="s">
        <v>12041</v>
      </c>
      <c r="J190" t="s">
        <v>262</v>
      </c>
      <c r="K190" s="3">
        <v>46204</v>
      </c>
      <c r="L190">
        <v>40</v>
      </c>
      <c r="M190">
        <v>1</v>
      </c>
      <c r="N190">
        <v>1</v>
      </c>
      <c r="O190">
        <v>40</v>
      </c>
      <c r="P190">
        <f t="shared" si="12"/>
        <v>127</v>
      </c>
      <c r="Q190">
        <f t="shared" si="13"/>
        <v>3</v>
      </c>
      <c r="R190">
        <f t="shared" si="14"/>
        <v>7</v>
      </c>
    </row>
    <row r="191" spans="1:18">
      <c r="A191" t="str">
        <f t="shared" si="10"/>
        <v>Ayuna 50 EC 40 X 250 ml45809</v>
      </c>
      <c r="B191" t="s">
        <v>265</v>
      </c>
      <c r="C191" s="3">
        <v>45809</v>
      </c>
      <c r="D191">
        <v>132</v>
      </c>
      <c r="G191" t="str">
        <f t="shared" si="11"/>
        <v>Ayuna 50 EC 40 X 250 ml45809</v>
      </c>
      <c r="H191">
        <v>190</v>
      </c>
      <c r="I191" t="s">
        <v>12042</v>
      </c>
      <c r="J191" t="s">
        <v>265</v>
      </c>
      <c r="K191" s="3">
        <v>45809</v>
      </c>
      <c r="L191">
        <v>40</v>
      </c>
      <c r="M191">
        <v>1</v>
      </c>
      <c r="N191">
        <v>1</v>
      </c>
      <c r="O191">
        <v>40</v>
      </c>
      <c r="P191">
        <f t="shared" si="12"/>
        <v>132</v>
      </c>
      <c r="Q191">
        <f t="shared" si="13"/>
        <v>3</v>
      </c>
      <c r="R191">
        <f t="shared" si="14"/>
        <v>12</v>
      </c>
    </row>
    <row r="192" spans="1:18">
      <c r="A192" t="str">
        <f t="shared" si="10"/>
        <v>Aziziah 300/10 SC 20 X 500 ml46813</v>
      </c>
      <c r="B192" t="s">
        <v>267</v>
      </c>
      <c r="C192" s="3">
        <v>46813</v>
      </c>
      <c r="D192">
        <v>300</v>
      </c>
      <c r="G192" t="str">
        <f t="shared" si="11"/>
        <v>Aziziah 300/10 SC 20 X 500 ml46813</v>
      </c>
      <c r="H192">
        <v>191</v>
      </c>
      <c r="I192" t="s">
        <v>12043</v>
      </c>
      <c r="J192" t="s">
        <v>267</v>
      </c>
      <c r="K192" s="3">
        <v>46813</v>
      </c>
      <c r="L192">
        <v>20</v>
      </c>
      <c r="M192">
        <v>1</v>
      </c>
      <c r="N192">
        <v>1</v>
      </c>
      <c r="O192">
        <v>20</v>
      </c>
      <c r="P192">
        <f t="shared" si="12"/>
        <v>300</v>
      </c>
      <c r="Q192">
        <f t="shared" si="13"/>
        <v>15</v>
      </c>
      <c r="R192">
        <f t="shared" si="14"/>
        <v>0</v>
      </c>
    </row>
    <row r="193" spans="1:18">
      <c r="A193" t="str">
        <f t="shared" si="10"/>
        <v>Aztro 80 WP 10 X 10 X 50 gr45658</v>
      </c>
      <c r="B193" t="s">
        <v>269</v>
      </c>
      <c r="C193" s="3">
        <v>45658</v>
      </c>
      <c r="D193">
        <v>604</v>
      </c>
      <c r="G193" t="str">
        <f t="shared" si="11"/>
        <v>Aztro 80 WP 10 X 10 X 50 gr45658</v>
      </c>
      <c r="H193">
        <v>192</v>
      </c>
      <c r="I193" t="s">
        <v>12044</v>
      </c>
      <c r="J193" t="s">
        <v>269</v>
      </c>
      <c r="K193" s="3">
        <v>45658</v>
      </c>
      <c r="L193">
        <v>10</v>
      </c>
      <c r="M193">
        <v>10</v>
      </c>
      <c r="N193">
        <v>1</v>
      </c>
      <c r="O193">
        <v>100</v>
      </c>
      <c r="P193">
        <f t="shared" si="12"/>
        <v>604</v>
      </c>
      <c r="Q193">
        <f t="shared" si="13"/>
        <v>6</v>
      </c>
      <c r="R193">
        <f t="shared" si="14"/>
        <v>4</v>
      </c>
    </row>
    <row r="194" spans="1:18">
      <c r="A194" t="str">
        <f t="shared" si="10"/>
        <v>Baalpoint Kompas1/1/1000</v>
      </c>
      <c r="B194" t="s">
        <v>270</v>
      </c>
      <c r="C194" s="3" t="s">
        <v>2222</v>
      </c>
      <c r="D194">
        <v>350</v>
      </c>
      <c r="G194" t="str">
        <f t="shared" si="11"/>
        <v>Baalpoint Kompas1/1/1000</v>
      </c>
      <c r="H194">
        <v>193</v>
      </c>
      <c r="I194" t="s">
        <v>12045</v>
      </c>
      <c r="J194" t="s">
        <v>270</v>
      </c>
      <c r="K194" s="3" t="s">
        <v>2222</v>
      </c>
      <c r="L194">
        <v>1</v>
      </c>
      <c r="M194">
        <v>1</v>
      </c>
      <c r="N194">
        <v>1</v>
      </c>
      <c r="O194">
        <v>1</v>
      </c>
      <c r="P194">
        <f t="shared" si="12"/>
        <v>350</v>
      </c>
      <c r="Q194">
        <f t="shared" si="13"/>
        <v>350</v>
      </c>
      <c r="R194">
        <f t="shared" si="14"/>
        <v>0</v>
      </c>
    </row>
    <row r="195" spans="1:18">
      <c r="A195" t="str">
        <f t="shared" ref="A195:A258" si="15">B195&amp;C195</f>
        <v>Bactocyn 150 AL 100 X 100 ml47453</v>
      </c>
      <c r="B195" t="s">
        <v>271</v>
      </c>
      <c r="C195" s="3">
        <v>47453</v>
      </c>
      <c r="D195">
        <v>2576</v>
      </c>
      <c r="G195" t="str">
        <f t="shared" ref="G195:G258" si="16">J195&amp;K195</f>
        <v>Bactocyn 150 AL 100 X 100 ml47453</v>
      </c>
      <c r="H195">
        <v>194</v>
      </c>
      <c r="I195" t="s">
        <v>12046</v>
      </c>
      <c r="J195" t="s">
        <v>271</v>
      </c>
      <c r="K195" s="3">
        <v>47453</v>
      </c>
      <c r="L195">
        <v>100</v>
      </c>
      <c r="M195">
        <v>1</v>
      </c>
      <c r="N195">
        <v>1</v>
      </c>
      <c r="O195">
        <v>100</v>
      </c>
      <c r="P195">
        <f t="shared" ref="P195:P258" si="17">VLOOKUP(G195,$A$2:$D$2089,4,FALSE)</f>
        <v>2576</v>
      </c>
      <c r="Q195">
        <f t="shared" ref="Q195:Q258" si="18">ROUNDDOWN(P195/O195,0)</f>
        <v>25</v>
      </c>
      <c r="R195">
        <f t="shared" ref="R195:R258" si="19">P195-Q195*O195</f>
        <v>76</v>
      </c>
    </row>
    <row r="196" spans="1:18">
      <c r="A196" t="str">
        <f t="shared" si="15"/>
        <v>Bag Jagung Q235 - 1 kg1/1/1000</v>
      </c>
      <c r="B196" t="s">
        <v>272</v>
      </c>
      <c r="C196" s="3" t="s">
        <v>2222</v>
      </c>
      <c r="D196">
        <v>72000</v>
      </c>
      <c r="G196" t="str">
        <f t="shared" si="16"/>
        <v>Bag Jagung Q235 - 1 kg1/1/1000</v>
      </c>
      <c r="H196">
        <v>195</v>
      </c>
      <c r="I196" t="s">
        <v>12047</v>
      </c>
      <c r="J196" t="s">
        <v>272</v>
      </c>
      <c r="K196" s="3" t="s">
        <v>2222</v>
      </c>
      <c r="L196">
        <v>1</v>
      </c>
      <c r="M196">
        <v>1</v>
      </c>
      <c r="N196">
        <v>1</v>
      </c>
      <c r="O196">
        <v>1</v>
      </c>
      <c r="P196">
        <f t="shared" si="17"/>
        <v>72000</v>
      </c>
      <c r="Q196">
        <f t="shared" si="18"/>
        <v>72000</v>
      </c>
      <c r="R196">
        <f t="shared" si="19"/>
        <v>0</v>
      </c>
    </row>
    <row r="197" spans="1:18">
      <c r="A197" t="str">
        <f t="shared" si="15"/>
        <v>Bag NPK Novatec 5 Kg1/1/1000</v>
      </c>
      <c r="B197" t="s">
        <v>274</v>
      </c>
      <c r="C197" s="3" t="s">
        <v>2222</v>
      </c>
      <c r="D197">
        <v>66607</v>
      </c>
      <c r="G197" t="str">
        <f t="shared" si="16"/>
        <v>Bag NPK Novatec 5 Kg1/1/1000</v>
      </c>
      <c r="H197">
        <v>196</v>
      </c>
      <c r="I197" t="s">
        <v>12048</v>
      </c>
      <c r="J197" t="s">
        <v>274</v>
      </c>
      <c r="K197" s="3" t="s">
        <v>2222</v>
      </c>
      <c r="L197">
        <v>1</v>
      </c>
      <c r="M197">
        <v>1</v>
      </c>
      <c r="N197">
        <v>1</v>
      </c>
      <c r="O197">
        <v>1</v>
      </c>
      <c r="P197">
        <f t="shared" si="17"/>
        <v>66607</v>
      </c>
      <c r="Q197">
        <f t="shared" si="18"/>
        <v>66607</v>
      </c>
      <c r="R197">
        <f t="shared" si="19"/>
        <v>0</v>
      </c>
    </row>
    <row r="198" spans="1:18">
      <c r="A198" t="str">
        <f t="shared" si="15"/>
        <v>Baju Batik1/1/1000</v>
      </c>
      <c r="B198" t="s">
        <v>275</v>
      </c>
      <c r="C198" s="3" t="s">
        <v>2222</v>
      </c>
      <c r="D198">
        <v>155</v>
      </c>
      <c r="G198" t="str">
        <f t="shared" si="16"/>
        <v>Baju Batik1/1/1000</v>
      </c>
      <c r="H198">
        <v>197</v>
      </c>
      <c r="I198" t="s">
        <v>12049</v>
      </c>
      <c r="J198" t="s">
        <v>275</v>
      </c>
      <c r="K198" s="3" t="s">
        <v>2222</v>
      </c>
      <c r="L198">
        <v>1</v>
      </c>
      <c r="M198">
        <v>1</v>
      </c>
      <c r="N198">
        <v>1</v>
      </c>
      <c r="O198">
        <v>1</v>
      </c>
      <c r="P198">
        <f t="shared" si="17"/>
        <v>155</v>
      </c>
      <c r="Q198">
        <f t="shared" si="18"/>
        <v>155</v>
      </c>
      <c r="R198">
        <f t="shared" si="19"/>
        <v>0</v>
      </c>
    </row>
    <row r="199" spans="1:18">
      <c r="A199" t="str">
        <f t="shared" si="15"/>
        <v>Baju Koko1/1/1000</v>
      </c>
      <c r="B199" t="s">
        <v>276</v>
      </c>
      <c r="C199" s="3" t="s">
        <v>2222</v>
      </c>
      <c r="D199">
        <v>29</v>
      </c>
      <c r="G199" t="str">
        <f t="shared" si="16"/>
        <v>Baju Koko1/1/1000</v>
      </c>
      <c r="H199">
        <v>198</v>
      </c>
      <c r="I199" t="s">
        <v>12050</v>
      </c>
      <c r="J199" t="s">
        <v>276</v>
      </c>
      <c r="K199" s="3" t="s">
        <v>2222</v>
      </c>
      <c r="L199">
        <v>1</v>
      </c>
      <c r="M199">
        <v>1</v>
      </c>
      <c r="N199">
        <v>1</v>
      </c>
      <c r="O199">
        <v>1</v>
      </c>
      <c r="P199">
        <f t="shared" si="17"/>
        <v>29</v>
      </c>
      <c r="Q199">
        <f t="shared" si="18"/>
        <v>29</v>
      </c>
      <c r="R199">
        <f t="shared" si="19"/>
        <v>0</v>
      </c>
    </row>
    <row r="200" spans="1:18">
      <c r="A200" t="str">
        <f t="shared" si="15"/>
        <v>Baledo 250/50 SC 40 X 100 ml45870</v>
      </c>
      <c r="B200" t="s">
        <v>277</v>
      </c>
      <c r="C200" s="3">
        <v>45870</v>
      </c>
      <c r="D200">
        <v>892</v>
      </c>
      <c r="G200" t="str">
        <f t="shared" si="16"/>
        <v>Baledo 250/50 SC 40 X 100 ml45870</v>
      </c>
      <c r="H200">
        <v>199</v>
      </c>
      <c r="I200" t="s">
        <v>12051</v>
      </c>
      <c r="J200" t="s">
        <v>277</v>
      </c>
      <c r="K200" s="3">
        <v>45870</v>
      </c>
      <c r="L200">
        <v>40</v>
      </c>
      <c r="M200">
        <v>1</v>
      </c>
      <c r="N200">
        <v>1</v>
      </c>
      <c r="O200">
        <v>40</v>
      </c>
      <c r="P200">
        <f t="shared" si="17"/>
        <v>892</v>
      </c>
      <c r="Q200">
        <f t="shared" si="18"/>
        <v>22</v>
      </c>
      <c r="R200">
        <f t="shared" si="19"/>
        <v>12</v>
      </c>
    </row>
    <row r="201" spans="1:18">
      <c r="A201" t="str">
        <f t="shared" si="15"/>
        <v>Baledo 250/50 SC 40 X 250 ml47088</v>
      </c>
      <c r="B201" t="s">
        <v>278</v>
      </c>
      <c r="C201" s="3">
        <v>47088</v>
      </c>
      <c r="D201">
        <v>1400</v>
      </c>
      <c r="G201" t="str">
        <f t="shared" si="16"/>
        <v>Baledo 250/50 SC 40 X 250 ml47088</v>
      </c>
      <c r="H201">
        <v>200</v>
      </c>
      <c r="I201" t="s">
        <v>12052</v>
      </c>
      <c r="J201" t="s">
        <v>278</v>
      </c>
      <c r="K201" s="3">
        <v>47088</v>
      </c>
      <c r="L201">
        <v>40</v>
      </c>
      <c r="M201">
        <v>1</v>
      </c>
      <c r="N201">
        <v>1</v>
      </c>
      <c r="O201">
        <v>40</v>
      </c>
      <c r="P201">
        <f t="shared" si="17"/>
        <v>1400</v>
      </c>
      <c r="Q201">
        <f t="shared" si="18"/>
        <v>35</v>
      </c>
      <c r="R201">
        <f t="shared" si="19"/>
        <v>0</v>
      </c>
    </row>
    <row r="202" spans="1:18">
      <c r="A202" t="str">
        <f t="shared" si="15"/>
        <v>Bamex 18 EC 100 X 50 ml (M2U)46204</v>
      </c>
      <c r="B202" t="s">
        <v>279</v>
      </c>
      <c r="C202" s="3">
        <v>46204</v>
      </c>
      <c r="D202">
        <v>2847</v>
      </c>
      <c r="G202" t="str">
        <f t="shared" si="16"/>
        <v>Bamex 18 EC 100 X 50 ml (M2U)46204</v>
      </c>
      <c r="H202">
        <v>201</v>
      </c>
      <c r="I202" t="s">
        <v>12053</v>
      </c>
      <c r="J202" t="s">
        <v>279</v>
      </c>
      <c r="K202" s="3">
        <v>46204</v>
      </c>
      <c r="L202">
        <v>100</v>
      </c>
      <c r="M202">
        <v>1</v>
      </c>
      <c r="N202">
        <v>1</v>
      </c>
      <c r="O202">
        <v>100</v>
      </c>
      <c r="P202">
        <f t="shared" si="17"/>
        <v>2847</v>
      </c>
      <c r="Q202">
        <f t="shared" si="18"/>
        <v>28</v>
      </c>
      <c r="R202">
        <f t="shared" si="19"/>
        <v>47</v>
      </c>
    </row>
    <row r="203" spans="1:18">
      <c r="A203" t="str">
        <f t="shared" si="15"/>
        <v>Bamex 18 EC 100 X 50 ml (M2U)46266</v>
      </c>
      <c r="B203" t="s">
        <v>279</v>
      </c>
      <c r="C203" s="3">
        <v>46266</v>
      </c>
      <c r="D203">
        <v>1400</v>
      </c>
      <c r="G203" t="str">
        <f t="shared" si="16"/>
        <v>Bamex 18 EC 100 X 50 ml (M2U)46266</v>
      </c>
      <c r="H203">
        <v>202</v>
      </c>
      <c r="I203" t="s">
        <v>12053</v>
      </c>
      <c r="J203" t="s">
        <v>279</v>
      </c>
      <c r="K203" s="3">
        <v>46266</v>
      </c>
      <c r="L203">
        <v>100</v>
      </c>
      <c r="M203">
        <v>1</v>
      </c>
      <c r="N203">
        <v>1</v>
      </c>
      <c r="O203">
        <v>100</v>
      </c>
      <c r="P203">
        <f t="shared" si="17"/>
        <v>1400</v>
      </c>
      <c r="Q203">
        <f t="shared" si="18"/>
        <v>14</v>
      </c>
      <c r="R203">
        <f t="shared" si="19"/>
        <v>0</v>
      </c>
    </row>
    <row r="204" spans="1:18">
      <c r="A204" t="str">
        <f t="shared" si="15"/>
        <v>Bamex 18 EC 100 X 50 ml (M2U)46419</v>
      </c>
      <c r="B204" t="s">
        <v>279</v>
      </c>
      <c r="C204" s="3">
        <v>46419</v>
      </c>
      <c r="D204">
        <v>2900</v>
      </c>
      <c r="G204" t="str">
        <f t="shared" si="16"/>
        <v>Bamex 18 EC 100 X 50 ml (M2U)46419</v>
      </c>
      <c r="H204">
        <v>203</v>
      </c>
      <c r="I204" t="s">
        <v>12053</v>
      </c>
      <c r="J204" t="s">
        <v>279</v>
      </c>
      <c r="K204" s="3">
        <v>46419</v>
      </c>
      <c r="L204">
        <v>100</v>
      </c>
      <c r="M204">
        <v>1</v>
      </c>
      <c r="N204">
        <v>1</v>
      </c>
      <c r="O204">
        <v>100</v>
      </c>
      <c r="P204">
        <f t="shared" si="17"/>
        <v>2900</v>
      </c>
      <c r="Q204">
        <f t="shared" si="18"/>
        <v>29</v>
      </c>
      <c r="R204">
        <f t="shared" si="19"/>
        <v>0</v>
      </c>
    </row>
    <row r="205" spans="1:18">
      <c r="A205" t="str">
        <f t="shared" si="15"/>
        <v>Bamex 18 EC 20 X 200 ml (M2U)46419</v>
      </c>
      <c r="B205" t="s">
        <v>280</v>
      </c>
      <c r="C205" s="3">
        <v>46419</v>
      </c>
      <c r="D205">
        <v>607</v>
      </c>
      <c r="G205" t="str">
        <f t="shared" si="16"/>
        <v>Bamex 18 EC 20 X 200 ml (M2U)46419</v>
      </c>
      <c r="H205">
        <v>204</v>
      </c>
      <c r="I205" t="s">
        <v>12054</v>
      </c>
      <c r="J205" t="s">
        <v>280</v>
      </c>
      <c r="K205" s="3">
        <v>46419</v>
      </c>
      <c r="L205">
        <v>20</v>
      </c>
      <c r="M205">
        <v>1</v>
      </c>
      <c r="N205">
        <v>1</v>
      </c>
      <c r="O205">
        <v>20</v>
      </c>
      <c r="P205">
        <f t="shared" si="17"/>
        <v>607</v>
      </c>
      <c r="Q205">
        <f t="shared" si="18"/>
        <v>30</v>
      </c>
      <c r="R205">
        <f t="shared" si="19"/>
        <v>7</v>
      </c>
    </row>
    <row r="206" spans="1:18">
      <c r="A206" t="str">
        <f t="shared" si="15"/>
        <v>Bamex 18 EC 20 X 200 ml (M2U)46508</v>
      </c>
      <c r="B206" t="s">
        <v>280</v>
      </c>
      <c r="C206" s="3">
        <v>46508</v>
      </c>
      <c r="D206">
        <v>1060</v>
      </c>
      <c r="G206" t="str">
        <f t="shared" si="16"/>
        <v>Bamex 18 EC 20 X 200 ml (M2U)46508</v>
      </c>
      <c r="H206">
        <v>205</v>
      </c>
      <c r="I206" t="s">
        <v>12054</v>
      </c>
      <c r="J206" t="s">
        <v>280</v>
      </c>
      <c r="K206" s="3">
        <v>46508</v>
      </c>
      <c r="L206">
        <v>20</v>
      </c>
      <c r="M206">
        <v>1</v>
      </c>
      <c r="N206">
        <v>1</v>
      </c>
      <c r="O206">
        <v>20</v>
      </c>
      <c r="P206">
        <f t="shared" si="17"/>
        <v>1060</v>
      </c>
      <c r="Q206">
        <f t="shared" si="18"/>
        <v>53</v>
      </c>
      <c r="R206">
        <f t="shared" si="19"/>
        <v>0</v>
      </c>
    </row>
    <row r="207" spans="1:18">
      <c r="A207" t="str">
        <f t="shared" si="15"/>
        <v>Bamex 18 EC 50 X 100 ml (M2U)46204</v>
      </c>
      <c r="B207" t="s">
        <v>281</v>
      </c>
      <c r="C207" s="3">
        <v>46204</v>
      </c>
      <c r="D207">
        <v>2893</v>
      </c>
      <c r="G207" t="str">
        <f t="shared" si="16"/>
        <v>Bamex 18 EC 50 X 100 ml (M2U)46204</v>
      </c>
      <c r="H207">
        <v>206</v>
      </c>
      <c r="I207" t="s">
        <v>12055</v>
      </c>
      <c r="J207" t="s">
        <v>281</v>
      </c>
      <c r="K207" s="3">
        <v>46204</v>
      </c>
      <c r="L207">
        <v>50</v>
      </c>
      <c r="M207">
        <v>1</v>
      </c>
      <c r="N207">
        <v>1</v>
      </c>
      <c r="O207">
        <v>50</v>
      </c>
      <c r="P207">
        <f t="shared" si="17"/>
        <v>2893</v>
      </c>
      <c r="Q207">
        <f t="shared" si="18"/>
        <v>57</v>
      </c>
      <c r="R207">
        <f t="shared" si="19"/>
        <v>43</v>
      </c>
    </row>
    <row r="208" spans="1:18">
      <c r="A208" t="str">
        <f t="shared" si="15"/>
        <v>Bamex 18 EC 50 X 100 ml (M2U)46143</v>
      </c>
      <c r="B208" t="s">
        <v>281</v>
      </c>
      <c r="C208" s="3">
        <v>46143</v>
      </c>
      <c r="D208">
        <v>50</v>
      </c>
      <c r="G208" t="str">
        <f t="shared" si="16"/>
        <v>Bamex 18 EC 50 X 100 ml (M2U)46143</v>
      </c>
      <c r="H208">
        <v>207</v>
      </c>
      <c r="I208" t="s">
        <v>12055</v>
      </c>
      <c r="J208" t="s">
        <v>281</v>
      </c>
      <c r="K208" s="3">
        <v>46143</v>
      </c>
      <c r="L208">
        <v>50</v>
      </c>
      <c r="M208">
        <v>1</v>
      </c>
      <c r="N208">
        <v>1</v>
      </c>
      <c r="O208">
        <v>50</v>
      </c>
      <c r="P208">
        <f t="shared" si="17"/>
        <v>50</v>
      </c>
      <c r="Q208">
        <f t="shared" si="18"/>
        <v>1</v>
      </c>
      <c r="R208">
        <f t="shared" si="19"/>
        <v>0</v>
      </c>
    </row>
    <row r="209" spans="1:18">
      <c r="A209" t="str">
        <f t="shared" si="15"/>
        <v>Bamex 18 EC 50 X 100 ml (M2U)46357</v>
      </c>
      <c r="B209" t="s">
        <v>281</v>
      </c>
      <c r="C209" s="3">
        <v>46357</v>
      </c>
      <c r="D209">
        <v>50</v>
      </c>
      <c r="G209" t="str">
        <f t="shared" si="16"/>
        <v>Bamex 18 EC 50 X 100 ml (M2U)46357</v>
      </c>
      <c r="H209">
        <v>208</v>
      </c>
      <c r="I209" t="s">
        <v>12055</v>
      </c>
      <c r="J209" t="s">
        <v>281</v>
      </c>
      <c r="K209" s="3">
        <v>46357</v>
      </c>
      <c r="L209">
        <v>50</v>
      </c>
      <c r="M209">
        <v>1</v>
      </c>
      <c r="N209">
        <v>1</v>
      </c>
      <c r="O209">
        <v>50</v>
      </c>
      <c r="P209">
        <f t="shared" si="17"/>
        <v>50</v>
      </c>
      <c r="Q209">
        <f t="shared" si="18"/>
        <v>1</v>
      </c>
      <c r="R209">
        <f t="shared" si="19"/>
        <v>0</v>
      </c>
    </row>
    <row r="210" spans="1:18">
      <c r="A210" t="str">
        <f t="shared" si="15"/>
        <v>Bamex 18 EC 50 X 100 ml (M2U)46235</v>
      </c>
      <c r="B210" t="s">
        <v>281</v>
      </c>
      <c r="C210" s="3">
        <v>46235</v>
      </c>
      <c r="D210">
        <v>1700</v>
      </c>
      <c r="G210" t="str">
        <f t="shared" si="16"/>
        <v>Bamex 18 EC 50 X 100 ml (M2U)46235</v>
      </c>
      <c r="H210">
        <v>209</v>
      </c>
      <c r="I210" t="s">
        <v>12055</v>
      </c>
      <c r="J210" t="s">
        <v>281</v>
      </c>
      <c r="K210" s="3">
        <v>46235</v>
      </c>
      <c r="L210">
        <v>50</v>
      </c>
      <c r="M210">
        <v>1</v>
      </c>
      <c r="N210">
        <v>1</v>
      </c>
      <c r="O210">
        <v>50</v>
      </c>
      <c r="P210">
        <f t="shared" si="17"/>
        <v>1700</v>
      </c>
      <c r="Q210">
        <f t="shared" si="18"/>
        <v>34</v>
      </c>
      <c r="R210">
        <f t="shared" si="19"/>
        <v>0</v>
      </c>
    </row>
    <row r="211" spans="1:18">
      <c r="A211" t="str">
        <f t="shared" si="15"/>
        <v>Bamex 18 EC 50 X 100 ml (M2U)46296</v>
      </c>
      <c r="B211" t="s">
        <v>281</v>
      </c>
      <c r="C211" s="3">
        <v>46296</v>
      </c>
      <c r="D211">
        <v>4650</v>
      </c>
      <c r="G211" t="str">
        <f t="shared" si="16"/>
        <v>Bamex 18 EC 50 X 100 ml (M2U)46296</v>
      </c>
      <c r="H211">
        <v>210</v>
      </c>
      <c r="I211" t="s">
        <v>12055</v>
      </c>
      <c r="J211" t="s">
        <v>281</v>
      </c>
      <c r="K211" s="3">
        <v>46296</v>
      </c>
      <c r="L211">
        <v>50</v>
      </c>
      <c r="M211">
        <v>1</v>
      </c>
      <c r="N211">
        <v>1</v>
      </c>
      <c r="O211">
        <v>50</v>
      </c>
      <c r="P211">
        <f t="shared" si="17"/>
        <v>4650</v>
      </c>
      <c r="Q211">
        <f t="shared" si="18"/>
        <v>93</v>
      </c>
      <c r="R211">
        <f t="shared" si="19"/>
        <v>0</v>
      </c>
    </row>
    <row r="212" spans="1:18">
      <c r="A212" t="str">
        <f t="shared" si="15"/>
        <v>Banner Gamectin1/1/1000</v>
      </c>
      <c r="B212" t="s">
        <v>282</v>
      </c>
      <c r="C212" s="3" t="s">
        <v>2222</v>
      </c>
      <c r="D212">
        <v>6</v>
      </c>
      <c r="G212" t="str">
        <f t="shared" si="16"/>
        <v>Banner Gamectin1/1/1000</v>
      </c>
      <c r="H212">
        <v>211</v>
      </c>
      <c r="I212" t="s">
        <v>12056</v>
      </c>
      <c r="J212" t="s">
        <v>282</v>
      </c>
      <c r="K212" s="3" t="s">
        <v>2222</v>
      </c>
      <c r="L212">
        <v>1</v>
      </c>
      <c r="M212">
        <v>1</v>
      </c>
      <c r="N212">
        <v>1</v>
      </c>
      <c r="O212">
        <v>1</v>
      </c>
      <c r="P212">
        <f t="shared" si="17"/>
        <v>6</v>
      </c>
      <c r="Q212">
        <f t="shared" si="18"/>
        <v>6</v>
      </c>
      <c r="R212">
        <f t="shared" si="19"/>
        <v>0</v>
      </c>
    </row>
    <row r="213" spans="1:18">
      <c r="A213" t="str">
        <f t="shared" si="15"/>
        <v>Banner Kecil Icemut44153</v>
      </c>
      <c r="B213" t="s">
        <v>283</v>
      </c>
      <c r="C213" s="3">
        <v>44153</v>
      </c>
      <c r="D213">
        <v>27</v>
      </c>
      <c r="G213" t="str">
        <f t="shared" si="16"/>
        <v>Banner Kecil Icemut44153</v>
      </c>
      <c r="H213">
        <v>212</v>
      </c>
      <c r="I213" t="s">
        <v>12057</v>
      </c>
      <c r="J213" t="s">
        <v>283</v>
      </c>
      <c r="K213" s="3">
        <v>44153</v>
      </c>
      <c r="L213">
        <v>1</v>
      </c>
      <c r="M213">
        <v>1</v>
      </c>
      <c r="N213">
        <v>1</v>
      </c>
      <c r="O213">
        <v>1</v>
      </c>
      <c r="P213">
        <f t="shared" si="17"/>
        <v>27</v>
      </c>
      <c r="Q213">
        <f t="shared" si="18"/>
        <v>27</v>
      </c>
      <c r="R213">
        <f t="shared" si="19"/>
        <v>0</v>
      </c>
    </row>
    <row r="214" spans="1:18">
      <c r="A214" t="str">
        <f t="shared" si="15"/>
        <v>Basfoliar Aktif 20 X 500 ml46753</v>
      </c>
      <c r="B214" t="s">
        <v>284</v>
      </c>
      <c r="C214" s="3">
        <v>46753</v>
      </c>
      <c r="D214">
        <v>414</v>
      </c>
      <c r="G214" t="str">
        <f t="shared" si="16"/>
        <v>Basfoliar Aktif 20 X 500 ml46753</v>
      </c>
      <c r="H214">
        <v>213</v>
      </c>
      <c r="I214" t="s">
        <v>12058</v>
      </c>
      <c r="J214" t="s">
        <v>284</v>
      </c>
      <c r="K214" s="3">
        <v>46753</v>
      </c>
      <c r="L214">
        <v>20</v>
      </c>
      <c r="M214">
        <v>1</v>
      </c>
      <c r="N214">
        <v>1</v>
      </c>
      <c r="O214">
        <v>20</v>
      </c>
      <c r="P214">
        <f t="shared" si="17"/>
        <v>414</v>
      </c>
      <c r="Q214">
        <f t="shared" si="18"/>
        <v>20</v>
      </c>
      <c r="R214">
        <f t="shared" si="19"/>
        <v>14</v>
      </c>
    </row>
    <row r="215" spans="1:18">
      <c r="A215" t="str">
        <f t="shared" si="15"/>
        <v>Basfoliar Combi Stipp 20 X 500 ml46997</v>
      </c>
      <c r="B215" t="s">
        <v>285</v>
      </c>
      <c r="C215" s="3">
        <v>46997</v>
      </c>
      <c r="D215">
        <v>946</v>
      </c>
      <c r="G215" t="str">
        <f t="shared" si="16"/>
        <v>Basfoliar Combi Stipp 20 X 500 ml46997</v>
      </c>
      <c r="H215">
        <v>214</v>
      </c>
      <c r="I215" t="s">
        <v>12059</v>
      </c>
      <c r="J215" t="s">
        <v>285</v>
      </c>
      <c r="K215" s="3">
        <v>46997</v>
      </c>
      <c r="L215">
        <v>20</v>
      </c>
      <c r="M215">
        <v>1</v>
      </c>
      <c r="N215">
        <v>1</v>
      </c>
      <c r="O215">
        <v>20</v>
      </c>
      <c r="P215">
        <f t="shared" si="17"/>
        <v>946</v>
      </c>
      <c r="Q215">
        <f t="shared" si="18"/>
        <v>47</v>
      </c>
      <c r="R215">
        <f t="shared" si="19"/>
        <v>6</v>
      </c>
    </row>
    <row r="216" spans="1:18">
      <c r="A216" t="str">
        <f t="shared" si="15"/>
        <v>Basfoliar Combi Stipp 20 X 500 ml47239</v>
      </c>
      <c r="B216" t="s">
        <v>285</v>
      </c>
      <c r="C216" s="3">
        <v>47239</v>
      </c>
      <c r="D216">
        <v>2000</v>
      </c>
      <c r="G216" t="str">
        <f t="shared" si="16"/>
        <v>Basfoliar Combi Stipp 20 X 500 ml47239</v>
      </c>
      <c r="H216">
        <v>215</v>
      </c>
      <c r="I216" t="s">
        <v>12059</v>
      </c>
      <c r="J216" t="s">
        <v>285</v>
      </c>
      <c r="K216" s="3">
        <v>47239</v>
      </c>
      <c r="L216">
        <v>20</v>
      </c>
      <c r="M216">
        <v>1</v>
      </c>
      <c r="N216">
        <v>1</v>
      </c>
      <c r="O216">
        <v>20</v>
      </c>
      <c r="P216">
        <f t="shared" si="17"/>
        <v>2000</v>
      </c>
      <c r="Q216">
        <f t="shared" si="18"/>
        <v>100</v>
      </c>
      <c r="R216">
        <f t="shared" si="19"/>
        <v>0</v>
      </c>
    </row>
    <row r="217" spans="1:18">
      <c r="A217" t="str">
        <f t="shared" si="15"/>
        <v>Basfoliar Klep Premium 20 X 500 ml46753</v>
      </c>
      <c r="B217" t="s">
        <v>286</v>
      </c>
      <c r="C217" s="3">
        <v>46753</v>
      </c>
      <c r="D217">
        <v>339</v>
      </c>
      <c r="G217" t="str">
        <f t="shared" si="16"/>
        <v>Basfoliar Klep Premium 20 X 500 ml46753</v>
      </c>
      <c r="H217">
        <v>216</v>
      </c>
      <c r="I217" t="s">
        <v>12060</v>
      </c>
      <c r="J217" t="s">
        <v>286</v>
      </c>
      <c r="K217" s="3">
        <v>46753</v>
      </c>
      <c r="L217">
        <v>20</v>
      </c>
      <c r="M217">
        <v>1</v>
      </c>
      <c r="N217">
        <v>1</v>
      </c>
      <c r="O217">
        <v>20</v>
      </c>
      <c r="P217">
        <f t="shared" si="17"/>
        <v>339</v>
      </c>
      <c r="Q217">
        <f t="shared" si="18"/>
        <v>16</v>
      </c>
      <c r="R217">
        <f t="shared" si="19"/>
        <v>19</v>
      </c>
    </row>
    <row r="218" spans="1:18">
      <c r="A218" t="str">
        <f t="shared" si="15"/>
        <v>Basgent 55 SC 100 X 50 ml47058</v>
      </c>
      <c r="B218" t="s">
        <v>288</v>
      </c>
      <c r="C218" s="3">
        <v>47058</v>
      </c>
      <c r="D218">
        <v>2175</v>
      </c>
      <c r="G218" t="str">
        <f t="shared" si="16"/>
        <v>Basgent 55 SC 100 X 50 ml47058</v>
      </c>
      <c r="H218">
        <v>217</v>
      </c>
      <c r="I218" t="s">
        <v>12061</v>
      </c>
      <c r="J218" t="s">
        <v>288</v>
      </c>
      <c r="K218" s="3">
        <v>47058</v>
      </c>
      <c r="L218">
        <v>100</v>
      </c>
      <c r="M218">
        <v>1</v>
      </c>
      <c r="N218">
        <v>1</v>
      </c>
      <c r="O218">
        <v>100</v>
      </c>
      <c r="P218">
        <f t="shared" si="17"/>
        <v>2175</v>
      </c>
      <c r="Q218">
        <f t="shared" si="18"/>
        <v>21</v>
      </c>
      <c r="R218">
        <f t="shared" si="19"/>
        <v>75</v>
      </c>
    </row>
    <row r="219" spans="1:18">
      <c r="A219" t="str">
        <f t="shared" si="15"/>
        <v>Basgent 55 SC 20 X 500 ml46997</v>
      </c>
      <c r="B219" t="s">
        <v>291</v>
      </c>
      <c r="C219" s="3">
        <v>46997</v>
      </c>
      <c r="D219">
        <v>485</v>
      </c>
      <c r="G219" t="str">
        <f t="shared" si="16"/>
        <v>Basgent 55 SC 20 X 500 ml46997</v>
      </c>
      <c r="H219">
        <v>218</v>
      </c>
      <c r="I219" t="s">
        <v>12062</v>
      </c>
      <c r="J219" t="s">
        <v>291</v>
      </c>
      <c r="K219" s="3">
        <v>46997</v>
      </c>
      <c r="L219">
        <v>20</v>
      </c>
      <c r="M219">
        <v>1</v>
      </c>
      <c r="N219">
        <v>1</v>
      </c>
      <c r="O219">
        <v>20</v>
      </c>
      <c r="P219">
        <f t="shared" si="17"/>
        <v>485</v>
      </c>
      <c r="Q219">
        <f t="shared" si="18"/>
        <v>24</v>
      </c>
      <c r="R219">
        <f t="shared" si="19"/>
        <v>5</v>
      </c>
    </row>
    <row r="220" spans="1:18">
      <c r="A220" t="str">
        <f t="shared" si="15"/>
        <v>Basgent 55 SC 50 X 100 ml47058</v>
      </c>
      <c r="B220" t="s">
        <v>293</v>
      </c>
      <c r="C220" s="3">
        <v>47058</v>
      </c>
      <c r="D220">
        <v>1500</v>
      </c>
      <c r="G220" t="str">
        <f t="shared" si="16"/>
        <v>Basgent 55 SC 50 X 100 ml47058</v>
      </c>
      <c r="H220">
        <v>219</v>
      </c>
      <c r="I220" t="s">
        <v>12063</v>
      </c>
      <c r="J220" t="s">
        <v>293</v>
      </c>
      <c r="K220" s="3">
        <v>47058</v>
      </c>
      <c r="L220">
        <v>50</v>
      </c>
      <c r="M220">
        <v>1</v>
      </c>
      <c r="N220">
        <v>1</v>
      </c>
      <c r="O220">
        <v>50</v>
      </c>
      <c r="P220">
        <f t="shared" si="17"/>
        <v>1500</v>
      </c>
      <c r="Q220">
        <f t="shared" si="18"/>
        <v>30</v>
      </c>
      <c r="R220">
        <f t="shared" si="19"/>
        <v>0</v>
      </c>
    </row>
    <row r="221" spans="1:18">
      <c r="A221" t="str">
        <f t="shared" si="15"/>
        <v>Basgent 55 SC 50 X 250 ml46997</v>
      </c>
      <c r="B221" t="s">
        <v>295</v>
      </c>
      <c r="C221" s="3">
        <v>46997</v>
      </c>
      <c r="D221">
        <v>419</v>
      </c>
      <c r="G221" t="str">
        <f t="shared" si="16"/>
        <v>Basgent 55 SC 50 X 250 ml46997</v>
      </c>
      <c r="H221">
        <v>220</v>
      </c>
      <c r="I221" t="s">
        <v>12064</v>
      </c>
      <c r="J221" t="s">
        <v>295</v>
      </c>
      <c r="K221" s="3">
        <v>46997</v>
      </c>
      <c r="L221">
        <v>50</v>
      </c>
      <c r="M221">
        <v>1</v>
      </c>
      <c r="N221">
        <v>1</v>
      </c>
      <c r="O221">
        <v>50</v>
      </c>
      <c r="P221">
        <f t="shared" si="17"/>
        <v>419</v>
      </c>
      <c r="Q221">
        <f t="shared" si="18"/>
        <v>8</v>
      </c>
      <c r="R221">
        <f t="shared" si="19"/>
        <v>19</v>
      </c>
    </row>
    <row r="222" spans="1:18">
      <c r="A222" t="str">
        <f t="shared" si="15"/>
        <v>Basgent 55 SC 50 X 250 ml47088</v>
      </c>
      <c r="B222" t="s">
        <v>295</v>
      </c>
      <c r="C222" s="3">
        <v>47088</v>
      </c>
      <c r="D222">
        <v>2500</v>
      </c>
      <c r="G222" t="str">
        <f t="shared" si="16"/>
        <v>Basgent 55 SC 50 X 250 ml47088</v>
      </c>
      <c r="H222">
        <v>221</v>
      </c>
      <c r="I222" t="s">
        <v>12064</v>
      </c>
      <c r="J222" t="s">
        <v>295</v>
      </c>
      <c r="K222" s="3">
        <v>47088</v>
      </c>
      <c r="L222">
        <v>50</v>
      </c>
      <c r="M222">
        <v>1</v>
      </c>
      <c r="N222">
        <v>1</v>
      </c>
      <c r="O222">
        <v>50</v>
      </c>
      <c r="P222">
        <f t="shared" si="17"/>
        <v>2500</v>
      </c>
      <c r="Q222">
        <f t="shared" si="18"/>
        <v>50</v>
      </c>
      <c r="R222">
        <f t="shared" si="19"/>
        <v>0</v>
      </c>
    </row>
    <row r="223" spans="1:18">
      <c r="A223" t="str">
        <f t="shared" si="15"/>
        <v>Basrata 150 SL 20 X 1 ltr47058</v>
      </c>
      <c r="B223" t="s">
        <v>298</v>
      </c>
      <c r="C223" s="3">
        <v>47058</v>
      </c>
      <c r="D223">
        <v>8</v>
      </c>
      <c r="G223" t="str">
        <f t="shared" si="16"/>
        <v>Basrata 150 SL 20 X 1 ltr47058</v>
      </c>
      <c r="H223">
        <v>222</v>
      </c>
      <c r="I223" t="s">
        <v>12065</v>
      </c>
      <c r="J223" t="s">
        <v>298</v>
      </c>
      <c r="K223" s="3">
        <v>47058</v>
      </c>
      <c r="L223">
        <v>20</v>
      </c>
      <c r="M223">
        <v>1</v>
      </c>
      <c r="N223">
        <v>1</v>
      </c>
      <c r="O223">
        <v>20</v>
      </c>
      <c r="P223">
        <f t="shared" si="17"/>
        <v>8</v>
      </c>
      <c r="Q223">
        <f t="shared" si="18"/>
        <v>0</v>
      </c>
      <c r="R223">
        <f t="shared" si="19"/>
        <v>8</v>
      </c>
    </row>
    <row r="224" spans="1:18">
      <c r="A224" t="str">
        <f t="shared" si="15"/>
        <v>Basrata 150 SL 20 X 1 ltr47239</v>
      </c>
      <c r="B224" t="s">
        <v>298</v>
      </c>
      <c r="C224" s="3">
        <v>47239</v>
      </c>
      <c r="D224">
        <v>440</v>
      </c>
      <c r="G224" t="str">
        <f t="shared" si="16"/>
        <v>Basrata 150 SL 20 X 1 ltr47239</v>
      </c>
      <c r="H224">
        <v>223</v>
      </c>
      <c r="I224" t="s">
        <v>12065</v>
      </c>
      <c r="J224" t="s">
        <v>298</v>
      </c>
      <c r="K224" s="3">
        <v>47239</v>
      </c>
      <c r="L224">
        <v>20</v>
      </c>
      <c r="M224">
        <v>1</v>
      </c>
      <c r="N224">
        <v>1</v>
      </c>
      <c r="O224">
        <v>20</v>
      </c>
      <c r="P224">
        <f t="shared" si="17"/>
        <v>440</v>
      </c>
      <c r="Q224">
        <f t="shared" si="18"/>
        <v>22</v>
      </c>
      <c r="R224">
        <f t="shared" si="19"/>
        <v>0</v>
      </c>
    </row>
    <row r="225" spans="1:18">
      <c r="A225" t="str">
        <f t="shared" si="15"/>
        <v>Basrata 150 SL 20 X 1 ltr47270</v>
      </c>
      <c r="B225" t="s">
        <v>298</v>
      </c>
      <c r="C225" s="3">
        <v>47270</v>
      </c>
      <c r="D225">
        <v>1000</v>
      </c>
      <c r="G225" t="str">
        <f t="shared" si="16"/>
        <v>Basrata 150 SL 20 X 1 ltr47270</v>
      </c>
      <c r="H225">
        <v>224</v>
      </c>
      <c r="I225" t="s">
        <v>12065</v>
      </c>
      <c r="J225" t="s">
        <v>298</v>
      </c>
      <c r="K225" s="3">
        <v>47270</v>
      </c>
      <c r="L225">
        <v>20</v>
      </c>
      <c r="M225">
        <v>1</v>
      </c>
      <c r="N225">
        <v>1</v>
      </c>
      <c r="O225">
        <v>20</v>
      </c>
      <c r="P225">
        <f t="shared" si="17"/>
        <v>1000</v>
      </c>
      <c r="Q225">
        <f t="shared" si="18"/>
        <v>50</v>
      </c>
      <c r="R225">
        <f t="shared" si="19"/>
        <v>0</v>
      </c>
    </row>
    <row r="226" spans="1:18">
      <c r="A226" t="str">
        <f t="shared" si="15"/>
        <v>Basrata 150 SL 20 X 500 ml47058</v>
      </c>
      <c r="B226" t="s">
        <v>301</v>
      </c>
      <c r="C226" s="3">
        <v>47058</v>
      </c>
      <c r="D226">
        <v>289</v>
      </c>
      <c r="G226" t="str">
        <f t="shared" si="16"/>
        <v>Basrata 150 SL 20 X 500 ml47058</v>
      </c>
      <c r="H226">
        <v>225</v>
      </c>
      <c r="I226" t="s">
        <v>12066</v>
      </c>
      <c r="J226" t="s">
        <v>301</v>
      </c>
      <c r="K226" s="3">
        <v>47058</v>
      </c>
      <c r="L226">
        <v>20</v>
      </c>
      <c r="M226">
        <v>1</v>
      </c>
      <c r="N226">
        <v>1</v>
      </c>
      <c r="O226">
        <v>20</v>
      </c>
      <c r="P226">
        <f t="shared" si="17"/>
        <v>289</v>
      </c>
      <c r="Q226">
        <f t="shared" si="18"/>
        <v>14</v>
      </c>
      <c r="R226">
        <f t="shared" si="19"/>
        <v>9</v>
      </c>
    </row>
    <row r="227" spans="1:18">
      <c r="A227" t="str">
        <f t="shared" si="15"/>
        <v>Basrata 150 SL 50 X 250 ml47058</v>
      </c>
      <c r="B227" t="s">
        <v>303</v>
      </c>
      <c r="C227" s="3">
        <v>47058</v>
      </c>
      <c r="D227">
        <v>830</v>
      </c>
      <c r="G227" t="str">
        <f t="shared" si="16"/>
        <v>Basrata 150 SL 50 X 250 ml47058</v>
      </c>
      <c r="H227">
        <v>226</v>
      </c>
      <c r="I227" t="s">
        <v>12067</v>
      </c>
      <c r="J227" t="s">
        <v>303</v>
      </c>
      <c r="K227" s="3">
        <v>47058</v>
      </c>
      <c r="L227">
        <v>50</v>
      </c>
      <c r="M227">
        <v>1</v>
      </c>
      <c r="N227">
        <v>1</v>
      </c>
      <c r="O227">
        <v>50</v>
      </c>
      <c r="P227">
        <f t="shared" si="17"/>
        <v>830</v>
      </c>
      <c r="Q227">
        <f t="shared" si="18"/>
        <v>16</v>
      </c>
      <c r="R227">
        <f t="shared" si="19"/>
        <v>30</v>
      </c>
    </row>
    <row r="228" spans="1:18">
      <c r="A228" t="str">
        <f t="shared" si="15"/>
        <v>Bastnate 200 SL 12 X 1 ltr46327</v>
      </c>
      <c r="B228" t="s">
        <v>305</v>
      </c>
      <c r="C228" s="3">
        <v>46327</v>
      </c>
      <c r="D228">
        <v>1067</v>
      </c>
      <c r="G228" t="str">
        <f t="shared" si="16"/>
        <v>Bastnate 200 SL 12 X 1 ltr46327</v>
      </c>
      <c r="H228">
        <v>227</v>
      </c>
      <c r="I228" t="s">
        <v>12068</v>
      </c>
      <c r="J228" t="s">
        <v>305</v>
      </c>
      <c r="K228" s="3">
        <v>46327</v>
      </c>
      <c r="L228">
        <v>12</v>
      </c>
      <c r="M228">
        <v>1</v>
      </c>
      <c r="N228">
        <v>1</v>
      </c>
      <c r="O228">
        <v>12</v>
      </c>
      <c r="P228">
        <f t="shared" si="17"/>
        <v>1067</v>
      </c>
      <c r="Q228">
        <f t="shared" si="18"/>
        <v>88</v>
      </c>
      <c r="R228">
        <f t="shared" si="19"/>
        <v>11</v>
      </c>
    </row>
    <row r="229" spans="1:18">
      <c r="A229" t="str">
        <f t="shared" si="15"/>
        <v>Battery 12V1, 3AH/20HR1/1/1000</v>
      </c>
      <c r="B229" t="s">
        <v>307</v>
      </c>
      <c r="C229" s="3" t="s">
        <v>2222</v>
      </c>
      <c r="D229">
        <v>10</v>
      </c>
      <c r="G229" t="str">
        <f t="shared" si="16"/>
        <v>Battery 12V1, 3AH/20HR1/1/1000</v>
      </c>
      <c r="H229">
        <v>228</v>
      </c>
      <c r="I229" t="s">
        <v>12069</v>
      </c>
      <c r="J229" t="s">
        <v>307</v>
      </c>
      <c r="K229" s="3" t="s">
        <v>2222</v>
      </c>
      <c r="L229">
        <v>1</v>
      </c>
      <c r="M229">
        <v>1</v>
      </c>
      <c r="N229">
        <v>1</v>
      </c>
      <c r="O229">
        <v>1</v>
      </c>
      <c r="P229">
        <f t="shared" si="17"/>
        <v>10</v>
      </c>
      <c r="Q229">
        <f t="shared" si="18"/>
        <v>10</v>
      </c>
      <c r="R229">
        <f t="shared" si="19"/>
        <v>0</v>
      </c>
    </row>
    <row r="230" spans="1:18">
      <c r="A230" t="str">
        <f t="shared" si="15"/>
        <v>Baut Bersayap/Kipas1/1/1000</v>
      </c>
      <c r="B230" t="s">
        <v>308</v>
      </c>
      <c r="C230" s="3" t="s">
        <v>2222</v>
      </c>
      <c r="D230">
        <v>100</v>
      </c>
      <c r="G230" t="str">
        <f t="shared" si="16"/>
        <v>Baut Bersayap/Kipas1/1/1000</v>
      </c>
      <c r="H230">
        <v>229</v>
      </c>
      <c r="I230" t="s">
        <v>12070</v>
      </c>
      <c r="J230" t="s">
        <v>308</v>
      </c>
      <c r="K230" s="3" t="s">
        <v>2222</v>
      </c>
      <c r="L230">
        <v>1</v>
      </c>
      <c r="M230">
        <v>1</v>
      </c>
      <c r="N230">
        <v>1</v>
      </c>
      <c r="O230">
        <v>1</v>
      </c>
      <c r="P230">
        <f t="shared" si="17"/>
        <v>100</v>
      </c>
      <c r="Q230">
        <f t="shared" si="18"/>
        <v>100</v>
      </c>
      <c r="R230">
        <f t="shared" si="19"/>
        <v>0</v>
      </c>
    </row>
    <row r="231" spans="1:18">
      <c r="A231" t="str">
        <f t="shared" si="15"/>
        <v>Baut Bintang 17 Lt1/1/1000</v>
      </c>
      <c r="B231" t="s">
        <v>309</v>
      </c>
      <c r="C231" s="3" t="s">
        <v>2222</v>
      </c>
      <c r="D231">
        <v>18</v>
      </c>
      <c r="G231" t="str">
        <f t="shared" si="16"/>
        <v>Baut Bintang 17 Lt1/1/1000</v>
      </c>
      <c r="H231">
        <v>230</v>
      </c>
      <c r="I231" t="s">
        <v>12071</v>
      </c>
      <c r="J231" t="s">
        <v>309</v>
      </c>
      <c r="K231" s="3" t="s">
        <v>2222</v>
      </c>
      <c r="L231">
        <v>1</v>
      </c>
      <c r="M231">
        <v>1</v>
      </c>
      <c r="N231">
        <v>1</v>
      </c>
      <c r="O231">
        <v>1</v>
      </c>
      <c r="P231">
        <f t="shared" si="17"/>
        <v>18</v>
      </c>
      <c r="Q231">
        <f t="shared" si="18"/>
        <v>18</v>
      </c>
      <c r="R231">
        <f t="shared" si="19"/>
        <v>0</v>
      </c>
    </row>
    <row r="232" spans="1:18">
      <c r="A232" t="str">
        <f t="shared" si="15"/>
        <v>Baut Kupu-Kupu1/1/1000</v>
      </c>
      <c r="B232" t="s">
        <v>310</v>
      </c>
      <c r="C232" s="3" t="s">
        <v>2222</v>
      </c>
      <c r="D232">
        <v>6</v>
      </c>
      <c r="G232" t="str">
        <f t="shared" si="16"/>
        <v>Baut Kupu-Kupu1/1/1000</v>
      </c>
      <c r="H232">
        <v>231</v>
      </c>
      <c r="I232" t="s">
        <v>12072</v>
      </c>
      <c r="J232" t="s">
        <v>310</v>
      </c>
      <c r="K232" s="3" t="s">
        <v>2222</v>
      </c>
      <c r="L232">
        <v>1</v>
      </c>
      <c r="M232">
        <v>1</v>
      </c>
      <c r="N232">
        <v>1</v>
      </c>
      <c r="O232">
        <v>1</v>
      </c>
      <c r="P232">
        <f t="shared" si="17"/>
        <v>6</v>
      </c>
      <c r="Q232">
        <f t="shared" si="18"/>
        <v>6</v>
      </c>
      <c r="R232">
        <f t="shared" si="19"/>
        <v>0</v>
      </c>
    </row>
    <row r="233" spans="1:18">
      <c r="A233" t="str">
        <f t="shared" si="15"/>
        <v>Baycarb 500 EC 20 X 500 ml45778</v>
      </c>
      <c r="B233" t="s">
        <v>315</v>
      </c>
      <c r="C233" s="3">
        <v>45778</v>
      </c>
      <c r="D233">
        <v>4429</v>
      </c>
      <c r="G233" t="str">
        <f t="shared" si="16"/>
        <v>Baycarb 500 EC 20 X 500 ml45778</v>
      </c>
      <c r="H233">
        <v>232</v>
      </c>
      <c r="I233" t="s">
        <v>12073</v>
      </c>
      <c r="J233" t="s">
        <v>315</v>
      </c>
      <c r="K233" s="3">
        <v>45778</v>
      </c>
      <c r="L233">
        <v>20</v>
      </c>
      <c r="M233">
        <v>1</v>
      </c>
      <c r="N233">
        <v>1</v>
      </c>
      <c r="O233">
        <v>20</v>
      </c>
      <c r="P233">
        <f t="shared" si="17"/>
        <v>4429</v>
      </c>
      <c r="Q233">
        <f t="shared" si="18"/>
        <v>221</v>
      </c>
      <c r="R233">
        <f t="shared" si="19"/>
        <v>9</v>
      </c>
    </row>
    <row r="234" spans="1:18">
      <c r="A234" t="str">
        <f t="shared" si="15"/>
        <v>Baycarb 500 EC 20 X 500 ml45809</v>
      </c>
      <c r="B234" t="s">
        <v>315</v>
      </c>
      <c r="C234" s="3">
        <v>45809</v>
      </c>
      <c r="D234">
        <v>2000</v>
      </c>
      <c r="G234" t="str">
        <f t="shared" si="16"/>
        <v>Baycarb 500 EC 20 X 500 ml45809</v>
      </c>
      <c r="H234">
        <v>233</v>
      </c>
      <c r="I234" t="s">
        <v>12073</v>
      </c>
      <c r="J234" t="s">
        <v>315</v>
      </c>
      <c r="K234" s="3">
        <v>45809</v>
      </c>
      <c r="L234">
        <v>20</v>
      </c>
      <c r="M234">
        <v>1</v>
      </c>
      <c r="N234">
        <v>1</v>
      </c>
      <c r="O234">
        <v>20</v>
      </c>
      <c r="P234">
        <f t="shared" si="17"/>
        <v>2000</v>
      </c>
      <c r="Q234">
        <f t="shared" si="18"/>
        <v>100</v>
      </c>
      <c r="R234">
        <f t="shared" si="19"/>
        <v>0</v>
      </c>
    </row>
    <row r="235" spans="1:18">
      <c r="A235" t="str">
        <f t="shared" si="15"/>
        <v>Bayfolan 40 X 250 ml45778</v>
      </c>
      <c r="B235" t="s">
        <v>319</v>
      </c>
      <c r="C235" s="3">
        <v>45778</v>
      </c>
      <c r="D235">
        <v>5</v>
      </c>
      <c r="G235" t="str">
        <f t="shared" si="16"/>
        <v>Bayfolan 40 X 250 ml45778</v>
      </c>
      <c r="H235">
        <v>234</v>
      </c>
      <c r="I235" t="s">
        <v>12074</v>
      </c>
      <c r="J235" t="s">
        <v>319</v>
      </c>
      <c r="K235" s="3">
        <v>45778</v>
      </c>
      <c r="L235">
        <v>40</v>
      </c>
      <c r="M235">
        <v>1</v>
      </c>
      <c r="N235">
        <v>1</v>
      </c>
      <c r="O235">
        <v>40</v>
      </c>
      <c r="P235">
        <f t="shared" si="17"/>
        <v>5</v>
      </c>
      <c r="Q235">
        <f t="shared" si="18"/>
        <v>0</v>
      </c>
      <c r="R235">
        <f t="shared" si="19"/>
        <v>5</v>
      </c>
    </row>
    <row r="236" spans="1:18">
      <c r="A236" t="str">
        <f t="shared" si="15"/>
        <v>Been Toxcer 40 X 250 ml46874</v>
      </c>
      <c r="B236" t="s">
        <v>321</v>
      </c>
      <c r="C236" s="3">
        <v>46874</v>
      </c>
      <c r="D236">
        <v>80</v>
      </c>
      <c r="G236" t="str">
        <f t="shared" si="16"/>
        <v>Been Toxcer 40 X 250 ml46874</v>
      </c>
      <c r="H236">
        <v>235</v>
      </c>
      <c r="I236" t="s">
        <v>12075</v>
      </c>
      <c r="J236" t="s">
        <v>321</v>
      </c>
      <c r="K236" s="3">
        <v>46874</v>
      </c>
      <c r="L236">
        <v>40</v>
      </c>
      <c r="M236">
        <v>1</v>
      </c>
      <c r="N236">
        <v>1</v>
      </c>
      <c r="O236">
        <v>40</v>
      </c>
      <c r="P236">
        <f t="shared" si="17"/>
        <v>80</v>
      </c>
      <c r="Q236">
        <f t="shared" si="18"/>
        <v>2</v>
      </c>
      <c r="R236">
        <f t="shared" si="19"/>
        <v>0</v>
      </c>
    </row>
    <row r="237" spans="1:18">
      <c r="A237" t="str">
        <f t="shared" si="15"/>
        <v>Beensae EM9 Tambak 20 X 1 ltr46997</v>
      </c>
      <c r="B237" t="s">
        <v>322</v>
      </c>
      <c r="C237" s="3">
        <v>46997</v>
      </c>
      <c r="D237">
        <v>379</v>
      </c>
      <c r="G237" t="str">
        <f t="shared" si="16"/>
        <v>Beensae EM9 Tambak 20 X 1 ltr46997</v>
      </c>
      <c r="H237">
        <v>236</v>
      </c>
      <c r="I237" t="s">
        <v>12076</v>
      </c>
      <c r="J237" t="s">
        <v>322</v>
      </c>
      <c r="K237" s="3">
        <v>46997</v>
      </c>
      <c r="L237">
        <v>20</v>
      </c>
      <c r="M237">
        <v>1</v>
      </c>
      <c r="N237">
        <v>1</v>
      </c>
      <c r="O237">
        <v>20</v>
      </c>
      <c r="P237">
        <f t="shared" si="17"/>
        <v>379</v>
      </c>
      <c r="Q237">
        <f t="shared" si="18"/>
        <v>18</v>
      </c>
      <c r="R237">
        <f t="shared" si="19"/>
        <v>19</v>
      </c>
    </row>
    <row r="238" spans="1:18">
      <c r="A238" t="str">
        <f t="shared" si="15"/>
        <v>Beensae EM9 Tani 20 X 1 ltr46905</v>
      </c>
      <c r="B238" t="s">
        <v>323</v>
      </c>
      <c r="C238" s="3">
        <v>46905</v>
      </c>
      <c r="D238">
        <v>3</v>
      </c>
      <c r="G238" t="str">
        <f t="shared" si="16"/>
        <v>Beensae EM9 Tani 20 X 1 ltr46905</v>
      </c>
      <c r="H238">
        <v>237</v>
      </c>
      <c r="I238" t="s">
        <v>12077</v>
      </c>
      <c r="J238" t="s">
        <v>323</v>
      </c>
      <c r="K238" s="3">
        <v>46905</v>
      </c>
      <c r="L238">
        <v>20</v>
      </c>
      <c r="M238">
        <v>1</v>
      </c>
      <c r="N238">
        <v>1</v>
      </c>
      <c r="O238">
        <v>20</v>
      </c>
      <c r="P238">
        <f t="shared" si="17"/>
        <v>3</v>
      </c>
      <c r="Q238">
        <f t="shared" si="18"/>
        <v>0</v>
      </c>
      <c r="R238">
        <f t="shared" si="19"/>
        <v>3</v>
      </c>
    </row>
    <row r="239" spans="1:18">
      <c r="A239" t="str">
        <f t="shared" si="15"/>
        <v>Beensae EM9 Tani 20 X 1 ltr46997</v>
      </c>
      <c r="B239" t="s">
        <v>323</v>
      </c>
      <c r="C239" s="3">
        <v>46997</v>
      </c>
      <c r="D239">
        <v>588</v>
      </c>
      <c r="G239" t="str">
        <f t="shared" si="16"/>
        <v>Beensae EM9 Tani 20 X 1 ltr46997</v>
      </c>
      <c r="H239">
        <v>238</v>
      </c>
      <c r="I239" t="s">
        <v>12077</v>
      </c>
      <c r="J239" t="s">
        <v>323</v>
      </c>
      <c r="K239" s="3">
        <v>46997</v>
      </c>
      <c r="L239">
        <v>20</v>
      </c>
      <c r="M239">
        <v>1</v>
      </c>
      <c r="N239">
        <v>1</v>
      </c>
      <c r="O239">
        <v>20</v>
      </c>
      <c r="P239">
        <f t="shared" si="17"/>
        <v>588</v>
      </c>
      <c r="Q239">
        <f t="shared" si="18"/>
        <v>29</v>
      </c>
      <c r="R239">
        <f t="shared" si="19"/>
        <v>8</v>
      </c>
    </row>
    <row r="240" spans="1:18">
      <c r="A240" t="str">
        <f t="shared" si="15"/>
        <v>Beensae KCL Cair 20 X 1 ltr47209</v>
      </c>
      <c r="B240" t="s">
        <v>324</v>
      </c>
      <c r="C240" s="3">
        <v>47209</v>
      </c>
      <c r="D240">
        <v>160</v>
      </c>
      <c r="G240" t="str">
        <f t="shared" si="16"/>
        <v>Beensae KCL Cair 20 X 1 ltr47209</v>
      </c>
      <c r="H240">
        <v>239</v>
      </c>
      <c r="I240" t="s">
        <v>12078</v>
      </c>
      <c r="J240" t="s">
        <v>324</v>
      </c>
      <c r="K240" s="3">
        <v>47209</v>
      </c>
      <c r="L240">
        <v>20</v>
      </c>
      <c r="M240">
        <v>1</v>
      </c>
      <c r="N240">
        <v>1</v>
      </c>
      <c r="O240">
        <v>20</v>
      </c>
      <c r="P240">
        <f t="shared" si="17"/>
        <v>160</v>
      </c>
      <c r="Q240">
        <f t="shared" si="18"/>
        <v>8</v>
      </c>
      <c r="R240">
        <f t="shared" si="19"/>
        <v>0</v>
      </c>
    </row>
    <row r="241" spans="1:18">
      <c r="A241" t="str">
        <f t="shared" si="15"/>
        <v>Beensae Khatrol 20 X 20 X 10 ml46905</v>
      </c>
      <c r="B241" t="s">
        <v>325</v>
      </c>
      <c r="C241" s="3">
        <v>46905</v>
      </c>
      <c r="D241">
        <v>348</v>
      </c>
      <c r="G241" t="str">
        <f t="shared" si="16"/>
        <v>Beensae Khatrol 20 X 20 X 10 ml46905</v>
      </c>
      <c r="H241">
        <v>240</v>
      </c>
      <c r="I241" t="s">
        <v>12079</v>
      </c>
      <c r="J241" t="s">
        <v>325</v>
      </c>
      <c r="K241" s="3">
        <v>46905</v>
      </c>
      <c r="L241">
        <v>20</v>
      </c>
      <c r="M241">
        <v>20</v>
      </c>
      <c r="N241">
        <v>1</v>
      </c>
      <c r="O241">
        <v>400</v>
      </c>
      <c r="P241">
        <f t="shared" si="17"/>
        <v>348</v>
      </c>
      <c r="Q241">
        <f t="shared" si="18"/>
        <v>0</v>
      </c>
      <c r="R241">
        <f t="shared" si="19"/>
        <v>348</v>
      </c>
    </row>
    <row r="242" spans="1:18">
      <c r="A242" t="str">
        <f t="shared" si="15"/>
        <v>Beka Biang Kompos 25 X 250 ml44256</v>
      </c>
      <c r="B242" t="s">
        <v>326</v>
      </c>
      <c r="C242" s="3">
        <v>44256</v>
      </c>
      <c r="D242">
        <v>656</v>
      </c>
      <c r="G242" t="str">
        <f t="shared" si="16"/>
        <v>Beka Biang Kompos 25 X 250 ml44256</v>
      </c>
      <c r="H242">
        <v>241</v>
      </c>
      <c r="I242" t="s">
        <v>12080</v>
      </c>
      <c r="J242" t="s">
        <v>326</v>
      </c>
      <c r="K242" s="3">
        <v>44256</v>
      </c>
      <c r="L242">
        <v>25</v>
      </c>
      <c r="M242">
        <v>1</v>
      </c>
      <c r="N242">
        <v>1</v>
      </c>
      <c r="O242">
        <v>25</v>
      </c>
      <c r="P242">
        <f t="shared" si="17"/>
        <v>656</v>
      </c>
      <c r="Q242">
        <f t="shared" si="18"/>
        <v>26</v>
      </c>
      <c r="R242">
        <f t="shared" si="19"/>
        <v>6</v>
      </c>
    </row>
    <row r="243" spans="1:18">
      <c r="A243" t="str">
        <f t="shared" si="15"/>
        <v>Bellator 265 SC 20 X 100 ml45931</v>
      </c>
      <c r="B243" t="s">
        <v>328</v>
      </c>
      <c r="C243" s="3">
        <v>45931</v>
      </c>
      <c r="D243">
        <v>810</v>
      </c>
      <c r="G243" t="str">
        <f t="shared" si="16"/>
        <v>Bellator 265 SC 20 X 100 ml45931</v>
      </c>
      <c r="H243">
        <v>242</v>
      </c>
      <c r="I243" t="s">
        <v>12081</v>
      </c>
      <c r="J243" t="s">
        <v>328</v>
      </c>
      <c r="K243" s="3">
        <v>45931</v>
      </c>
      <c r="L243">
        <v>20</v>
      </c>
      <c r="M243">
        <v>1</v>
      </c>
      <c r="N243">
        <v>1</v>
      </c>
      <c r="O243">
        <v>20</v>
      </c>
      <c r="P243">
        <f t="shared" si="17"/>
        <v>810</v>
      </c>
      <c r="Q243">
        <f t="shared" si="18"/>
        <v>40</v>
      </c>
      <c r="R243">
        <f t="shared" si="19"/>
        <v>10</v>
      </c>
    </row>
    <row r="244" spans="1:18">
      <c r="A244" t="str">
        <f t="shared" si="15"/>
        <v>Belt Yamaha1/1/1000</v>
      </c>
      <c r="B244" t="s">
        <v>329</v>
      </c>
      <c r="C244" s="3" t="s">
        <v>2222</v>
      </c>
      <c r="D244">
        <v>9</v>
      </c>
      <c r="G244" t="str">
        <f t="shared" si="16"/>
        <v>Belt Yamaha1/1/1000</v>
      </c>
      <c r="H244">
        <v>243</v>
      </c>
      <c r="I244" t="s">
        <v>12082</v>
      </c>
      <c r="J244" t="s">
        <v>329</v>
      </c>
      <c r="K244" s="3" t="s">
        <v>2222</v>
      </c>
      <c r="L244">
        <v>1</v>
      </c>
      <c r="M244">
        <v>1</v>
      </c>
      <c r="N244">
        <v>1</v>
      </c>
      <c r="O244">
        <v>1</v>
      </c>
      <c r="P244">
        <f t="shared" si="17"/>
        <v>9</v>
      </c>
      <c r="Q244">
        <f t="shared" si="18"/>
        <v>9</v>
      </c>
      <c r="R244">
        <f t="shared" si="19"/>
        <v>0</v>
      </c>
    </row>
    <row r="245" spans="1:18">
      <c r="A245" t="str">
        <f t="shared" si="15"/>
        <v>Benang Pe mlg1/1/1000</v>
      </c>
      <c r="B245" t="s">
        <v>330</v>
      </c>
      <c r="C245" s="3" t="s">
        <v>2222</v>
      </c>
      <c r="D245">
        <v>1942</v>
      </c>
      <c r="G245" t="str">
        <f t="shared" si="16"/>
        <v>Benang Pe mlg1/1/1000</v>
      </c>
      <c r="H245">
        <v>244</v>
      </c>
      <c r="I245" t="s">
        <v>12083</v>
      </c>
      <c r="J245" t="s">
        <v>330</v>
      </c>
      <c r="K245" s="3" t="s">
        <v>2222</v>
      </c>
      <c r="L245">
        <v>1</v>
      </c>
      <c r="M245">
        <v>1</v>
      </c>
      <c r="N245">
        <v>1</v>
      </c>
      <c r="O245">
        <v>1</v>
      </c>
      <c r="P245">
        <f t="shared" si="17"/>
        <v>1942</v>
      </c>
      <c r="Q245">
        <f t="shared" si="18"/>
        <v>1942</v>
      </c>
      <c r="R245">
        <f t="shared" si="19"/>
        <v>0</v>
      </c>
    </row>
    <row r="246" spans="1:18">
      <c r="A246" t="str">
        <f t="shared" si="15"/>
        <v>Bencore 250 EC 20 X 200 ml46966</v>
      </c>
      <c r="B246" t="s">
        <v>331</v>
      </c>
      <c r="C246" s="3">
        <v>46966</v>
      </c>
      <c r="D246">
        <v>171</v>
      </c>
      <c r="G246" t="str">
        <f t="shared" si="16"/>
        <v>Bencore 250 EC 20 X 200 ml46966</v>
      </c>
      <c r="H246">
        <v>245</v>
      </c>
      <c r="I246" t="s">
        <v>12084</v>
      </c>
      <c r="J246" t="s">
        <v>331</v>
      </c>
      <c r="K246" s="3">
        <v>46966</v>
      </c>
      <c r="L246">
        <v>20</v>
      </c>
      <c r="M246">
        <v>1</v>
      </c>
      <c r="N246">
        <v>1</v>
      </c>
      <c r="O246">
        <v>20</v>
      </c>
      <c r="P246">
        <f t="shared" si="17"/>
        <v>171</v>
      </c>
      <c r="Q246">
        <f t="shared" si="18"/>
        <v>8</v>
      </c>
      <c r="R246">
        <f t="shared" si="19"/>
        <v>11</v>
      </c>
    </row>
    <row r="247" spans="1:18">
      <c r="A247" t="str">
        <f t="shared" si="15"/>
        <v>Bencore 250 EC 20 X 400 ml46508</v>
      </c>
      <c r="B247" t="s">
        <v>332</v>
      </c>
      <c r="C247" s="3">
        <v>46508</v>
      </c>
      <c r="D247">
        <v>156</v>
      </c>
      <c r="G247" t="str">
        <f t="shared" si="16"/>
        <v>Bencore 250 EC 20 X 400 ml46508</v>
      </c>
      <c r="H247">
        <v>246</v>
      </c>
      <c r="I247" t="s">
        <v>12085</v>
      </c>
      <c r="J247" t="s">
        <v>332</v>
      </c>
      <c r="K247" s="3">
        <v>46508</v>
      </c>
      <c r="L247">
        <v>20</v>
      </c>
      <c r="M247">
        <v>1</v>
      </c>
      <c r="N247">
        <v>1</v>
      </c>
      <c r="O247">
        <v>20</v>
      </c>
      <c r="P247">
        <f t="shared" si="17"/>
        <v>156</v>
      </c>
      <c r="Q247">
        <f t="shared" si="18"/>
        <v>7</v>
      </c>
      <c r="R247">
        <f t="shared" si="19"/>
        <v>16</v>
      </c>
    </row>
    <row r="248" spans="1:18">
      <c r="A248" t="str">
        <f t="shared" si="15"/>
        <v>Bentpipe No. 451/1/1000</v>
      </c>
      <c r="B248" t="s">
        <v>333</v>
      </c>
      <c r="C248" s="3" t="s">
        <v>2222</v>
      </c>
      <c r="D248">
        <v>8</v>
      </c>
      <c r="G248" t="str">
        <f t="shared" si="16"/>
        <v>Bentpipe No. 451/1/1000</v>
      </c>
      <c r="H248">
        <v>247</v>
      </c>
      <c r="I248" t="s">
        <v>12086</v>
      </c>
      <c r="J248" t="s">
        <v>333</v>
      </c>
      <c r="K248" s="3" t="s">
        <v>2222</v>
      </c>
      <c r="L248">
        <v>1</v>
      </c>
      <c r="M248">
        <v>1</v>
      </c>
      <c r="N248">
        <v>1</v>
      </c>
      <c r="O248">
        <v>1</v>
      </c>
      <c r="P248">
        <f t="shared" si="17"/>
        <v>8</v>
      </c>
      <c r="Q248">
        <f t="shared" si="18"/>
        <v>8</v>
      </c>
      <c r="R248">
        <f t="shared" si="19"/>
        <v>0</v>
      </c>
    </row>
    <row r="249" spans="1:18">
      <c r="A249" t="str">
        <f t="shared" si="15"/>
        <v>Bernas 250 EC 50 X 100 ml (M2U)46204</v>
      </c>
      <c r="B249" t="s">
        <v>334</v>
      </c>
      <c r="C249" s="3">
        <v>46204</v>
      </c>
      <c r="D249">
        <v>150</v>
      </c>
      <c r="G249" t="str">
        <f t="shared" si="16"/>
        <v>Bernas 250 EC 50 X 100 ml (M2U)46204</v>
      </c>
      <c r="H249">
        <v>248</v>
      </c>
      <c r="I249" t="s">
        <v>12087</v>
      </c>
      <c r="J249" t="s">
        <v>334</v>
      </c>
      <c r="K249" s="3">
        <v>46204</v>
      </c>
      <c r="L249">
        <v>50</v>
      </c>
      <c r="M249">
        <v>1</v>
      </c>
      <c r="N249">
        <v>1</v>
      </c>
      <c r="O249">
        <v>50</v>
      </c>
      <c r="P249">
        <f t="shared" si="17"/>
        <v>150</v>
      </c>
      <c r="Q249">
        <f t="shared" si="18"/>
        <v>3</v>
      </c>
      <c r="R249">
        <f t="shared" si="19"/>
        <v>0</v>
      </c>
    </row>
    <row r="250" spans="1:18">
      <c r="A250" t="str">
        <f t="shared" si="15"/>
        <v>Bernas 250 EC 50 X 250 ml (M2U)45992</v>
      </c>
      <c r="B250" t="s">
        <v>335</v>
      </c>
      <c r="C250" s="3">
        <v>45992</v>
      </c>
      <c r="D250">
        <v>40</v>
      </c>
      <c r="G250" t="str">
        <f t="shared" si="16"/>
        <v>Bernas 250 EC 50 X 250 ml (M2U)45992</v>
      </c>
      <c r="H250">
        <v>249</v>
      </c>
      <c r="I250" t="s">
        <v>12088</v>
      </c>
      <c r="J250" t="s">
        <v>335</v>
      </c>
      <c r="K250" s="3">
        <v>45992</v>
      </c>
      <c r="L250">
        <v>50</v>
      </c>
      <c r="M250">
        <v>1</v>
      </c>
      <c r="N250">
        <v>1</v>
      </c>
      <c r="O250">
        <v>50</v>
      </c>
      <c r="P250">
        <f t="shared" si="17"/>
        <v>40</v>
      </c>
      <c r="Q250">
        <f t="shared" si="18"/>
        <v>0</v>
      </c>
      <c r="R250">
        <f t="shared" si="19"/>
        <v>40</v>
      </c>
    </row>
    <row r="251" spans="1:18">
      <c r="A251" t="str">
        <f t="shared" si="15"/>
        <v>Bernas 250 EC 50 X 250 ml (M2U)46054</v>
      </c>
      <c r="B251" t="s">
        <v>335</v>
      </c>
      <c r="C251" s="3">
        <v>46054</v>
      </c>
      <c r="D251">
        <v>1100</v>
      </c>
      <c r="G251" t="str">
        <f t="shared" si="16"/>
        <v>Bernas 250 EC 50 X 250 ml (M2U)46054</v>
      </c>
      <c r="H251">
        <v>250</v>
      </c>
      <c r="I251" t="s">
        <v>12088</v>
      </c>
      <c r="J251" t="s">
        <v>335</v>
      </c>
      <c r="K251" s="3">
        <v>46054</v>
      </c>
      <c r="L251">
        <v>50</v>
      </c>
      <c r="M251">
        <v>1</v>
      </c>
      <c r="N251">
        <v>1</v>
      </c>
      <c r="O251">
        <v>50</v>
      </c>
      <c r="P251">
        <f t="shared" si="17"/>
        <v>1100</v>
      </c>
      <c r="Q251">
        <f t="shared" si="18"/>
        <v>22</v>
      </c>
      <c r="R251">
        <f t="shared" si="19"/>
        <v>0</v>
      </c>
    </row>
    <row r="252" spans="1:18">
      <c r="A252" t="str">
        <f t="shared" si="15"/>
        <v>Best Up 480 SL 20 X 1 ltr45689</v>
      </c>
      <c r="B252" t="s">
        <v>336</v>
      </c>
      <c r="C252" s="3">
        <v>45689</v>
      </c>
      <c r="D252">
        <v>1779</v>
      </c>
      <c r="G252" t="str">
        <f t="shared" si="16"/>
        <v>Best Up 480 SL 20 X 1 ltr45689</v>
      </c>
      <c r="H252">
        <v>251</v>
      </c>
      <c r="I252" t="s">
        <v>12089</v>
      </c>
      <c r="J252" t="s">
        <v>336</v>
      </c>
      <c r="K252" s="3">
        <v>45689</v>
      </c>
      <c r="L252">
        <v>20</v>
      </c>
      <c r="M252">
        <v>1</v>
      </c>
      <c r="N252">
        <v>1</v>
      </c>
      <c r="O252">
        <v>20</v>
      </c>
      <c r="P252">
        <f t="shared" si="17"/>
        <v>1779</v>
      </c>
      <c r="Q252">
        <f t="shared" si="18"/>
        <v>88</v>
      </c>
      <c r="R252">
        <f t="shared" si="19"/>
        <v>19</v>
      </c>
    </row>
    <row r="253" spans="1:18">
      <c r="A253" t="str">
        <f t="shared" si="15"/>
        <v>Better One 40 X 200 ml47088</v>
      </c>
      <c r="B253" t="s">
        <v>337</v>
      </c>
      <c r="C253" s="3">
        <v>47088</v>
      </c>
      <c r="D253">
        <v>941</v>
      </c>
      <c r="G253" t="str">
        <f t="shared" si="16"/>
        <v>Better One 40 X 200 ml47088</v>
      </c>
      <c r="H253">
        <v>252</v>
      </c>
      <c r="I253" t="s">
        <v>12090</v>
      </c>
      <c r="J253" t="s">
        <v>337</v>
      </c>
      <c r="K253" s="3">
        <v>47088</v>
      </c>
      <c r="L253">
        <v>40</v>
      </c>
      <c r="M253">
        <v>1</v>
      </c>
      <c r="N253">
        <v>1</v>
      </c>
      <c r="O253">
        <v>40</v>
      </c>
      <c r="P253">
        <f t="shared" si="17"/>
        <v>941</v>
      </c>
      <c r="Q253">
        <f t="shared" si="18"/>
        <v>23</v>
      </c>
      <c r="R253">
        <f t="shared" si="19"/>
        <v>21</v>
      </c>
    </row>
    <row r="254" spans="1:18">
      <c r="A254" t="str">
        <f t="shared" si="15"/>
        <v>Biggrow 20 WP 6 X 50 X 5 gr47453</v>
      </c>
      <c r="B254" t="s">
        <v>338</v>
      </c>
      <c r="C254" s="3">
        <v>47453</v>
      </c>
      <c r="D254">
        <v>108424</v>
      </c>
      <c r="G254" t="str">
        <f t="shared" si="16"/>
        <v>Biggrow 20 WP 6 X 50 X 5 gr47453</v>
      </c>
      <c r="H254">
        <v>253</v>
      </c>
      <c r="I254" t="s">
        <v>12091</v>
      </c>
      <c r="J254" t="s">
        <v>338</v>
      </c>
      <c r="K254" s="3">
        <v>47453</v>
      </c>
      <c r="L254">
        <v>6</v>
      </c>
      <c r="M254">
        <v>50</v>
      </c>
      <c r="N254">
        <v>1</v>
      </c>
      <c r="O254">
        <v>300</v>
      </c>
      <c r="P254">
        <f t="shared" si="17"/>
        <v>108424</v>
      </c>
      <c r="Q254">
        <f t="shared" si="18"/>
        <v>361</v>
      </c>
      <c r="R254">
        <f t="shared" si="19"/>
        <v>124</v>
      </c>
    </row>
    <row r="255" spans="1:18">
      <c r="A255" t="str">
        <f t="shared" si="15"/>
        <v>Biggrow Forte 6 X 200 X 1 gr47453</v>
      </c>
      <c r="B255" t="s">
        <v>339</v>
      </c>
      <c r="C255" s="3">
        <v>47453</v>
      </c>
      <c r="D255">
        <v>28492</v>
      </c>
      <c r="G255" t="str">
        <f t="shared" si="16"/>
        <v>Biggrow Forte 6 X 200 X 1 gr47453</v>
      </c>
      <c r="H255">
        <v>254</v>
      </c>
      <c r="I255" t="s">
        <v>12092</v>
      </c>
      <c r="J255" t="s">
        <v>339</v>
      </c>
      <c r="K255" s="3">
        <v>47453</v>
      </c>
      <c r="L255">
        <v>6</v>
      </c>
      <c r="M255">
        <v>200</v>
      </c>
      <c r="N255">
        <v>1</v>
      </c>
      <c r="O255">
        <v>1200</v>
      </c>
      <c r="P255">
        <f t="shared" si="17"/>
        <v>28492</v>
      </c>
      <c r="Q255">
        <f t="shared" si="18"/>
        <v>23</v>
      </c>
      <c r="R255">
        <f t="shared" si="19"/>
        <v>892</v>
      </c>
    </row>
    <row r="256" spans="1:18">
      <c r="A256" t="str">
        <f t="shared" si="15"/>
        <v>Bigxone 135 SL 20 X 1 ltr47088</v>
      </c>
      <c r="B256" t="s">
        <v>340</v>
      </c>
      <c r="C256" s="3">
        <v>47088</v>
      </c>
      <c r="D256">
        <v>600</v>
      </c>
      <c r="G256" t="str">
        <f t="shared" si="16"/>
        <v>Bigxone 135 SL 20 X 1 ltr47088</v>
      </c>
      <c r="H256">
        <v>255</v>
      </c>
      <c r="I256" t="s">
        <v>12093</v>
      </c>
      <c r="J256" t="s">
        <v>340</v>
      </c>
      <c r="K256" s="3">
        <v>47088</v>
      </c>
      <c r="L256">
        <v>20</v>
      </c>
      <c r="M256">
        <v>1</v>
      </c>
      <c r="N256">
        <v>1</v>
      </c>
      <c r="O256">
        <v>20</v>
      </c>
      <c r="P256">
        <f t="shared" si="17"/>
        <v>600</v>
      </c>
      <c r="Q256">
        <f t="shared" si="18"/>
        <v>30</v>
      </c>
      <c r="R256">
        <f t="shared" si="19"/>
        <v>0</v>
      </c>
    </row>
    <row r="257" spans="1:18">
      <c r="A257" t="str">
        <f t="shared" si="15"/>
        <v>Biochem Padi/ Tikus 30 X 500 ml45627</v>
      </c>
      <c r="B257" t="s">
        <v>341</v>
      </c>
      <c r="C257" s="3">
        <v>45627</v>
      </c>
      <c r="D257">
        <v>95</v>
      </c>
      <c r="G257" t="str">
        <f t="shared" si="16"/>
        <v>Biochem Padi/ Tikus 30 X 500 ml45627</v>
      </c>
      <c r="H257">
        <v>256</v>
      </c>
      <c r="I257" t="s">
        <v>12094</v>
      </c>
      <c r="J257" t="s">
        <v>341</v>
      </c>
      <c r="K257" s="3">
        <v>45627</v>
      </c>
      <c r="L257">
        <v>30</v>
      </c>
      <c r="M257">
        <v>1</v>
      </c>
      <c r="N257">
        <v>1</v>
      </c>
      <c r="O257">
        <v>30</v>
      </c>
      <c r="P257">
        <f t="shared" si="17"/>
        <v>95</v>
      </c>
      <c r="Q257">
        <f t="shared" si="18"/>
        <v>3</v>
      </c>
      <c r="R257">
        <f t="shared" si="19"/>
        <v>5</v>
      </c>
    </row>
    <row r="258" spans="1:18">
      <c r="A258" t="str">
        <f t="shared" si="15"/>
        <v>Biochem Umum 20 X 1 ltr45627</v>
      </c>
      <c r="B258" t="s">
        <v>342</v>
      </c>
      <c r="C258" s="3">
        <v>45627</v>
      </c>
      <c r="D258">
        <v>11</v>
      </c>
      <c r="G258" t="str">
        <f t="shared" si="16"/>
        <v>Biochem Umum 20 X 1 ltr45627</v>
      </c>
      <c r="H258">
        <v>257</v>
      </c>
      <c r="I258" t="s">
        <v>12095</v>
      </c>
      <c r="J258" t="s">
        <v>342</v>
      </c>
      <c r="K258" s="3">
        <v>45627</v>
      </c>
      <c r="L258">
        <v>20</v>
      </c>
      <c r="M258">
        <v>1</v>
      </c>
      <c r="N258">
        <v>1</v>
      </c>
      <c r="O258">
        <v>20</v>
      </c>
      <c r="P258">
        <f t="shared" si="17"/>
        <v>11</v>
      </c>
      <c r="Q258">
        <f t="shared" si="18"/>
        <v>0</v>
      </c>
      <c r="R258">
        <f t="shared" si="19"/>
        <v>11</v>
      </c>
    </row>
    <row r="259" spans="1:18">
      <c r="A259" t="str">
        <f t="shared" ref="A259:A322" si="20">B259&amp;C259</f>
        <v>Biochem Umum 30 X 500 ml45627</v>
      </c>
      <c r="B259" t="s">
        <v>343</v>
      </c>
      <c r="C259" s="3">
        <v>45627</v>
      </c>
      <c r="D259">
        <v>540</v>
      </c>
      <c r="G259" t="str">
        <f t="shared" ref="G259:G322" si="21">J259&amp;K259</f>
        <v>Biochem Umum 30 X 500 ml45627</v>
      </c>
      <c r="H259">
        <v>258</v>
      </c>
      <c r="I259" t="s">
        <v>12096</v>
      </c>
      <c r="J259" t="s">
        <v>343</v>
      </c>
      <c r="K259" s="3">
        <v>45627</v>
      </c>
      <c r="L259">
        <v>30</v>
      </c>
      <c r="M259">
        <v>1</v>
      </c>
      <c r="N259">
        <v>1</v>
      </c>
      <c r="O259">
        <v>30</v>
      </c>
      <c r="P259">
        <f t="shared" ref="P259:P322" si="22">VLOOKUP(G259,$A$2:$D$2089,4,FALSE)</f>
        <v>540</v>
      </c>
      <c r="Q259">
        <f t="shared" ref="Q259:Q322" si="23">ROUNDDOWN(P259/O259,0)</f>
        <v>18</v>
      </c>
      <c r="R259">
        <f t="shared" ref="R259:R322" si="24">P259-Q259*O259</f>
        <v>0</v>
      </c>
    </row>
    <row r="260" spans="1:18">
      <c r="A260" t="str">
        <f t="shared" si="20"/>
        <v>Bion M 1/48 WP 20 X 500 gr45778</v>
      </c>
      <c r="B260" t="s">
        <v>344</v>
      </c>
      <c r="C260" s="3">
        <v>45778</v>
      </c>
      <c r="D260">
        <v>7188</v>
      </c>
      <c r="G260" t="str">
        <f t="shared" si="21"/>
        <v>Bion M 1/48 WP 20 X 500 gr45778</v>
      </c>
      <c r="H260">
        <v>259</v>
      </c>
      <c r="I260" t="s">
        <v>12097</v>
      </c>
      <c r="J260" t="s">
        <v>344</v>
      </c>
      <c r="K260" s="3">
        <v>45778</v>
      </c>
      <c r="L260">
        <v>20</v>
      </c>
      <c r="M260">
        <v>1</v>
      </c>
      <c r="N260">
        <v>1</v>
      </c>
      <c r="O260">
        <v>20</v>
      </c>
      <c r="P260">
        <f t="shared" si="22"/>
        <v>7188</v>
      </c>
      <c r="Q260">
        <f t="shared" si="23"/>
        <v>359</v>
      </c>
      <c r="R260">
        <f t="shared" si="24"/>
        <v>8</v>
      </c>
    </row>
    <row r="261" spans="1:18">
      <c r="A261" t="str">
        <f t="shared" si="20"/>
        <v>Bion M 1/48 WP 20 X 500 gr45931</v>
      </c>
      <c r="B261" t="s">
        <v>344</v>
      </c>
      <c r="C261" s="3">
        <v>45931</v>
      </c>
      <c r="D261">
        <v>2200</v>
      </c>
      <c r="G261" t="str">
        <f t="shared" si="21"/>
        <v>Bion M 1/48 WP 20 X 500 gr45931</v>
      </c>
      <c r="H261">
        <v>260</v>
      </c>
      <c r="I261" t="s">
        <v>12097</v>
      </c>
      <c r="J261" t="s">
        <v>344</v>
      </c>
      <c r="K261" s="3">
        <v>45931</v>
      </c>
      <c r="L261">
        <v>20</v>
      </c>
      <c r="M261">
        <v>1</v>
      </c>
      <c r="N261">
        <v>1</v>
      </c>
      <c r="O261">
        <v>20</v>
      </c>
      <c r="P261">
        <f t="shared" si="22"/>
        <v>2200</v>
      </c>
      <c r="Q261">
        <f t="shared" si="23"/>
        <v>110</v>
      </c>
      <c r="R261">
        <f t="shared" si="24"/>
        <v>0</v>
      </c>
    </row>
    <row r="262" spans="1:18">
      <c r="A262" t="str">
        <f t="shared" si="20"/>
        <v>Bionik 400 EC 20 X 500 ml47119</v>
      </c>
      <c r="B262" t="s">
        <v>351</v>
      </c>
      <c r="C262" s="3">
        <v>47119</v>
      </c>
      <c r="D262">
        <v>2</v>
      </c>
      <c r="G262" t="str">
        <f t="shared" si="21"/>
        <v>Bionik 400 EC 20 X 500 ml47119</v>
      </c>
      <c r="H262">
        <v>261</v>
      </c>
      <c r="I262" t="s">
        <v>12098</v>
      </c>
      <c r="J262" t="s">
        <v>351</v>
      </c>
      <c r="K262" s="3">
        <v>47119</v>
      </c>
      <c r="L262">
        <v>20</v>
      </c>
      <c r="M262">
        <v>1</v>
      </c>
      <c r="N262">
        <v>1</v>
      </c>
      <c r="O262">
        <v>20</v>
      </c>
      <c r="P262">
        <f t="shared" si="22"/>
        <v>2</v>
      </c>
      <c r="Q262">
        <f t="shared" si="23"/>
        <v>0</v>
      </c>
      <c r="R262">
        <f t="shared" si="24"/>
        <v>2</v>
      </c>
    </row>
    <row r="263" spans="1:18">
      <c r="A263" t="str">
        <f t="shared" si="20"/>
        <v>Bionik 400 EC 20 X 500 ml47209</v>
      </c>
      <c r="B263" t="s">
        <v>351</v>
      </c>
      <c r="C263" s="3">
        <v>47209</v>
      </c>
      <c r="D263">
        <v>820</v>
      </c>
      <c r="G263" t="str">
        <f t="shared" si="21"/>
        <v>Bionik 400 EC 20 X 500 ml47209</v>
      </c>
      <c r="H263">
        <v>262</v>
      </c>
      <c r="I263" t="s">
        <v>12098</v>
      </c>
      <c r="J263" t="s">
        <v>351</v>
      </c>
      <c r="K263" s="3">
        <v>47209</v>
      </c>
      <c r="L263">
        <v>20</v>
      </c>
      <c r="M263">
        <v>1</v>
      </c>
      <c r="N263">
        <v>1</v>
      </c>
      <c r="O263">
        <v>20</v>
      </c>
      <c r="P263">
        <f t="shared" si="22"/>
        <v>820</v>
      </c>
      <c r="Q263">
        <f t="shared" si="23"/>
        <v>41</v>
      </c>
      <c r="R263">
        <f t="shared" si="24"/>
        <v>0</v>
      </c>
    </row>
    <row r="264" spans="1:18">
      <c r="A264" t="str">
        <f t="shared" si="20"/>
        <v>Bionik 400 EC 50 X 100 ml47209</v>
      </c>
      <c r="B264" t="s">
        <v>352</v>
      </c>
      <c r="C264" s="3">
        <v>47209</v>
      </c>
      <c r="D264">
        <v>1445</v>
      </c>
      <c r="G264" t="str">
        <f t="shared" si="21"/>
        <v>Bionik 400 EC 50 X 100 ml47209</v>
      </c>
      <c r="H264">
        <v>263</v>
      </c>
      <c r="I264" t="s">
        <v>12099</v>
      </c>
      <c r="J264" t="s">
        <v>352</v>
      </c>
      <c r="K264" s="3">
        <v>47209</v>
      </c>
      <c r="L264">
        <v>50</v>
      </c>
      <c r="M264">
        <v>1</v>
      </c>
      <c r="N264">
        <v>1</v>
      </c>
      <c r="O264">
        <v>50</v>
      </c>
      <c r="P264">
        <f t="shared" si="22"/>
        <v>1445</v>
      </c>
      <c r="Q264">
        <f t="shared" si="23"/>
        <v>28</v>
      </c>
      <c r="R264">
        <f t="shared" si="24"/>
        <v>45</v>
      </c>
    </row>
    <row r="265" spans="1:18">
      <c r="A265" t="str">
        <f t="shared" si="20"/>
        <v>Bionik 400 EC 50 X 100 ml47239</v>
      </c>
      <c r="B265" t="s">
        <v>352</v>
      </c>
      <c r="C265" s="3">
        <v>47239</v>
      </c>
      <c r="D265">
        <v>4300</v>
      </c>
      <c r="G265" t="str">
        <f t="shared" si="21"/>
        <v>Bionik 400 EC 50 X 100 ml47239</v>
      </c>
      <c r="H265">
        <v>264</v>
      </c>
      <c r="I265" t="s">
        <v>12099</v>
      </c>
      <c r="J265" t="s">
        <v>352</v>
      </c>
      <c r="K265" s="3">
        <v>47239</v>
      </c>
      <c r="L265">
        <v>50</v>
      </c>
      <c r="M265">
        <v>1</v>
      </c>
      <c r="N265">
        <v>1</v>
      </c>
      <c r="O265">
        <v>50</v>
      </c>
      <c r="P265">
        <f t="shared" si="22"/>
        <v>4300</v>
      </c>
      <c r="Q265">
        <f t="shared" si="23"/>
        <v>86</v>
      </c>
      <c r="R265">
        <f t="shared" si="24"/>
        <v>0</v>
      </c>
    </row>
    <row r="266" spans="1:18">
      <c r="A266" t="str">
        <f t="shared" si="20"/>
        <v>Bionta BSA 100 ml (S)1/1/1000</v>
      </c>
      <c r="B266" t="s">
        <v>353</v>
      </c>
      <c r="C266" s="3" t="s">
        <v>2222</v>
      </c>
      <c r="D266">
        <v>99</v>
      </c>
      <c r="G266" t="str">
        <f t="shared" si="21"/>
        <v>Bionta BSA 100 ml (S)1/1/1000</v>
      </c>
      <c r="H266">
        <v>265</v>
      </c>
      <c r="I266" t="s">
        <v>12100</v>
      </c>
      <c r="J266" t="s">
        <v>353</v>
      </c>
      <c r="K266" s="3" t="s">
        <v>2222</v>
      </c>
      <c r="L266">
        <v>1</v>
      </c>
      <c r="M266">
        <v>1</v>
      </c>
      <c r="N266">
        <v>1</v>
      </c>
      <c r="O266">
        <v>1</v>
      </c>
      <c r="P266">
        <f t="shared" si="22"/>
        <v>99</v>
      </c>
      <c r="Q266">
        <f t="shared" si="23"/>
        <v>99</v>
      </c>
      <c r="R266">
        <f t="shared" si="24"/>
        <v>0</v>
      </c>
    </row>
    <row r="267" spans="1:18">
      <c r="A267" t="str">
        <f t="shared" si="20"/>
        <v>Bionta45 250 ml (Sample)45597</v>
      </c>
      <c r="B267" t="s">
        <v>354</v>
      </c>
      <c r="C267" s="3">
        <v>45597</v>
      </c>
      <c r="D267">
        <v>2</v>
      </c>
      <c r="G267" t="str">
        <f t="shared" si="21"/>
        <v>Bionta45 250 ml (Sample)45597</v>
      </c>
      <c r="H267">
        <v>266</v>
      </c>
      <c r="I267" t="s">
        <v>12101</v>
      </c>
      <c r="J267" t="s">
        <v>354</v>
      </c>
      <c r="K267" s="3">
        <v>45597</v>
      </c>
      <c r="L267">
        <v>1</v>
      </c>
      <c r="M267">
        <v>1</v>
      </c>
      <c r="N267">
        <v>1</v>
      </c>
      <c r="O267">
        <v>1</v>
      </c>
      <c r="P267">
        <f t="shared" si="22"/>
        <v>2</v>
      </c>
      <c r="Q267">
        <f t="shared" si="23"/>
        <v>2</v>
      </c>
      <c r="R267">
        <f t="shared" si="24"/>
        <v>0</v>
      </c>
    </row>
    <row r="268" spans="1:18">
      <c r="A268" t="str">
        <f t="shared" si="20"/>
        <v>Biosoft 20 X 1 ltr46357</v>
      </c>
      <c r="B268" t="s">
        <v>355</v>
      </c>
      <c r="C268" s="3">
        <v>46357</v>
      </c>
      <c r="D268">
        <v>1</v>
      </c>
      <c r="G268" t="str">
        <f t="shared" si="21"/>
        <v>Biosoft 20 X 1 ltr46357</v>
      </c>
      <c r="H268">
        <v>267</v>
      </c>
      <c r="I268" t="s">
        <v>12102</v>
      </c>
      <c r="J268" t="s">
        <v>355</v>
      </c>
      <c r="K268" s="3">
        <v>46357</v>
      </c>
      <c r="L268">
        <v>20</v>
      </c>
      <c r="M268">
        <v>1</v>
      </c>
      <c r="N268">
        <v>1</v>
      </c>
      <c r="O268">
        <v>20</v>
      </c>
      <c r="P268">
        <f t="shared" si="22"/>
        <v>1</v>
      </c>
      <c r="Q268">
        <f t="shared" si="23"/>
        <v>0</v>
      </c>
      <c r="R268">
        <f t="shared" si="24"/>
        <v>1</v>
      </c>
    </row>
    <row r="269" spans="1:18">
      <c r="A269" t="str">
        <f t="shared" si="20"/>
        <v>Biosoft 20 X 500 ml46357</v>
      </c>
      <c r="B269" t="s">
        <v>356</v>
      </c>
      <c r="C269" s="3">
        <v>46357</v>
      </c>
      <c r="D269">
        <v>199</v>
      </c>
      <c r="G269" t="str">
        <f t="shared" si="21"/>
        <v>Biosoft 20 X 500 ml46357</v>
      </c>
      <c r="H269">
        <v>268</v>
      </c>
      <c r="I269" t="s">
        <v>12103</v>
      </c>
      <c r="J269" t="s">
        <v>356</v>
      </c>
      <c r="K269" s="3">
        <v>46357</v>
      </c>
      <c r="L269">
        <v>20</v>
      </c>
      <c r="M269">
        <v>1</v>
      </c>
      <c r="N269">
        <v>1</v>
      </c>
      <c r="O269">
        <v>20</v>
      </c>
      <c r="P269">
        <f t="shared" si="22"/>
        <v>199</v>
      </c>
      <c r="Q269">
        <f t="shared" si="23"/>
        <v>9</v>
      </c>
      <c r="R269">
        <f t="shared" si="24"/>
        <v>19</v>
      </c>
    </row>
    <row r="270" spans="1:18">
      <c r="A270" t="str">
        <f t="shared" si="20"/>
        <v>Biosoft 50 X 100 ml45597</v>
      </c>
      <c r="B270" t="s">
        <v>357</v>
      </c>
      <c r="C270" s="3">
        <v>45597</v>
      </c>
      <c r="D270">
        <v>80</v>
      </c>
      <c r="G270" t="str">
        <f t="shared" si="21"/>
        <v>Biosoft 50 X 100 ml45597</v>
      </c>
      <c r="H270">
        <v>269</v>
      </c>
      <c r="I270" t="s">
        <v>12104</v>
      </c>
      <c r="J270" t="s">
        <v>357</v>
      </c>
      <c r="K270" s="3">
        <v>45597</v>
      </c>
      <c r="L270">
        <v>50</v>
      </c>
      <c r="M270">
        <v>1</v>
      </c>
      <c r="N270">
        <v>1</v>
      </c>
      <c r="O270">
        <v>50</v>
      </c>
      <c r="P270">
        <f t="shared" si="22"/>
        <v>80</v>
      </c>
      <c r="Q270">
        <f t="shared" si="23"/>
        <v>1</v>
      </c>
      <c r="R270">
        <f t="shared" si="24"/>
        <v>30</v>
      </c>
    </row>
    <row r="271" spans="1:18">
      <c r="A271" t="str">
        <f t="shared" si="20"/>
        <v>Blacer Booster Buah 25.79 L 24 X 500 ml45627</v>
      </c>
      <c r="B271" t="s">
        <v>358</v>
      </c>
      <c r="C271" s="3">
        <v>45627</v>
      </c>
      <c r="D271">
        <v>24</v>
      </c>
      <c r="G271" t="str">
        <f t="shared" si="21"/>
        <v>Blacer Booster Buah 25.79 L 24 X 500 ml45627</v>
      </c>
      <c r="H271">
        <v>270</v>
      </c>
      <c r="I271" t="s">
        <v>12105</v>
      </c>
      <c r="J271" t="s">
        <v>358</v>
      </c>
      <c r="K271" s="3">
        <v>45627</v>
      </c>
      <c r="L271">
        <v>24</v>
      </c>
      <c r="M271">
        <v>1</v>
      </c>
      <c r="N271">
        <v>1</v>
      </c>
      <c r="O271">
        <v>24</v>
      </c>
      <c r="P271">
        <f t="shared" si="22"/>
        <v>24</v>
      </c>
      <c r="Q271">
        <f t="shared" si="23"/>
        <v>1</v>
      </c>
      <c r="R271">
        <f t="shared" si="24"/>
        <v>0</v>
      </c>
    </row>
    <row r="272" spans="1:18">
      <c r="A272" t="str">
        <f t="shared" si="20"/>
        <v>Blacer Booster Daun 16.85 L 24 X 500 ml45627</v>
      </c>
      <c r="B272" t="s">
        <v>360</v>
      </c>
      <c r="C272" s="3">
        <v>45627</v>
      </c>
      <c r="D272">
        <v>319</v>
      </c>
      <c r="G272" t="str">
        <f t="shared" si="21"/>
        <v>Blacer Booster Daun 16.85 L 24 X 500 ml45627</v>
      </c>
      <c r="H272">
        <v>271</v>
      </c>
      <c r="I272" t="s">
        <v>12106</v>
      </c>
      <c r="J272" t="s">
        <v>360</v>
      </c>
      <c r="K272" s="3">
        <v>45627</v>
      </c>
      <c r="L272">
        <v>24</v>
      </c>
      <c r="M272">
        <v>1</v>
      </c>
      <c r="N272">
        <v>1</v>
      </c>
      <c r="O272">
        <v>24</v>
      </c>
      <c r="P272">
        <f t="shared" si="22"/>
        <v>319</v>
      </c>
      <c r="Q272">
        <f t="shared" si="23"/>
        <v>13</v>
      </c>
      <c r="R272">
        <f t="shared" si="24"/>
        <v>7</v>
      </c>
    </row>
    <row r="273" spans="1:18">
      <c r="A273" t="str">
        <f t="shared" si="20"/>
        <v>Black Rubber Tube1/1/1000</v>
      </c>
      <c r="B273" t="s">
        <v>361</v>
      </c>
      <c r="C273" s="3" t="s">
        <v>2222</v>
      </c>
      <c r="D273">
        <v>83</v>
      </c>
      <c r="G273" t="str">
        <f t="shared" si="21"/>
        <v>Black Rubber Tube1/1/1000</v>
      </c>
      <c r="H273">
        <v>272</v>
      </c>
      <c r="I273" t="s">
        <v>12107</v>
      </c>
      <c r="J273" t="s">
        <v>361</v>
      </c>
      <c r="K273" s="3" t="s">
        <v>2222</v>
      </c>
      <c r="L273">
        <v>1</v>
      </c>
      <c r="M273">
        <v>1</v>
      </c>
      <c r="N273">
        <v>1</v>
      </c>
      <c r="O273">
        <v>1</v>
      </c>
      <c r="P273">
        <f t="shared" si="22"/>
        <v>83</v>
      </c>
      <c r="Q273">
        <f t="shared" si="23"/>
        <v>83</v>
      </c>
      <c r="R273">
        <f t="shared" si="24"/>
        <v>0</v>
      </c>
    </row>
    <row r="274" spans="1:18">
      <c r="A274" t="str">
        <f t="shared" si="20"/>
        <v>Blast 200 SC 20 X 500 ml46874</v>
      </c>
      <c r="B274" t="s">
        <v>362</v>
      </c>
      <c r="C274" s="3">
        <v>46874</v>
      </c>
      <c r="D274">
        <v>1655</v>
      </c>
      <c r="G274" t="str">
        <f t="shared" si="21"/>
        <v>Blast 200 SC 20 X 500 ml46874</v>
      </c>
      <c r="H274">
        <v>273</v>
      </c>
      <c r="I274" t="s">
        <v>12108</v>
      </c>
      <c r="J274" t="s">
        <v>362</v>
      </c>
      <c r="K274" s="3">
        <v>46874</v>
      </c>
      <c r="L274">
        <v>20</v>
      </c>
      <c r="M274">
        <v>1</v>
      </c>
      <c r="N274">
        <v>1</v>
      </c>
      <c r="O274">
        <v>20</v>
      </c>
      <c r="P274">
        <f t="shared" si="22"/>
        <v>1655</v>
      </c>
      <c r="Q274">
        <f t="shared" si="23"/>
        <v>82</v>
      </c>
      <c r="R274">
        <f t="shared" si="24"/>
        <v>15</v>
      </c>
    </row>
    <row r="275" spans="1:18">
      <c r="A275" t="str">
        <f t="shared" si="20"/>
        <v>Blast 200 SC 48 X 100 ml46174</v>
      </c>
      <c r="B275" t="s">
        <v>365</v>
      </c>
      <c r="C275" s="3">
        <v>46174</v>
      </c>
      <c r="D275">
        <v>18</v>
      </c>
      <c r="G275" t="str">
        <f t="shared" si="21"/>
        <v>Blast 200 SC 48 X 100 ml46174</v>
      </c>
      <c r="H275">
        <v>274</v>
      </c>
      <c r="I275" t="s">
        <v>12109</v>
      </c>
      <c r="J275" t="s">
        <v>365</v>
      </c>
      <c r="K275" s="3">
        <v>46174</v>
      </c>
      <c r="L275">
        <v>48</v>
      </c>
      <c r="M275">
        <v>1</v>
      </c>
      <c r="N275">
        <v>1</v>
      </c>
      <c r="O275">
        <v>48</v>
      </c>
      <c r="P275">
        <f t="shared" si="22"/>
        <v>18</v>
      </c>
      <c r="Q275">
        <f t="shared" si="23"/>
        <v>0</v>
      </c>
      <c r="R275">
        <f t="shared" si="24"/>
        <v>18</v>
      </c>
    </row>
    <row r="276" spans="1:18">
      <c r="A276" t="str">
        <f t="shared" si="20"/>
        <v>Blast 200 SC 48 X 100 ml46844</v>
      </c>
      <c r="B276" t="s">
        <v>365</v>
      </c>
      <c r="C276" s="3">
        <v>46844</v>
      </c>
      <c r="D276">
        <v>624</v>
      </c>
      <c r="G276" t="str">
        <f t="shared" si="21"/>
        <v>Blast 200 SC 48 X 100 ml46844</v>
      </c>
      <c r="H276">
        <v>275</v>
      </c>
      <c r="I276" t="s">
        <v>12109</v>
      </c>
      <c r="J276" t="s">
        <v>365</v>
      </c>
      <c r="K276" s="3">
        <v>46844</v>
      </c>
      <c r="L276">
        <v>48</v>
      </c>
      <c r="M276">
        <v>1</v>
      </c>
      <c r="N276">
        <v>1</v>
      </c>
      <c r="O276">
        <v>48</v>
      </c>
      <c r="P276">
        <f t="shared" si="22"/>
        <v>624</v>
      </c>
      <c r="Q276">
        <f t="shared" si="23"/>
        <v>13</v>
      </c>
      <c r="R276">
        <f t="shared" si="24"/>
        <v>0</v>
      </c>
    </row>
    <row r="277" spans="1:18">
      <c r="A277" t="str">
        <f t="shared" si="20"/>
        <v>Bluezeb 80 WP 20 X 1 kg46327</v>
      </c>
      <c r="B277" t="s">
        <v>368</v>
      </c>
      <c r="C277" s="3">
        <v>46327</v>
      </c>
      <c r="D277">
        <v>764</v>
      </c>
      <c r="G277" t="str">
        <f t="shared" si="21"/>
        <v>Bluezeb 80 WP 20 X 1 kg46327</v>
      </c>
      <c r="H277">
        <v>276</v>
      </c>
      <c r="I277" t="s">
        <v>12110</v>
      </c>
      <c r="J277" t="s">
        <v>368</v>
      </c>
      <c r="K277" s="3">
        <v>46327</v>
      </c>
      <c r="L277">
        <v>20</v>
      </c>
      <c r="M277">
        <v>1</v>
      </c>
      <c r="N277">
        <v>1</v>
      </c>
      <c r="O277">
        <v>20</v>
      </c>
      <c r="P277">
        <f t="shared" si="22"/>
        <v>764</v>
      </c>
      <c r="Q277">
        <f t="shared" si="23"/>
        <v>38</v>
      </c>
      <c r="R277">
        <f t="shared" si="24"/>
        <v>4</v>
      </c>
    </row>
    <row r="278" spans="1:18">
      <c r="A278" t="str">
        <f t="shared" si="20"/>
        <v>BM Flythrin 100 EC 20 X 500 ml46508</v>
      </c>
      <c r="B278" t="s">
        <v>373</v>
      </c>
      <c r="C278" s="3">
        <v>46508</v>
      </c>
      <c r="D278">
        <v>9</v>
      </c>
      <c r="G278" t="str">
        <f t="shared" si="21"/>
        <v>BM Flythrin 100 EC 20 X 500 ml46508</v>
      </c>
      <c r="H278">
        <v>277</v>
      </c>
      <c r="I278" t="s">
        <v>12111</v>
      </c>
      <c r="J278" t="s">
        <v>373</v>
      </c>
      <c r="K278" s="3">
        <v>46508</v>
      </c>
      <c r="L278">
        <v>20</v>
      </c>
      <c r="M278">
        <v>1</v>
      </c>
      <c r="N278">
        <v>1</v>
      </c>
      <c r="O278">
        <v>20</v>
      </c>
      <c r="P278">
        <f t="shared" si="22"/>
        <v>9</v>
      </c>
      <c r="Q278">
        <f t="shared" si="23"/>
        <v>0</v>
      </c>
      <c r="R278">
        <f t="shared" si="24"/>
        <v>9</v>
      </c>
    </row>
    <row r="279" spans="1:18">
      <c r="A279" t="str">
        <f t="shared" si="20"/>
        <v>BM Flythrin 100 EC 20 X 500 ml46600</v>
      </c>
      <c r="B279" t="s">
        <v>373</v>
      </c>
      <c r="C279" s="3">
        <v>46600</v>
      </c>
      <c r="D279">
        <v>860</v>
      </c>
      <c r="G279" t="str">
        <f t="shared" si="21"/>
        <v>BM Flythrin 100 EC 20 X 500 ml46600</v>
      </c>
      <c r="H279">
        <v>278</v>
      </c>
      <c r="I279" t="s">
        <v>12111</v>
      </c>
      <c r="J279" t="s">
        <v>373</v>
      </c>
      <c r="K279" s="3">
        <v>46600</v>
      </c>
      <c r="L279">
        <v>20</v>
      </c>
      <c r="M279">
        <v>1</v>
      </c>
      <c r="N279">
        <v>1</v>
      </c>
      <c r="O279">
        <v>20</v>
      </c>
      <c r="P279">
        <f t="shared" si="22"/>
        <v>860</v>
      </c>
      <c r="Q279">
        <f t="shared" si="23"/>
        <v>43</v>
      </c>
      <c r="R279">
        <f t="shared" si="24"/>
        <v>0</v>
      </c>
    </row>
    <row r="280" spans="1:18">
      <c r="A280" t="str">
        <f t="shared" si="20"/>
        <v>BM Flythrin 100 EC 20 X 500 ml47119</v>
      </c>
      <c r="B280" t="s">
        <v>373</v>
      </c>
      <c r="C280" s="3">
        <v>47119</v>
      </c>
      <c r="D280">
        <v>1140</v>
      </c>
      <c r="G280" t="str">
        <f t="shared" si="21"/>
        <v>BM Flythrin 100 EC 20 X 500 ml47119</v>
      </c>
      <c r="H280">
        <v>279</v>
      </c>
      <c r="I280" t="s">
        <v>12111</v>
      </c>
      <c r="J280" t="s">
        <v>373</v>
      </c>
      <c r="K280" s="3">
        <v>47119</v>
      </c>
      <c r="L280">
        <v>20</v>
      </c>
      <c r="M280">
        <v>1</v>
      </c>
      <c r="N280">
        <v>1</v>
      </c>
      <c r="O280">
        <v>20</v>
      </c>
      <c r="P280">
        <f t="shared" si="22"/>
        <v>1140</v>
      </c>
      <c r="Q280">
        <f t="shared" si="23"/>
        <v>57</v>
      </c>
      <c r="R280">
        <f t="shared" si="24"/>
        <v>0</v>
      </c>
    </row>
    <row r="281" spans="1:18">
      <c r="A281" t="str">
        <f t="shared" si="20"/>
        <v>BM Lamda 50 EC 20 X 500 ml47119</v>
      </c>
      <c r="B281" t="s">
        <v>377</v>
      </c>
      <c r="C281" s="3">
        <v>47119</v>
      </c>
      <c r="D281">
        <v>14</v>
      </c>
      <c r="G281" t="str">
        <f t="shared" si="21"/>
        <v>BM Lamda 50 EC 20 X 500 ml47119</v>
      </c>
      <c r="H281">
        <v>280</v>
      </c>
      <c r="I281" t="s">
        <v>12112</v>
      </c>
      <c r="J281" t="s">
        <v>377</v>
      </c>
      <c r="K281" s="3">
        <v>47119</v>
      </c>
      <c r="L281">
        <v>20</v>
      </c>
      <c r="M281">
        <v>1</v>
      </c>
      <c r="N281">
        <v>1</v>
      </c>
      <c r="O281">
        <v>20</v>
      </c>
      <c r="P281">
        <f t="shared" si="22"/>
        <v>14</v>
      </c>
      <c r="Q281">
        <f t="shared" si="23"/>
        <v>0</v>
      </c>
      <c r="R281">
        <f t="shared" si="24"/>
        <v>14</v>
      </c>
    </row>
    <row r="282" spans="1:18">
      <c r="A282" t="str">
        <f t="shared" si="20"/>
        <v>BM Lamda 50 EC 20 X 500 ml47239</v>
      </c>
      <c r="B282" t="s">
        <v>377</v>
      </c>
      <c r="C282" s="3">
        <v>47239</v>
      </c>
      <c r="D282">
        <v>2000</v>
      </c>
      <c r="G282" t="str">
        <f t="shared" si="21"/>
        <v>BM Lamda 50 EC 20 X 500 ml47239</v>
      </c>
      <c r="H282">
        <v>281</v>
      </c>
      <c r="I282" t="s">
        <v>12112</v>
      </c>
      <c r="J282" t="s">
        <v>377</v>
      </c>
      <c r="K282" s="3">
        <v>47239</v>
      </c>
      <c r="L282">
        <v>20</v>
      </c>
      <c r="M282">
        <v>1</v>
      </c>
      <c r="N282">
        <v>1</v>
      </c>
      <c r="O282">
        <v>20</v>
      </c>
      <c r="P282">
        <f t="shared" si="22"/>
        <v>2000</v>
      </c>
      <c r="Q282">
        <f t="shared" si="23"/>
        <v>100</v>
      </c>
      <c r="R282">
        <f t="shared" si="24"/>
        <v>0</v>
      </c>
    </row>
    <row r="283" spans="1:18">
      <c r="A283" t="str">
        <f t="shared" si="20"/>
        <v>BM Promax 75 SP 100 X 100 gr47239</v>
      </c>
      <c r="B283" t="s">
        <v>378</v>
      </c>
      <c r="C283" s="3">
        <v>47239</v>
      </c>
      <c r="D283">
        <v>10000</v>
      </c>
      <c r="G283" t="str">
        <f t="shared" si="21"/>
        <v>BM Promax 75 SP 100 X 100 gr47239</v>
      </c>
      <c r="H283">
        <v>282</v>
      </c>
      <c r="I283" t="s">
        <v>12113</v>
      </c>
      <c r="J283" t="s">
        <v>378</v>
      </c>
      <c r="K283" s="3">
        <v>47239</v>
      </c>
      <c r="L283">
        <v>100</v>
      </c>
      <c r="M283">
        <v>1</v>
      </c>
      <c r="N283">
        <v>1</v>
      </c>
      <c r="O283">
        <v>100</v>
      </c>
      <c r="P283">
        <f t="shared" si="22"/>
        <v>10000</v>
      </c>
      <c r="Q283">
        <f t="shared" si="23"/>
        <v>100</v>
      </c>
      <c r="R283">
        <f t="shared" si="24"/>
        <v>0</v>
      </c>
    </row>
    <row r="284" spans="1:18">
      <c r="A284" t="str">
        <f t="shared" si="20"/>
        <v>BM Promax 75 SP 20 X 500 gr47239</v>
      </c>
      <c r="B284" t="s">
        <v>380</v>
      </c>
      <c r="C284" s="3">
        <v>47239</v>
      </c>
      <c r="D284">
        <v>1140</v>
      </c>
      <c r="G284" t="str">
        <f t="shared" si="21"/>
        <v>BM Promax 75 SP 20 X 500 gr47239</v>
      </c>
      <c r="H284">
        <v>283</v>
      </c>
      <c r="I284" t="s">
        <v>12114</v>
      </c>
      <c r="J284" t="s">
        <v>380</v>
      </c>
      <c r="K284" s="3">
        <v>47239</v>
      </c>
      <c r="L284">
        <v>20</v>
      </c>
      <c r="M284">
        <v>1</v>
      </c>
      <c r="N284">
        <v>1</v>
      </c>
      <c r="O284">
        <v>20</v>
      </c>
      <c r="P284">
        <f t="shared" si="22"/>
        <v>1140</v>
      </c>
      <c r="Q284">
        <f t="shared" si="23"/>
        <v>57</v>
      </c>
      <c r="R284">
        <f t="shared" si="24"/>
        <v>0</v>
      </c>
    </row>
    <row r="285" spans="1:18">
      <c r="A285" t="str">
        <f t="shared" si="20"/>
        <v>BM Zebco 80 WP 20 X 1 kg46784</v>
      </c>
      <c r="B285" t="s">
        <v>381</v>
      </c>
      <c r="C285" s="3">
        <v>46784</v>
      </c>
      <c r="D285">
        <v>2533</v>
      </c>
      <c r="G285" t="str">
        <f t="shared" si="21"/>
        <v>BM Zebco 80 WP 20 X 1 kg46784</v>
      </c>
      <c r="H285">
        <v>284</v>
      </c>
      <c r="I285" t="s">
        <v>12115</v>
      </c>
      <c r="J285" t="s">
        <v>381</v>
      </c>
      <c r="K285" s="3">
        <v>46784</v>
      </c>
      <c r="L285">
        <v>20</v>
      </c>
      <c r="M285">
        <v>1</v>
      </c>
      <c r="N285">
        <v>1</v>
      </c>
      <c r="O285">
        <v>20</v>
      </c>
      <c r="P285">
        <f t="shared" si="22"/>
        <v>2533</v>
      </c>
      <c r="Q285">
        <f t="shared" si="23"/>
        <v>126</v>
      </c>
      <c r="R285">
        <f t="shared" si="24"/>
        <v>13</v>
      </c>
    </row>
    <row r="286" spans="1:18">
      <c r="A286" t="str">
        <f t="shared" si="20"/>
        <v>Body YT 5L1/1/1000</v>
      </c>
      <c r="B286" t="s">
        <v>383</v>
      </c>
      <c r="C286" s="3" t="s">
        <v>2222</v>
      </c>
      <c r="D286">
        <v>5</v>
      </c>
      <c r="G286" t="str">
        <f t="shared" si="21"/>
        <v>Body YT 5L1/1/1000</v>
      </c>
      <c r="H286">
        <v>285</v>
      </c>
      <c r="I286" t="s">
        <v>12116</v>
      </c>
      <c r="J286" t="s">
        <v>383</v>
      </c>
      <c r="K286" s="3" t="s">
        <v>2222</v>
      </c>
      <c r="L286">
        <v>1</v>
      </c>
      <c r="M286">
        <v>1</v>
      </c>
      <c r="N286">
        <v>1</v>
      </c>
      <c r="O286">
        <v>1</v>
      </c>
      <c r="P286">
        <f t="shared" si="22"/>
        <v>5</v>
      </c>
      <c r="Q286">
        <f t="shared" si="23"/>
        <v>5</v>
      </c>
      <c r="R286">
        <f t="shared" si="24"/>
        <v>0</v>
      </c>
    </row>
    <row r="287" spans="1:18">
      <c r="A287" t="str">
        <f t="shared" si="20"/>
        <v>Boral 480 SC 48 X 100 ml45901</v>
      </c>
      <c r="B287" t="s">
        <v>384</v>
      </c>
      <c r="C287" s="3">
        <v>45901</v>
      </c>
      <c r="D287">
        <v>2059</v>
      </c>
      <c r="G287" t="str">
        <f t="shared" si="21"/>
        <v>Boral 480 SC 48 X 100 ml45901</v>
      </c>
      <c r="H287">
        <v>286</v>
      </c>
      <c r="I287" t="s">
        <v>12117</v>
      </c>
      <c r="J287" t="s">
        <v>384</v>
      </c>
      <c r="K287" s="3">
        <v>45901</v>
      </c>
      <c r="L287">
        <v>48</v>
      </c>
      <c r="M287">
        <v>1</v>
      </c>
      <c r="N287">
        <v>1</v>
      </c>
      <c r="O287">
        <v>48</v>
      </c>
      <c r="P287">
        <f t="shared" si="22"/>
        <v>2059</v>
      </c>
      <c r="Q287">
        <f t="shared" si="23"/>
        <v>42</v>
      </c>
      <c r="R287">
        <f t="shared" si="24"/>
        <v>43</v>
      </c>
    </row>
    <row r="288" spans="1:18">
      <c r="A288" t="str">
        <f t="shared" si="20"/>
        <v>Boron 6 X 200 X 1 gr46569</v>
      </c>
      <c r="B288" t="s">
        <v>386</v>
      </c>
      <c r="C288" s="3">
        <v>46569</v>
      </c>
      <c r="D288">
        <v>133</v>
      </c>
      <c r="G288" t="str">
        <f t="shared" si="21"/>
        <v>Boron 6 X 200 X 1 gr46569</v>
      </c>
      <c r="H288">
        <v>287</v>
      </c>
      <c r="I288" t="s">
        <v>12118</v>
      </c>
      <c r="J288" t="s">
        <v>386</v>
      </c>
      <c r="K288" s="3">
        <v>46569</v>
      </c>
      <c r="L288">
        <v>6</v>
      </c>
      <c r="M288">
        <v>200</v>
      </c>
      <c r="N288">
        <v>1</v>
      </c>
      <c r="O288">
        <v>1200</v>
      </c>
      <c r="P288">
        <f t="shared" si="22"/>
        <v>133</v>
      </c>
      <c r="Q288">
        <f t="shared" si="23"/>
        <v>0</v>
      </c>
      <c r="R288">
        <f t="shared" si="24"/>
        <v>133</v>
      </c>
    </row>
    <row r="289" spans="1:18">
      <c r="A289" t="str">
        <f t="shared" si="20"/>
        <v>Boron 6 X 200 X 1 gr1/1/1000</v>
      </c>
      <c r="B289" t="s">
        <v>386</v>
      </c>
      <c r="C289" s="3" t="s">
        <v>2222</v>
      </c>
      <c r="D289">
        <v>43270</v>
      </c>
      <c r="G289" t="str">
        <f t="shared" si="21"/>
        <v>Boron 6 X 200 X 1 gr1/1/1000</v>
      </c>
      <c r="H289">
        <v>288</v>
      </c>
      <c r="I289" t="s">
        <v>12118</v>
      </c>
      <c r="J289" t="s">
        <v>386</v>
      </c>
      <c r="K289" s="3" t="s">
        <v>2222</v>
      </c>
      <c r="L289">
        <v>6</v>
      </c>
      <c r="M289">
        <v>200</v>
      </c>
      <c r="N289">
        <v>1</v>
      </c>
      <c r="O289">
        <v>1200</v>
      </c>
      <c r="P289">
        <f t="shared" si="22"/>
        <v>43270</v>
      </c>
      <c r="Q289">
        <f t="shared" si="23"/>
        <v>36</v>
      </c>
      <c r="R289">
        <f t="shared" si="24"/>
        <v>70</v>
      </c>
    </row>
    <row r="290" spans="1:18">
      <c r="A290" t="str">
        <f t="shared" si="20"/>
        <v>Botol EM-4 Pertanian (LK) Sample1/1/1000</v>
      </c>
      <c r="B290" t="s">
        <v>387</v>
      </c>
      <c r="C290" s="3" t="s">
        <v>2222</v>
      </c>
      <c r="D290">
        <v>2</v>
      </c>
      <c r="G290" t="str">
        <f t="shared" si="21"/>
        <v>Botol EM-4 Pertanian (LK) Sample1/1/1000</v>
      </c>
      <c r="H290">
        <v>289</v>
      </c>
      <c r="I290" t="s">
        <v>12119</v>
      </c>
      <c r="J290" t="s">
        <v>387</v>
      </c>
      <c r="K290" s="3" t="s">
        <v>2222</v>
      </c>
      <c r="L290">
        <v>1</v>
      </c>
      <c r="M290">
        <v>1</v>
      </c>
      <c r="N290">
        <v>1</v>
      </c>
      <c r="O290">
        <v>1</v>
      </c>
      <c r="P290">
        <f t="shared" si="22"/>
        <v>2</v>
      </c>
      <c r="Q290">
        <f t="shared" si="23"/>
        <v>2</v>
      </c>
      <c r="R290">
        <f t="shared" si="24"/>
        <v>0</v>
      </c>
    </row>
    <row r="291" spans="1:18">
      <c r="A291" t="str">
        <f t="shared" si="20"/>
        <v>Botol EM-4 Tambak (LM) Sample1/1/1000</v>
      </c>
      <c r="B291" t="s">
        <v>388</v>
      </c>
      <c r="C291" s="3" t="s">
        <v>2222</v>
      </c>
      <c r="D291">
        <v>2</v>
      </c>
      <c r="G291" t="str">
        <f t="shared" si="21"/>
        <v>Botol EM-4 Tambak (LM) Sample1/1/1000</v>
      </c>
      <c r="H291">
        <v>290</v>
      </c>
      <c r="I291" t="s">
        <v>12120</v>
      </c>
      <c r="J291" t="s">
        <v>388</v>
      </c>
      <c r="K291" s="3" t="s">
        <v>2222</v>
      </c>
      <c r="L291">
        <v>1</v>
      </c>
      <c r="M291">
        <v>1</v>
      </c>
      <c r="N291">
        <v>1</v>
      </c>
      <c r="O291">
        <v>1</v>
      </c>
      <c r="P291">
        <f t="shared" si="22"/>
        <v>2</v>
      </c>
      <c r="Q291">
        <f t="shared" si="23"/>
        <v>2</v>
      </c>
      <c r="R291">
        <f t="shared" si="24"/>
        <v>0</v>
      </c>
    </row>
    <row r="292" spans="1:18">
      <c r="A292" t="str">
        <f t="shared" si="20"/>
        <v>Botol EM-4 Ternak (LC) Sample1/1/1000</v>
      </c>
      <c r="B292" t="s">
        <v>389</v>
      </c>
      <c r="C292" s="3" t="s">
        <v>2222</v>
      </c>
      <c r="D292">
        <v>2</v>
      </c>
      <c r="G292" t="str">
        <f t="shared" si="21"/>
        <v>Botol EM-4 Ternak (LC) Sample1/1/1000</v>
      </c>
      <c r="H292">
        <v>291</v>
      </c>
      <c r="I292" t="s">
        <v>12121</v>
      </c>
      <c r="J292" t="s">
        <v>389</v>
      </c>
      <c r="K292" s="3" t="s">
        <v>2222</v>
      </c>
      <c r="L292">
        <v>1</v>
      </c>
      <c r="M292">
        <v>1</v>
      </c>
      <c r="N292">
        <v>1</v>
      </c>
      <c r="O292">
        <v>1</v>
      </c>
      <c r="P292">
        <f t="shared" si="22"/>
        <v>2</v>
      </c>
      <c r="Q292">
        <f t="shared" si="23"/>
        <v>2</v>
      </c>
      <c r="R292">
        <f t="shared" si="24"/>
        <v>0</v>
      </c>
    </row>
    <row r="293" spans="1:18">
      <c r="A293" t="str">
        <f t="shared" si="20"/>
        <v>Botol EM-4 Toilet Sample1/1/1000</v>
      </c>
      <c r="B293" t="s">
        <v>390</v>
      </c>
      <c r="C293" s="3" t="s">
        <v>2222</v>
      </c>
      <c r="D293">
        <v>2</v>
      </c>
      <c r="G293" t="str">
        <f t="shared" si="21"/>
        <v>Botol EM-4 Toilet Sample1/1/1000</v>
      </c>
      <c r="H293">
        <v>292</v>
      </c>
      <c r="I293" t="s">
        <v>12122</v>
      </c>
      <c r="J293" t="s">
        <v>390</v>
      </c>
      <c r="K293" s="3" t="s">
        <v>2222</v>
      </c>
      <c r="L293">
        <v>1</v>
      </c>
      <c r="M293">
        <v>1</v>
      </c>
      <c r="N293">
        <v>1</v>
      </c>
      <c r="O293">
        <v>1</v>
      </c>
      <c r="P293">
        <f t="shared" si="22"/>
        <v>2</v>
      </c>
      <c r="Q293">
        <f t="shared" si="23"/>
        <v>2</v>
      </c>
      <c r="R293">
        <f t="shared" si="24"/>
        <v>0</v>
      </c>
    </row>
    <row r="294" spans="1:18">
      <c r="A294" t="str">
        <f t="shared" si="20"/>
        <v>Braphon 488 SL 50 X 100 ml46997</v>
      </c>
      <c r="B294" t="s">
        <v>391</v>
      </c>
      <c r="C294" s="3">
        <v>46997</v>
      </c>
      <c r="D294">
        <v>491</v>
      </c>
      <c r="G294" t="str">
        <f t="shared" si="21"/>
        <v>Braphon 488 SL 50 X 100 ml46997</v>
      </c>
      <c r="H294">
        <v>293</v>
      </c>
      <c r="I294" t="s">
        <v>12123</v>
      </c>
      <c r="J294" t="s">
        <v>391</v>
      </c>
      <c r="K294" s="3">
        <v>46997</v>
      </c>
      <c r="L294">
        <v>50</v>
      </c>
      <c r="M294">
        <v>1</v>
      </c>
      <c r="N294">
        <v>1</v>
      </c>
      <c r="O294">
        <v>50</v>
      </c>
      <c r="P294">
        <f t="shared" si="22"/>
        <v>491</v>
      </c>
      <c r="Q294">
        <f t="shared" si="23"/>
        <v>9</v>
      </c>
      <c r="R294">
        <f t="shared" si="24"/>
        <v>41</v>
      </c>
    </row>
    <row r="295" spans="1:18">
      <c r="A295" t="str">
        <f t="shared" si="20"/>
        <v>Brasso 250 EC 20 X 250 ml46113</v>
      </c>
      <c r="B295" t="s">
        <v>393</v>
      </c>
      <c r="C295" s="3">
        <v>46113</v>
      </c>
      <c r="D295">
        <v>380</v>
      </c>
      <c r="G295" t="str">
        <f t="shared" si="21"/>
        <v>Brasso 250 EC 20 X 250 ml46113</v>
      </c>
      <c r="H295">
        <v>294</v>
      </c>
      <c r="I295" t="s">
        <v>12124</v>
      </c>
      <c r="J295" t="s">
        <v>393</v>
      </c>
      <c r="K295" s="3">
        <v>46113</v>
      </c>
      <c r="L295">
        <v>20</v>
      </c>
      <c r="M295">
        <v>1</v>
      </c>
      <c r="N295">
        <v>1</v>
      </c>
      <c r="O295">
        <v>20</v>
      </c>
      <c r="P295">
        <f t="shared" si="22"/>
        <v>380</v>
      </c>
      <c r="Q295">
        <f t="shared" si="23"/>
        <v>19</v>
      </c>
      <c r="R295">
        <f t="shared" si="24"/>
        <v>0</v>
      </c>
    </row>
    <row r="296" spans="1:18">
      <c r="A296" t="str">
        <f t="shared" si="20"/>
        <v>Brasso 250 EC 20 X 250 ml45962</v>
      </c>
      <c r="B296" t="s">
        <v>393</v>
      </c>
      <c r="C296" s="3">
        <v>45962</v>
      </c>
      <c r="D296">
        <v>77</v>
      </c>
      <c r="G296" t="str">
        <f t="shared" si="21"/>
        <v>Brasso 250 EC 20 X 250 ml45962</v>
      </c>
      <c r="H296">
        <v>295</v>
      </c>
      <c r="I296" t="s">
        <v>12124</v>
      </c>
      <c r="J296" t="s">
        <v>393</v>
      </c>
      <c r="K296" s="3">
        <v>45962</v>
      </c>
      <c r="L296">
        <v>20</v>
      </c>
      <c r="M296">
        <v>1</v>
      </c>
      <c r="N296">
        <v>1</v>
      </c>
      <c r="O296">
        <v>20</v>
      </c>
      <c r="P296">
        <f t="shared" si="22"/>
        <v>77</v>
      </c>
      <c r="Q296">
        <f t="shared" si="23"/>
        <v>3</v>
      </c>
      <c r="R296">
        <f t="shared" si="24"/>
        <v>17</v>
      </c>
    </row>
    <row r="297" spans="1:18">
      <c r="A297" t="str">
        <f t="shared" si="20"/>
        <v>Brasso 250 EC 20 X 400 ml46600</v>
      </c>
      <c r="B297" t="s">
        <v>394</v>
      </c>
      <c r="C297" s="3">
        <v>46600</v>
      </c>
      <c r="D297">
        <v>2</v>
      </c>
      <c r="G297" t="str">
        <f t="shared" si="21"/>
        <v>Brasso 250 EC 20 X 400 ml46600</v>
      </c>
      <c r="H297">
        <v>296</v>
      </c>
      <c r="I297" t="s">
        <v>12125</v>
      </c>
      <c r="J297" t="s">
        <v>394</v>
      </c>
      <c r="K297" s="3">
        <v>46600</v>
      </c>
      <c r="L297">
        <v>20</v>
      </c>
      <c r="M297">
        <v>1</v>
      </c>
      <c r="N297">
        <v>1</v>
      </c>
      <c r="O297">
        <v>20</v>
      </c>
      <c r="P297">
        <f t="shared" si="22"/>
        <v>2</v>
      </c>
      <c r="Q297">
        <f t="shared" si="23"/>
        <v>0</v>
      </c>
      <c r="R297">
        <f t="shared" si="24"/>
        <v>2</v>
      </c>
    </row>
    <row r="298" spans="1:18">
      <c r="A298" t="str">
        <f t="shared" si="20"/>
        <v>Brasso 250 EC 20 X 400 ml46784</v>
      </c>
      <c r="B298" t="s">
        <v>394</v>
      </c>
      <c r="C298" s="3">
        <v>46784</v>
      </c>
      <c r="D298">
        <v>265</v>
      </c>
      <c r="G298" t="str">
        <f t="shared" si="21"/>
        <v>Brasso 250 EC 20 X 400 ml46784</v>
      </c>
      <c r="H298">
        <v>297</v>
      </c>
      <c r="I298" t="s">
        <v>12125</v>
      </c>
      <c r="J298" t="s">
        <v>394</v>
      </c>
      <c r="K298" s="3">
        <v>46784</v>
      </c>
      <c r="L298">
        <v>20</v>
      </c>
      <c r="M298">
        <v>1</v>
      </c>
      <c r="N298">
        <v>1</v>
      </c>
      <c r="O298">
        <v>20</v>
      </c>
      <c r="P298">
        <f t="shared" si="22"/>
        <v>265</v>
      </c>
      <c r="Q298">
        <f t="shared" si="23"/>
        <v>13</v>
      </c>
      <c r="R298">
        <f t="shared" si="24"/>
        <v>5</v>
      </c>
    </row>
    <row r="299" spans="1:18">
      <c r="A299" t="str">
        <f t="shared" si="20"/>
        <v>Brasso 250 EC 20 X 400 ml46813</v>
      </c>
      <c r="B299" t="s">
        <v>394</v>
      </c>
      <c r="C299" s="3">
        <v>46813</v>
      </c>
      <c r="D299">
        <v>1000</v>
      </c>
      <c r="G299" t="str">
        <f t="shared" si="21"/>
        <v>Brasso 250 EC 20 X 400 ml46813</v>
      </c>
      <c r="H299">
        <v>298</v>
      </c>
      <c r="I299" t="s">
        <v>12125</v>
      </c>
      <c r="J299" t="s">
        <v>394</v>
      </c>
      <c r="K299" s="3">
        <v>46813</v>
      </c>
      <c r="L299">
        <v>20</v>
      </c>
      <c r="M299">
        <v>1</v>
      </c>
      <c r="N299">
        <v>1</v>
      </c>
      <c r="O299">
        <v>20</v>
      </c>
      <c r="P299">
        <f t="shared" si="22"/>
        <v>1000</v>
      </c>
      <c r="Q299">
        <f t="shared" si="23"/>
        <v>50</v>
      </c>
      <c r="R299">
        <f t="shared" si="24"/>
        <v>0</v>
      </c>
    </row>
    <row r="300" spans="1:18">
      <c r="A300" t="str">
        <f t="shared" si="20"/>
        <v>Brasso 250 EC 50 X 80 ml45931</v>
      </c>
      <c r="B300" t="s">
        <v>395</v>
      </c>
      <c r="C300" s="3">
        <v>45931</v>
      </c>
      <c r="D300">
        <v>10</v>
      </c>
      <c r="G300" t="str">
        <f t="shared" si="21"/>
        <v>Brasso 250 EC 50 X 80 ml45931</v>
      </c>
      <c r="H300">
        <v>299</v>
      </c>
      <c r="I300" t="s">
        <v>12126</v>
      </c>
      <c r="J300" t="s">
        <v>395</v>
      </c>
      <c r="K300" s="3">
        <v>45931</v>
      </c>
      <c r="L300">
        <v>50</v>
      </c>
      <c r="M300">
        <v>1</v>
      </c>
      <c r="N300">
        <v>1</v>
      </c>
      <c r="O300">
        <v>50</v>
      </c>
      <c r="P300">
        <f t="shared" si="22"/>
        <v>10</v>
      </c>
      <c r="Q300">
        <f t="shared" si="23"/>
        <v>0</v>
      </c>
      <c r="R300">
        <f t="shared" si="24"/>
        <v>10</v>
      </c>
    </row>
    <row r="301" spans="1:18">
      <c r="A301" t="str">
        <f t="shared" si="20"/>
        <v>Brasso 250 EC 50 X 80 ml46054</v>
      </c>
      <c r="B301" t="s">
        <v>395</v>
      </c>
      <c r="C301" s="3">
        <v>46054</v>
      </c>
      <c r="D301">
        <v>700</v>
      </c>
      <c r="G301" t="str">
        <f t="shared" si="21"/>
        <v>Brasso 250 EC 50 X 80 ml46054</v>
      </c>
      <c r="H301">
        <v>300</v>
      </c>
      <c r="I301" t="s">
        <v>12126</v>
      </c>
      <c r="J301" t="s">
        <v>395</v>
      </c>
      <c r="K301" s="3">
        <v>46054</v>
      </c>
      <c r="L301">
        <v>50</v>
      </c>
      <c r="M301">
        <v>1</v>
      </c>
      <c r="N301">
        <v>1</v>
      </c>
      <c r="O301">
        <v>50</v>
      </c>
      <c r="P301">
        <f t="shared" si="22"/>
        <v>700</v>
      </c>
      <c r="Q301">
        <f t="shared" si="23"/>
        <v>14</v>
      </c>
      <c r="R301">
        <f t="shared" si="24"/>
        <v>0</v>
      </c>
    </row>
    <row r="302" spans="1:18">
      <c r="A302" t="str">
        <f t="shared" si="20"/>
        <v>Bravoxone 276 SL 20 ltr (Label Kuda)47058</v>
      </c>
      <c r="B302" t="s">
        <v>396</v>
      </c>
      <c r="C302" s="3">
        <v>47058</v>
      </c>
      <c r="D302">
        <v>116</v>
      </c>
      <c r="G302" t="str">
        <f t="shared" si="21"/>
        <v>Bravoxone 276 SL 20 ltr (Label Kuda)47058</v>
      </c>
      <c r="H302">
        <v>301</v>
      </c>
      <c r="I302" t="s">
        <v>12127</v>
      </c>
      <c r="J302" t="s">
        <v>396</v>
      </c>
      <c r="K302" s="3">
        <v>47058</v>
      </c>
      <c r="L302">
        <v>1</v>
      </c>
      <c r="M302">
        <v>1</v>
      </c>
      <c r="N302">
        <v>1</v>
      </c>
      <c r="O302">
        <v>1</v>
      </c>
      <c r="P302">
        <f t="shared" si="22"/>
        <v>116</v>
      </c>
      <c r="Q302">
        <f t="shared" si="23"/>
        <v>116</v>
      </c>
      <c r="R302">
        <f t="shared" si="24"/>
        <v>0</v>
      </c>
    </row>
    <row r="303" spans="1:18">
      <c r="A303" t="str">
        <f t="shared" si="20"/>
        <v>Bravoxone 276 SL 20 X 1 ltr (Label Kuda)47027</v>
      </c>
      <c r="B303" t="s">
        <v>397</v>
      </c>
      <c r="C303" s="3">
        <v>47027</v>
      </c>
      <c r="D303">
        <v>2719</v>
      </c>
      <c r="G303" t="str">
        <f t="shared" si="21"/>
        <v>Bravoxone 276 SL 20 X 1 ltr (Label Kuda)47027</v>
      </c>
      <c r="H303">
        <v>302</v>
      </c>
      <c r="I303" t="s">
        <v>12128</v>
      </c>
      <c r="J303" t="s">
        <v>397</v>
      </c>
      <c r="K303" s="3">
        <v>47027</v>
      </c>
      <c r="L303">
        <v>20</v>
      </c>
      <c r="M303">
        <v>1</v>
      </c>
      <c r="N303">
        <v>1</v>
      </c>
      <c r="O303">
        <v>20</v>
      </c>
      <c r="P303">
        <f t="shared" si="22"/>
        <v>2719</v>
      </c>
      <c r="Q303">
        <f t="shared" si="23"/>
        <v>135</v>
      </c>
      <c r="R303">
        <f t="shared" si="24"/>
        <v>19</v>
      </c>
    </row>
    <row r="304" spans="1:18">
      <c r="A304" t="str">
        <f t="shared" si="20"/>
        <v>Bravoxone 276 SL 20 X 1 ltr (Label Kuda)47058</v>
      </c>
      <c r="B304" t="s">
        <v>397</v>
      </c>
      <c r="C304" s="3">
        <v>47058</v>
      </c>
      <c r="D304">
        <v>2740</v>
      </c>
      <c r="G304" t="str">
        <f t="shared" si="21"/>
        <v>Bravoxone 276 SL 20 X 1 ltr (Label Kuda)47058</v>
      </c>
      <c r="H304">
        <v>303</v>
      </c>
      <c r="I304" t="s">
        <v>12128</v>
      </c>
      <c r="J304" t="s">
        <v>397</v>
      </c>
      <c r="K304" s="3">
        <v>47058</v>
      </c>
      <c r="L304">
        <v>20</v>
      </c>
      <c r="M304">
        <v>1</v>
      </c>
      <c r="N304">
        <v>1</v>
      </c>
      <c r="O304">
        <v>20</v>
      </c>
      <c r="P304">
        <f t="shared" si="22"/>
        <v>2740</v>
      </c>
      <c r="Q304">
        <f t="shared" si="23"/>
        <v>137</v>
      </c>
      <c r="R304">
        <f t="shared" si="24"/>
        <v>0</v>
      </c>
    </row>
    <row r="305" spans="1:18">
      <c r="A305" t="str">
        <f t="shared" si="20"/>
        <v>Bravoxone 276 SL 4 X 5 ltr (Label Kuda)47027</v>
      </c>
      <c r="B305" t="s">
        <v>398</v>
      </c>
      <c r="C305" s="3">
        <v>47027</v>
      </c>
      <c r="D305">
        <v>717</v>
      </c>
      <c r="G305" t="str">
        <f t="shared" si="21"/>
        <v>Bravoxone 276 SL 4 X 5 ltr (Label Kuda)47027</v>
      </c>
      <c r="H305">
        <v>304</v>
      </c>
      <c r="I305" t="s">
        <v>12129</v>
      </c>
      <c r="J305" t="s">
        <v>398</v>
      </c>
      <c r="K305" s="3">
        <v>47027</v>
      </c>
      <c r="L305">
        <v>4</v>
      </c>
      <c r="M305">
        <v>1</v>
      </c>
      <c r="N305">
        <v>1</v>
      </c>
      <c r="O305">
        <v>4</v>
      </c>
      <c r="P305">
        <f t="shared" si="22"/>
        <v>717</v>
      </c>
      <c r="Q305">
        <f t="shared" si="23"/>
        <v>179</v>
      </c>
      <c r="R305">
        <f t="shared" si="24"/>
        <v>1</v>
      </c>
    </row>
    <row r="306" spans="1:18">
      <c r="A306" t="str">
        <f t="shared" si="20"/>
        <v>Brosur Armeira/Vishaka44387</v>
      </c>
      <c r="B306" t="s">
        <v>399</v>
      </c>
      <c r="C306" s="3">
        <v>44387</v>
      </c>
      <c r="D306">
        <v>13450</v>
      </c>
      <c r="G306" t="str">
        <f t="shared" si="21"/>
        <v>Brosur Armeira/Vishaka44387</v>
      </c>
      <c r="H306">
        <v>305</v>
      </c>
      <c r="I306" t="s">
        <v>12130</v>
      </c>
      <c r="J306" t="s">
        <v>399</v>
      </c>
      <c r="K306" s="3">
        <v>44387</v>
      </c>
      <c r="L306">
        <v>1</v>
      </c>
      <c r="M306">
        <v>1</v>
      </c>
      <c r="N306">
        <v>1</v>
      </c>
      <c r="O306">
        <v>1</v>
      </c>
      <c r="P306">
        <f t="shared" si="22"/>
        <v>13450</v>
      </c>
      <c r="Q306">
        <f t="shared" si="23"/>
        <v>13450</v>
      </c>
      <c r="R306">
        <f t="shared" si="24"/>
        <v>0</v>
      </c>
    </row>
    <row r="307" spans="1:18">
      <c r="A307" t="str">
        <f t="shared" si="20"/>
        <v>Brosur Associate1/1/1000</v>
      </c>
      <c r="B307" t="s">
        <v>400</v>
      </c>
      <c r="C307" s="3" t="s">
        <v>2222</v>
      </c>
      <c r="D307">
        <v>2600</v>
      </c>
      <c r="G307" t="str">
        <f t="shared" si="21"/>
        <v>Brosur Associate1/1/1000</v>
      </c>
      <c r="H307">
        <v>306</v>
      </c>
      <c r="I307" t="s">
        <v>12131</v>
      </c>
      <c r="J307" t="s">
        <v>400</v>
      </c>
      <c r="K307" s="3" t="s">
        <v>2222</v>
      </c>
      <c r="L307">
        <v>1</v>
      </c>
      <c r="M307">
        <v>1</v>
      </c>
      <c r="N307">
        <v>1</v>
      </c>
      <c r="O307">
        <v>1</v>
      </c>
      <c r="P307">
        <f t="shared" si="22"/>
        <v>2600</v>
      </c>
      <c r="Q307">
        <f t="shared" si="23"/>
        <v>2600</v>
      </c>
      <c r="R307">
        <f t="shared" si="24"/>
        <v>0</v>
      </c>
    </row>
    <row r="308" spans="1:18">
      <c r="A308" t="str">
        <f t="shared" si="20"/>
        <v>Brosur Desanto/Piraklo1/1/1000</v>
      </c>
      <c r="B308" t="s">
        <v>401</v>
      </c>
      <c r="C308" s="3" t="s">
        <v>2222</v>
      </c>
      <c r="D308">
        <v>33119</v>
      </c>
      <c r="G308" t="str">
        <f t="shared" si="21"/>
        <v>Brosur Desanto/Piraklo1/1/1000</v>
      </c>
      <c r="H308">
        <v>307</v>
      </c>
      <c r="I308" t="s">
        <v>12132</v>
      </c>
      <c r="J308" t="s">
        <v>401</v>
      </c>
      <c r="K308" s="3" t="s">
        <v>2222</v>
      </c>
      <c r="L308">
        <v>1</v>
      </c>
      <c r="M308">
        <v>1</v>
      </c>
      <c r="N308">
        <v>1</v>
      </c>
      <c r="O308">
        <v>1</v>
      </c>
      <c r="P308">
        <f t="shared" si="22"/>
        <v>33119</v>
      </c>
      <c r="Q308">
        <f t="shared" si="23"/>
        <v>33119</v>
      </c>
      <c r="R308">
        <f t="shared" si="24"/>
        <v>0</v>
      </c>
    </row>
    <row r="309" spans="1:18">
      <c r="A309" t="str">
        <f t="shared" si="20"/>
        <v>Brosur Elazaro/Castora1/1/1000</v>
      </c>
      <c r="B309" t="s">
        <v>402</v>
      </c>
      <c r="C309" s="3" t="s">
        <v>2222</v>
      </c>
      <c r="D309">
        <v>34047</v>
      </c>
      <c r="G309" t="str">
        <f t="shared" si="21"/>
        <v>Brosur Elazaro/Castora1/1/1000</v>
      </c>
      <c r="H309">
        <v>308</v>
      </c>
      <c r="I309" t="s">
        <v>12133</v>
      </c>
      <c r="J309" t="s">
        <v>402</v>
      </c>
      <c r="K309" s="3" t="s">
        <v>2222</v>
      </c>
      <c r="L309">
        <v>1</v>
      </c>
      <c r="M309">
        <v>1</v>
      </c>
      <c r="N309">
        <v>1</v>
      </c>
      <c r="O309">
        <v>1</v>
      </c>
      <c r="P309">
        <f t="shared" si="22"/>
        <v>34047</v>
      </c>
      <c r="Q309">
        <f t="shared" si="23"/>
        <v>34047</v>
      </c>
      <c r="R309">
        <f t="shared" si="24"/>
        <v>0</v>
      </c>
    </row>
    <row r="310" spans="1:18">
      <c r="A310" t="str">
        <f t="shared" si="20"/>
        <v>Brosur RPSM1/1/1000</v>
      </c>
      <c r="B310" t="s">
        <v>403</v>
      </c>
      <c r="C310" s="3" t="s">
        <v>2222</v>
      </c>
      <c r="D310">
        <v>12400</v>
      </c>
      <c r="G310" t="str">
        <f t="shared" si="21"/>
        <v>Brosur RPSM1/1/1000</v>
      </c>
      <c r="H310">
        <v>309</v>
      </c>
      <c r="I310" t="s">
        <v>12134</v>
      </c>
      <c r="J310" t="s">
        <v>403</v>
      </c>
      <c r="K310" s="3" t="s">
        <v>2222</v>
      </c>
      <c r="L310">
        <v>1</v>
      </c>
      <c r="M310">
        <v>1</v>
      </c>
      <c r="N310">
        <v>1</v>
      </c>
      <c r="O310">
        <v>1</v>
      </c>
      <c r="P310">
        <f t="shared" si="22"/>
        <v>12400</v>
      </c>
      <c r="Q310">
        <f t="shared" si="23"/>
        <v>12400</v>
      </c>
      <c r="R310">
        <f t="shared" si="24"/>
        <v>0</v>
      </c>
    </row>
    <row r="311" spans="1:18">
      <c r="A311" t="str">
        <f t="shared" si="20"/>
        <v>Buku Agenda1/1/1000</v>
      </c>
      <c r="B311" t="s">
        <v>404</v>
      </c>
      <c r="C311" s="3" t="s">
        <v>2222</v>
      </c>
      <c r="D311">
        <v>20</v>
      </c>
      <c r="G311" t="str">
        <f t="shared" si="21"/>
        <v>Buku Agenda1/1/1000</v>
      </c>
      <c r="H311">
        <v>310</v>
      </c>
      <c r="I311" t="s">
        <v>12135</v>
      </c>
      <c r="J311" t="s">
        <v>404</v>
      </c>
      <c r="K311" s="3" t="s">
        <v>2222</v>
      </c>
      <c r="L311">
        <v>1</v>
      </c>
      <c r="M311">
        <v>1</v>
      </c>
      <c r="N311">
        <v>1</v>
      </c>
      <c r="O311">
        <v>1</v>
      </c>
      <c r="P311">
        <f t="shared" si="22"/>
        <v>20</v>
      </c>
      <c r="Q311">
        <f t="shared" si="23"/>
        <v>20</v>
      </c>
      <c r="R311">
        <f t="shared" si="24"/>
        <v>0</v>
      </c>
    </row>
    <row r="312" spans="1:18">
      <c r="A312" t="str">
        <f t="shared" si="20"/>
        <v>Buku Agenda FMC1/1/1000</v>
      </c>
      <c r="B312" t="s">
        <v>405</v>
      </c>
      <c r="C312" s="3" t="s">
        <v>2222</v>
      </c>
      <c r="D312">
        <v>20</v>
      </c>
      <c r="G312" t="str">
        <f t="shared" si="21"/>
        <v>Buku Agenda FMC1/1/1000</v>
      </c>
      <c r="H312">
        <v>311</v>
      </c>
      <c r="I312" t="s">
        <v>12136</v>
      </c>
      <c r="J312" t="s">
        <v>405</v>
      </c>
      <c r="K312" s="3" t="s">
        <v>2222</v>
      </c>
      <c r="L312">
        <v>1</v>
      </c>
      <c r="M312">
        <v>1</v>
      </c>
      <c r="N312">
        <v>1</v>
      </c>
      <c r="O312">
        <v>1</v>
      </c>
      <c r="P312">
        <f t="shared" si="22"/>
        <v>20</v>
      </c>
      <c r="Q312">
        <f t="shared" si="23"/>
        <v>20</v>
      </c>
      <c r="R312">
        <f t="shared" si="24"/>
        <v>0</v>
      </c>
    </row>
    <row r="313" spans="1:18">
      <c r="A313" t="str">
        <f t="shared" si="20"/>
        <v>Buku Agenda Java Karlos1/1/1000</v>
      </c>
      <c r="B313" t="s">
        <v>406</v>
      </c>
      <c r="C313" s="3" t="s">
        <v>2222</v>
      </c>
      <c r="D313">
        <v>5</v>
      </c>
      <c r="G313" t="str">
        <f t="shared" si="21"/>
        <v>Buku Agenda Java Karlos1/1/1000</v>
      </c>
      <c r="H313">
        <v>312</v>
      </c>
      <c r="I313" t="s">
        <v>12137</v>
      </c>
      <c r="J313" t="s">
        <v>406</v>
      </c>
      <c r="K313" s="3" t="s">
        <v>2222</v>
      </c>
      <c r="L313">
        <v>1</v>
      </c>
      <c r="M313">
        <v>1</v>
      </c>
      <c r="N313">
        <v>1</v>
      </c>
      <c r="O313">
        <v>1</v>
      </c>
      <c r="P313">
        <f t="shared" si="22"/>
        <v>5</v>
      </c>
      <c r="Q313">
        <f t="shared" si="23"/>
        <v>5</v>
      </c>
      <c r="R313">
        <f t="shared" si="24"/>
        <v>0</v>
      </c>
    </row>
    <row r="314" spans="1:18">
      <c r="A314" t="str">
        <f t="shared" si="20"/>
        <v>Buku Saku MIA1/1/1000</v>
      </c>
      <c r="B314" t="s">
        <v>407</v>
      </c>
      <c r="C314" s="3" t="s">
        <v>2222</v>
      </c>
      <c r="D314">
        <v>1302</v>
      </c>
      <c r="G314" t="str">
        <f t="shared" si="21"/>
        <v>Buku Saku MIA1/1/1000</v>
      </c>
      <c r="H314">
        <v>313</v>
      </c>
      <c r="I314" t="s">
        <v>12138</v>
      </c>
      <c r="J314" t="s">
        <v>407</v>
      </c>
      <c r="K314" s="3" t="s">
        <v>2222</v>
      </c>
      <c r="L314">
        <v>1</v>
      </c>
      <c r="M314">
        <v>1</v>
      </c>
      <c r="N314">
        <v>1</v>
      </c>
      <c r="O314">
        <v>1</v>
      </c>
      <c r="P314">
        <f t="shared" si="22"/>
        <v>1302</v>
      </c>
      <c r="Q314">
        <f t="shared" si="23"/>
        <v>1302</v>
      </c>
      <c r="R314">
        <f t="shared" si="24"/>
        <v>0</v>
      </c>
    </row>
    <row r="315" spans="1:18">
      <c r="A315" t="str">
        <f t="shared" si="20"/>
        <v>Buku Tulis Cymax1/1/1000</v>
      </c>
      <c r="B315" t="s">
        <v>408</v>
      </c>
      <c r="C315" s="3" t="s">
        <v>2222</v>
      </c>
      <c r="D315">
        <v>2235</v>
      </c>
      <c r="G315" t="str">
        <f t="shared" si="21"/>
        <v>Buku Tulis Cymax1/1/1000</v>
      </c>
      <c r="H315">
        <v>314</v>
      </c>
      <c r="I315" t="s">
        <v>12139</v>
      </c>
      <c r="J315" t="s">
        <v>408</v>
      </c>
      <c r="K315" s="3" t="s">
        <v>2222</v>
      </c>
      <c r="L315">
        <v>1</v>
      </c>
      <c r="M315">
        <v>1</v>
      </c>
      <c r="N315">
        <v>1</v>
      </c>
      <c r="O315">
        <v>1</v>
      </c>
      <c r="P315">
        <f t="shared" si="22"/>
        <v>2235</v>
      </c>
      <c r="Q315">
        <f t="shared" si="23"/>
        <v>2235</v>
      </c>
      <c r="R315">
        <f t="shared" si="24"/>
        <v>0</v>
      </c>
    </row>
    <row r="316" spans="1:18">
      <c r="A316" t="str">
        <f t="shared" si="20"/>
        <v>Buniken 60/10 WP 20 X 100 gr46722</v>
      </c>
      <c r="B316" t="s">
        <v>410</v>
      </c>
      <c r="C316" s="3">
        <v>46722</v>
      </c>
      <c r="D316">
        <v>80</v>
      </c>
      <c r="G316" t="str">
        <f t="shared" si="21"/>
        <v>Buniken 60/10 WP 20 X 100 gr46722</v>
      </c>
      <c r="H316">
        <v>315</v>
      </c>
      <c r="I316" t="s">
        <v>12140</v>
      </c>
      <c r="J316" t="s">
        <v>410</v>
      </c>
      <c r="K316" s="3">
        <v>46722</v>
      </c>
      <c r="L316">
        <v>20</v>
      </c>
      <c r="M316">
        <v>1</v>
      </c>
      <c r="N316">
        <v>1</v>
      </c>
      <c r="O316">
        <v>20</v>
      </c>
      <c r="P316">
        <f t="shared" si="22"/>
        <v>80</v>
      </c>
      <c r="Q316">
        <f t="shared" si="23"/>
        <v>4</v>
      </c>
      <c r="R316">
        <f t="shared" si="24"/>
        <v>0</v>
      </c>
    </row>
    <row r="317" spans="1:18">
      <c r="A317" t="str">
        <f t="shared" si="20"/>
        <v>Buniken 60/10 WP 20 X 100 gr46692</v>
      </c>
      <c r="B317" t="s">
        <v>410</v>
      </c>
      <c r="C317" s="3">
        <v>46692</v>
      </c>
      <c r="D317">
        <v>193</v>
      </c>
      <c r="G317" t="str">
        <f t="shared" si="21"/>
        <v>Buniken 60/10 WP 20 X 100 gr46692</v>
      </c>
      <c r="H317">
        <v>316</v>
      </c>
      <c r="I317" t="s">
        <v>12140</v>
      </c>
      <c r="J317" t="s">
        <v>410</v>
      </c>
      <c r="K317" s="3">
        <v>46692</v>
      </c>
      <c r="L317">
        <v>20</v>
      </c>
      <c r="M317">
        <v>1</v>
      </c>
      <c r="N317">
        <v>1</v>
      </c>
      <c r="O317">
        <v>20</v>
      </c>
      <c r="P317">
        <f t="shared" si="22"/>
        <v>193</v>
      </c>
      <c r="Q317">
        <f t="shared" si="23"/>
        <v>9</v>
      </c>
      <c r="R317">
        <f t="shared" si="24"/>
        <v>13</v>
      </c>
    </row>
    <row r="318" spans="1:18">
      <c r="A318" t="str">
        <f t="shared" si="20"/>
        <v>Busi Star Metal1/1/1000</v>
      </c>
      <c r="B318" t="s">
        <v>411</v>
      </c>
      <c r="C318" s="3" t="s">
        <v>2222</v>
      </c>
      <c r="D318">
        <v>5</v>
      </c>
      <c r="G318" t="str">
        <f t="shared" si="21"/>
        <v>Busi Star Metal1/1/1000</v>
      </c>
      <c r="H318">
        <v>317</v>
      </c>
      <c r="I318" t="s">
        <v>12141</v>
      </c>
      <c r="J318" t="s">
        <v>411</v>
      </c>
      <c r="K318" s="3" t="s">
        <v>2222</v>
      </c>
      <c r="L318">
        <v>1</v>
      </c>
      <c r="M318">
        <v>1</v>
      </c>
      <c r="N318">
        <v>1</v>
      </c>
      <c r="O318">
        <v>1</v>
      </c>
      <c r="P318">
        <f t="shared" si="22"/>
        <v>5</v>
      </c>
      <c r="Q318">
        <f t="shared" si="23"/>
        <v>5</v>
      </c>
      <c r="R318">
        <f t="shared" si="24"/>
        <v>0</v>
      </c>
    </row>
    <row r="319" spans="1:18">
      <c r="A319" t="str">
        <f t="shared" si="20"/>
        <v>Cabrio 250 EC 24 X 250 ml45870</v>
      </c>
      <c r="B319" t="s">
        <v>427</v>
      </c>
      <c r="C319" s="3">
        <v>45870</v>
      </c>
      <c r="D319">
        <v>25</v>
      </c>
      <c r="G319" t="str">
        <f t="shared" si="21"/>
        <v>Cabrio 250 EC 24 X 250 ml45870</v>
      </c>
      <c r="H319">
        <v>318</v>
      </c>
      <c r="I319" t="s">
        <v>12142</v>
      </c>
      <c r="J319" t="s">
        <v>427</v>
      </c>
      <c r="K319" s="3">
        <v>45870</v>
      </c>
      <c r="L319">
        <v>24</v>
      </c>
      <c r="M319">
        <v>1</v>
      </c>
      <c r="N319">
        <v>1</v>
      </c>
      <c r="O319">
        <v>24</v>
      </c>
      <c r="P319">
        <f t="shared" si="22"/>
        <v>25</v>
      </c>
      <c r="Q319">
        <f t="shared" si="23"/>
        <v>1</v>
      </c>
      <c r="R319">
        <f t="shared" si="24"/>
        <v>1</v>
      </c>
    </row>
    <row r="320" spans="1:18">
      <c r="A320" t="str">
        <f t="shared" si="20"/>
        <v>Cabrio 250 EC 24 X 250 ml46082</v>
      </c>
      <c r="B320" t="s">
        <v>427</v>
      </c>
      <c r="C320" s="3">
        <v>46082</v>
      </c>
      <c r="D320">
        <v>3936</v>
      </c>
      <c r="G320" t="str">
        <f t="shared" si="21"/>
        <v>Cabrio 250 EC 24 X 250 ml46082</v>
      </c>
      <c r="H320">
        <v>319</v>
      </c>
      <c r="I320" t="s">
        <v>12142</v>
      </c>
      <c r="J320" t="s">
        <v>427</v>
      </c>
      <c r="K320" s="3">
        <v>46082</v>
      </c>
      <c r="L320">
        <v>24</v>
      </c>
      <c r="M320">
        <v>1</v>
      </c>
      <c r="N320">
        <v>1</v>
      </c>
      <c r="O320">
        <v>24</v>
      </c>
      <c r="P320">
        <f t="shared" si="22"/>
        <v>3936</v>
      </c>
      <c r="Q320">
        <f t="shared" si="23"/>
        <v>164</v>
      </c>
      <c r="R320">
        <f t="shared" si="24"/>
        <v>0</v>
      </c>
    </row>
    <row r="321" spans="1:18">
      <c r="A321" t="str">
        <f t="shared" si="20"/>
        <v>Cabrio 250 EC 48 X 100 ml46023</v>
      </c>
      <c r="B321" t="s">
        <v>434</v>
      </c>
      <c r="C321" s="3">
        <v>46023</v>
      </c>
      <c r="D321">
        <v>28</v>
      </c>
      <c r="G321" t="str">
        <f t="shared" si="21"/>
        <v>Cabrio 250 EC 48 X 100 ml46023</v>
      </c>
      <c r="H321">
        <v>320</v>
      </c>
      <c r="I321" t="s">
        <v>12143</v>
      </c>
      <c r="J321" t="s">
        <v>434</v>
      </c>
      <c r="K321" s="3">
        <v>46023</v>
      </c>
      <c r="L321">
        <v>48</v>
      </c>
      <c r="M321">
        <v>1</v>
      </c>
      <c r="N321">
        <v>1</v>
      </c>
      <c r="O321">
        <v>48</v>
      </c>
      <c r="P321">
        <f t="shared" si="22"/>
        <v>28</v>
      </c>
      <c r="Q321">
        <f t="shared" si="23"/>
        <v>0</v>
      </c>
      <c r="R321">
        <f t="shared" si="24"/>
        <v>28</v>
      </c>
    </row>
    <row r="322" spans="1:18">
      <c r="A322" t="str">
        <f t="shared" si="20"/>
        <v>Cabrio 250 EC 48 X 100 ml46082</v>
      </c>
      <c r="B322" t="s">
        <v>434</v>
      </c>
      <c r="C322" s="3">
        <v>46082</v>
      </c>
      <c r="D322">
        <v>1344</v>
      </c>
      <c r="G322" t="str">
        <f t="shared" si="21"/>
        <v>Cabrio 250 EC 48 X 100 ml46082</v>
      </c>
      <c r="H322">
        <v>321</v>
      </c>
      <c r="I322" t="s">
        <v>12143</v>
      </c>
      <c r="J322" t="s">
        <v>434</v>
      </c>
      <c r="K322" s="3">
        <v>46082</v>
      </c>
      <c r="L322">
        <v>48</v>
      </c>
      <c r="M322">
        <v>1</v>
      </c>
      <c r="N322">
        <v>1</v>
      </c>
      <c r="O322">
        <v>48</v>
      </c>
      <c r="P322">
        <f t="shared" si="22"/>
        <v>1344</v>
      </c>
      <c r="Q322">
        <f t="shared" si="23"/>
        <v>28</v>
      </c>
      <c r="R322">
        <f t="shared" si="24"/>
        <v>0</v>
      </c>
    </row>
    <row r="323" spans="1:18">
      <c r="A323" t="str">
        <f t="shared" ref="A323:A386" si="25">B323&amp;C323</f>
        <v>Calaris 550 SC 10 X 1 ltr45870</v>
      </c>
      <c r="B323" t="s">
        <v>437</v>
      </c>
      <c r="C323" s="3">
        <v>45870</v>
      </c>
      <c r="D323">
        <v>5</v>
      </c>
      <c r="G323" t="str">
        <f t="shared" ref="G323:G386" si="26">J323&amp;K323</f>
        <v>Calaris 550 SC 10 X 1 ltr45870</v>
      </c>
      <c r="H323">
        <v>322</v>
      </c>
      <c r="I323" t="s">
        <v>12144</v>
      </c>
      <c r="J323" t="s">
        <v>437</v>
      </c>
      <c r="K323" s="3">
        <v>45870</v>
      </c>
      <c r="L323">
        <v>10</v>
      </c>
      <c r="M323">
        <v>1</v>
      </c>
      <c r="N323">
        <v>1</v>
      </c>
      <c r="O323">
        <v>10</v>
      </c>
      <c r="P323">
        <f t="shared" ref="P323:P386" si="27">VLOOKUP(G323,$A$2:$D$2089,4,FALSE)</f>
        <v>5</v>
      </c>
      <c r="Q323">
        <f t="shared" ref="Q323:Q386" si="28">ROUNDDOWN(P323/O323,0)</f>
        <v>0</v>
      </c>
      <c r="R323">
        <f t="shared" ref="R323:R386" si="29">P323-Q323*O323</f>
        <v>5</v>
      </c>
    </row>
    <row r="324" spans="1:18">
      <c r="A324" t="str">
        <f t="shared" si="25"/>
        <v>Calaris 550 SC 10 X 1 ltr45901</v>
      </c>
      <c r="B324" t="s">
        <v>437</v>
      </c>
      <c r="C324" s="3">
        <v>45901</v>
      </c>
      <c r="D324">
        <v>150</v>
      </c>
      <c r="G324" t="str">
        <f t="shared" si="26"/>
        <v>Calaris 550 SC 10 X 1 ltr45901</v>
      </c>
      <c r="H324">
        <v>323</v>
      </c>
      <c r="I324" t="s">
        <v>12144</v>
      </c>
      <c r="J324" t="s">
        <v>437</v>
      </c>
      <c r="K324" s="3">
        <v>45901</v>
      </c>
      <c r="L324">
        <v>10</v>
      </c>
      <c r="M324">
        <v>1</v>
      </c>
      <c r="N324">
        <v>1</v>
      </c>
      <c r="O324">
        <v>10</v>
      </c>
      <c r="P324">
        <f t="shared" si="27"/>
        <v>150</v>
      </c>
      <c r="Q324">
        <f t="shared" si="28"/>
        <v>15</v>
      </c>
      <c r="R324">
        <f t="shared" si="29"/>
        <v>0</v>
      </c>
    </row>
    <row r="325" spans="1:18">
      <c r="A325" t="str">
        <f t="shared" si="25"/>
        <v>Calaris 550 SC 20 X 250 ml45901</v>
      </c>
      <c r="B325" t="s">
        <v>440</v>
      </c>
      <c r="C325" s="3">
        <v>45901</v>
      </c>
      <c r="D325">
        <v>23</v>
      </c>
      <c r="G325" t="str">
        <f t="shared" si="26"/>
        <v>Calaris 550 SC 20 X 250 ml45901</v>
      </c>
      <c r="H325">
        <v>324</v>
      </c>
      <c r="I325" t="s">
        <v>12145</v>
      </c>
      <c r="J325" t="s">
        <v>440</v>
      </c>
      <c r="K325" s="3">
        <v>45901</v>
      </c>
      <c r="L325">
        <v>20</v>
      </c>
      <c r="M325">
        <v>1</v>
      </c>
      <c r="N325">
        <v>1</v>
      </c>
      <c r="O325">
        <v>20</v>
      </c>
      <c r="P325">
        <f t="shared" si="27"/>
        <v>23</v>
      </c>
      <c r="Q325">
        <f t="shared" si="28"/>
        <v>1</v>
      </c>
      <c r="R325">
        <f t="shared" si="29"/>
        <v>3</v>
      </c>
    </row>
    <row r="326" spans="1:18">
      <c r="A326" t="str">
        <f t="shared" si="25"/>
        <v>Calaris 550 SC 20 X 250 ml46054</v>
      </c>
      <c r="B326" t="s">
        <v>440</v>
      </c>
      <c r="C326" s="3">
        <v>46054</v>
      </c>
      <c r="D326">
        <v>21840</v>
      </c>
      <c r="G326" t="str">
        <f t="shared" si="26"/>
        <v>Calaris 550 SC 20 X 250 ml46054</v>
      </c>
      <c r="H326">
        <v>325</v>
      </c>
      <c r="I326" t="s">
        <v>12145</v>
      </c>
      <c r="J326" t="s">
        <v>440</v>
      </c>
      <c r="K326" s="3">
        <v>46054</v>
      </c>
      <c r="L326">
        <v>20</v>
      </c>
      <c r="M326">
        <v>1</v>
      </c>
      <c r="N326">
        <v>1</v>
      </c>
      <c r="O326">
        <v>20</v>
      </c>
      <c r="P326">
        <f t="shared" si="27"/>
        <v>21840</v>
      </c>
      <c r="Q326">
        <f t="shared" si="28"/>
        <v>1092</v>
      </c>
      <c r="R326">
        <f t="shared" si="29"/>
        <v>0</v>
      </c>
    </row>
    <row r="327" spans="1:18">
      <c r="A327" t="str">
        <f t="shared" si="25"/>
        <v>Calaris 550 SC 20 X 500 ml45901</v>
      </c>
      <c r="B327" t="s">
        <v>448</v>
      </c>
      <c r="C327" s="3">
        <v>45901</v>
      </c>
      <c r="D327">
        <v>24534</v>
      </c>
      <c r="G327" t="str">
        <f t="shared" si="26"/>
        <v>Calaris 550 SC 20 X 500 ml45901</v>
      </c>
      <c r="H327">
        <v>326</v>
      </c>
      <c r="I327" t="s">
        <v>12146</v>
      </c>
      <c r="J327" t="s">
        <v>448</v>
      </c>
      <c r="K327" s="3">
        <v>45901</v>
      </c>
      <c r="L327">
        <v>20</v>
      </c>
      <c r="M327">
        <v>1</v>
      </c>
      <c r="N327">
        <v>1</v>
      </c>
      <c r="O327">
        <v>20</v>
      </c>
      <c r="P327">
        <f t="shared" si="27"/>
        <v>24534</v>
      </c>
      <c r="Q327">
        <f t="shared" si="28"/>
        <v>1226</v>
      </c>
      <c r="R327">
        <f t="shared" si="29"/>
        <v>14</v>
      </c>
    </row>
    <row r="328" spans="1:18">
      <c r="A328" t="str">
        <f t="shared" si="25"/>
        <v>Calaris 550 SC 20 X 500 ml46054</v>
      </c>
      <c r="B328" t="s">
        <v>448</v>
      </c>
      <c r="C328" s="3">
        <v>46054</v>
      </c>
      <c r="D328">
        <v>720</v>
      </c>
      <c r="G328" t="str">
        <f t="shared" si="26"/>
        <v>Calaris 550 SC 20 X 500 ml46054</v>
      </c>
      <c r="H328">
        <v>327</v>
      </c>
      <c r="I328" t="s">
        <v>12146</v>
      </c>
      <c r="J328" t="s">
        <v>448</v>
      </c>
      <c r="K328" s="3">
        <v>46054</v>
      </c>
      <c r="L328">
        <v>20</v>
      </c>
      <c r="M328">
        <v>1</v>
      </c>
      <c r="N328">
        <v>1</v>
      </c>
      <c r="O328">
        <v>20</v>
      </c>
      <c r="P328">
        <f t="shared" si="27"/>
        <v>720</v>
      </c>
      <c r="Q328">
        <f t="shared" si="28"/>
        <v>36</v>
      </c>
      <c r="R328">
        <f t="shared" si="29"/>
        <v>0</v>
      </c>
    </row>
    <row r="329" spans="1:18">
      <c r="A329" t="str">
        <f t="shared" si="25"/>
        <v>Calaris 550 SC 20 X 500 ml46082</v>
      </c>
      <c r="B329" t="s">
        <v>448</v>
      </c>
      <c r="C329" s="3">
        <v>46082</v>
      </c>
      <c r="D329">
        <v>9600</v>
      </c>
      <c r="G329" t="str">
        <f t="shared" si="26"/>
        <v>Calaris 550 SC 20 X 500 ml46082</v>
      </c>
      <c r="H329">
        <v>328</v>
      </c>
      <c r="I329" t="s">
        <v>12146</v>
      </c>
      <c r="J329" t="s">
        <v>448</v>
      </c>
      <c r="K329" s="3">
        <v>46082</v>
      </c>
      <c r="L329">
        <v>20</v>
      </c>
      <c r="M329">
        <v>1</v>
      </c>
      <c r="N329">
        <v>1</v>
      </c>
      <c r="O329">
        <v>20</v>
      </c>
      <c r="P329">
        <f t="shared" si="27"/>
        <v>9600</v>
      </c>
      <c r="Q329">
        <f t="shared" si="28"/>
        <v>480</v>
      </c>
      <c r="R329">
        <f t="shared" si="29"/>
        <v>0</v>
      </c>
    </row>
    <row r="330" spans="1:18">
      <c r="A330" t="str">
        <f t="shared" si="25"/>
        <v>Calcium 99 20 X 1 kg47178</v>
      </c>
      <c r="B330" t="s">
        <v>464</v>
      </c>
      <c r="C330" s="3">
        <v>47178</v>
      </c>
      <c r="D330">
        <v>28</v>
      </c>
      <c r="G330" t="str">
        <f t="shared" si="26"/>
        <v>Calcium 99 20 X 1 kg47178</v>
      </c>
      <c r="H330">
        <v>329</v>
      </c>
      <c r="I330" t="s">
        <v>12147</v>
      </c>
      <c r="J330" t="s">
        <v>464</v>
      </c>
      <c r="K330" s="3">
        <v>47178</v>
      </c>
      <c r="L330">
        <v>20</v>
      </c>
      <c r="M330">
        <v>1</v>
      </c>
      <c r="N330">
        <v>1</v>
      </c>
      <c r="O330">
        <v>20</v>
      </c>
      <c r="P330">
        <f t="shared" si="27"/>
        <v>28</v>
      </c>
      <c r="Q330">
        <f t="shared" si="28"/>
        <v>1</v>
      </c>
      <c r="R330">
        <f t="shared" si="29"/>
        <v>8</v>
      </c>
    </row>
    <row r="331" spans="1:18">
      <c r="A331" t="str">
        <f t="shared" si="25"/>
        <v>Calcium 99 20 X 1 kg47270</v>
      </c>
      <c r="B331" t="s">
        <v>464</v>
      </c>
      <c r="C331" s="3">
        <v>47270</v>
      </c>
      <c r="D331">
        <v>2500</v>
      </c>
      <c r="G331" t="str">
        <f t="shared" si="26"/>
        <v>Calcium 99 20 X 1 kg47270</v>
      </c>
      <c r="H331">
        <v>330</v>
      </c>
      <c r="I331" t="s">
        <v>12147</v>
      </c>
      <c r="J331" t="s">
        <v>464</v>
      </c>
      <c r="K331" s="3">
        <v>47270</v>
      </c>
      <c r="L331">
        <v>20</v>
      </c>
      <c r="M331">
        <v>1</v>
      </c>
      <c r="N331">
        <v>1</v>
      </c>
      <c r="O331">
        <v>20</v>
      </c>
      <c r="P331">
        <f t="shared" si="27"/>
        <v>2500</v>
      </c>
      <c r="Q331">
        <f t="shared" si="28"/>
        <v>125</v>
      </c>
      <c r="R331">
        <f t="shared" si="29"/>
        <v>0</v>
      </c>
    </row>
    <row r="332" spans="1:18">
      <c r="A332" t="str">
        <f t="shared" si="25"/>
        <v>Calcium 99 20 X 1 kg47239</v>
      </c>
      <c r="B332" t="s">
        <v>464</v>
      </c>
      <c r="C332" s="3">
        <v>47239</v>
      </c>
      <c r="D332">
        <v>3200</v>
      </c>
      <c r="G332" t="str">
        <f t="shared" si="26"/>
        <v>Calcium 99 20 X 1 kg47239</v>
      </c>
      <c r="H332">
        <v>331</v>
      </c>
      <c r="I332" t="s">
        <v>12147</v>
      </c>
      <c r="J332" t="s">
        <v>464</v>
      </c>
      <c r="K332" s="3">
        <v>47239</v>
      </c>
      <c r="L332">
        <v>20</v>
      </c>
      <c r="M332">
        <v>1</v>
      </c>
      <c r="N332">
        <v>1</v>
      </c>
      <c r="O332">
        <v>20</v>
      </c>
      <c r="P332">
        <f t="shared" si="27"/>
        <v>3200</v>
      </c>
      <c r="Q332">
        <f t="shared" si="28"/>
        <v>160</v>
      </c>
      <c r="R332">
        <f t="shared" si="29"/>
        <v>0</v>
      </c>
    </row>
    <row r="333" spans="1:18">
      <c r="A333" t="str">
        <f t="shared" si="25"/>
        <v>Calcium D-Diana 20 X 1 kg46844</v>
      </c>
      <c r="B333" t="s">
        <v>465</v>
      </c>
      <c r="C333" s="3">
        <v>46844</v>
      </c>
      <c r="D333">
        <v>6</v>
      </c>
      <c r="G333" t="str">
        <f t="shared" si="26"/>
        <v>Calcium D-Diana 20 X 1 kg46844</v>
      </c>
      <c r="H333">
        <v>332</v>
      </c>
      <c r="I333" t="s">
        <v>12148</v>
      </c>
      <c r="J333" t="s">
        <v>465</v>
      </c>
      <c r="K333" s="3">
        <v>46844</v>
      </c>
      <c r="L333">
        <v>20</v>
      </c>
      <c r="M333">
        <v>1</v>
      </c>
      <c r="N333">
        <v>1</v>
      </c>
      <c r="O333">
        <v>20</v>
      </c>
      <c r="P333">
        <f t="shared" si="27"/>
        <v>6</v>
      </c>
      <c r="Q333">
        <f t="shared" si="28"/>
        <v>0</v>
      </c>
      <c r="R333">
        <f t="shared" si="29"/>
        <v>6</v>
      </c>
    </row>
    <row r="334" spans="1:18">
      <c r="A334" t="str">
        <f t="shared" si="25"/>
        <v>Calcium D-Diana 20 X 1 kg47239</v>
      </c>
      <c r="B334" t="s">
        <v>465</v>
      </c>
      <c r="C334" s="3">
        <v>47239</v>
      </c>
      <c r="D334">
        <v>1840</v>
      </c>
      <c r="G334" t="str">
        <f t="shared" si="26"/>
        <v>Calcium D-Diana 20 X 1 kg47239</v>
      </c>
      <c r="H334">
        <v>333</v>
      </c>
      <c r="I334" t="s">
        <v>12148</v>
      </c>
      <c r="J334" t="s">
        <v>465</v>
      </c>
      <c r="K334" s="3">
        <v>47239</v>
      </c>
      <c r="L334">
        <v>20</v>
      </c>
      <c r="M334">
        <v>1</v>
      </c>
      <c r="N334">
        <v>1</v>
      </c>
      <c r="O334">
        <v>20</v>
      </c>
      <c r="P334">
        <f t="shared" si="27"/>
        <v>1840</v>
      </c>
      <c r="Q334">
        <f t="shared" si="28"/>
        <v>92</v>
      </c>
      <c r="R334">
        <f t="shared" si="29"/>
        <v>0</v>
      </c>
    </row>
    <row r="335" spans="1:18">
      <c r="A335" t="str">
        <f t="shared" si="25"/>
        <v>Calgary 480 SL 20 ltr46419</v>
      </c>
      <c r="B335" t="s">
        <v>466</v>
      </c>
      <c r="C335" s="3">
        <v>46419</v>
      </c>
      <c r="D335">
        <v>47</v>
      </c>
      <c r="G335" t="str">
        <f t="shared" si="26"/>
        <v>Calgary 480 SL 20 ltr46419</v>
      </c>
      <c r="H335">
        <v>334</v>
      </c>
      <c r="I335" t="s">
        <v>12149</v>
      </c>
      <c r="J335" t="s">
        <v>466</v>
      </c>
      <c r="K335" s="3">
        <v>46419</v>
      </c>
      <c r="L335">
        <v>1</v>
      </c>
      <c r="M335">
        <v>1</v>
      </c>
      <c r="N335">
        <v>1</v>
      </c>
      <c r="O335">
        <v>1</v>
      </c>
      <c r="P335">
        <f t="shared" si="27"/>
        <v>47</v>
      </c>
      <c r="Q335">
        <f t="shared" si="28"/>
        <v>47</v>
      </c>
      <c r="R335">
        <f t="shared" si="29"/>
        <v>0</v>
      </c>
    </row>
    <row r="336" spans="1:18">
      <c r="A336" t="str">
        <f t="shared" si="25"/>
        <v>Calgary 480 SL 20 X 1 ltr45962</v>
      </c>
      <c r="B336" t="s">
        <v>468</v>
      </c>
      <c r="C336" s="3">
        <v>45962</v>
      </c>
      <c r="D336">
        <v>472</v>
      </c>
      <c r="G336" t="str">
        <f t="shared" si="26"/>
        <v>Calgary 480 SL 20 X 1 ltr45962</v>
      </c>
      <c r="H336">
        <v>335</v>
      </c>
      <c r="I336" t="s">
        <v>12150</v>
      </c>
      <c r="J336" t="s">
        <v>468</v>
      </c>
      <c r="K336" s="3">
        <v>45962</v>
      </c>
      <c r="L336">
        <v>20</v>
      </c>
      <c r="M336">
        <v>1</v>
      </c>
      <c r="N336">
        <v>1</v>
      </c>
      <c r="O336">
        <v>20</v>
      </c>
      <c r="P336">
        <f t="shared" si="27"/>
        <v>472</v>
      </c>
      <c r="Q336">
        <f t="shared" si="28"/>
        <v>23</v>
      </c>
      <c r="R336">
        <f t="shared" si="29"/>
        <v>12</v>
      </c>
    </row>
    <row r="337" spans="1:18">
      <c r="A337" t="str">
        <f t="shared" si="25"/>
        <v>Calgary 480 SL 20 X 1 ltr46419</v>
      </c>
      <c r="B337" t="s">
        <v>468</v>
      </c>
      <c r="C337" s="3">
        <v>46419</v>
      </c>
      <c r="D337">
        <v>1820</v>
      </c>
      <c r="G337" t="str">
        <f t="shared" si="26"/>
        <v>Calgary 480 SL 20 X 1 ltr46419</v>
      </c>
      <c r="H337">
        <v>336</v>
      </c>
      <c r="I337" t="s">
        <v>12150</v>
      </c>
      <c r="J337" t="s">
        <v>468</v>
      </c>
      <c r="K337" s="3">
        <v>46419</v>
      </c>
      <c r="L337">
        <v>20</v>
      </c>
      <c r="M337">
        <v>1</v>
      </c>
      <c r="N337">
        <v>1</v>
      </c>
      <c r="O337">
        <v>20</v>
      </c>
      <c r="P337">
        <f t="shared" si="27"/>
        <v>1820</v>
      </c>
      <c r="Q337">
        <f t="shared" si="28"/>
        <v>91</v>
      </c>
      <c r="R337">
        <f t="shared" si="29"/>
        <v>0</v>
      </c>
    </row>
    <row r="338" spans="1:18">
      <c r="A338" t="str">
        <f t="shared" si="25"/>
        <v>Calgary 480 SL 4 X 5 ltr45748</v>
      </c>
      <c r="B338" t="s">
        <v>469</v>
      </c>
      <c r="C338" s="3">
        <v>45748</v>
      </c>
      <c r="D338">
        <v>1</v>
      </c>
      <c r="G338" t="str">
        <f t="shared" si="26"/>
        <v>Calgary 480 SL 4 X 5 ltr45748</v>
      </c>
      <c r="H338">
        <v>337</v>
      </c>
      <c r="I338" t="s">
        <v>12151</v>
      </c>
      <c r="J338" t="s">
        <v>469</v>
      </c>
      <c r="K338" s="3">
        <v>45748</v>
      </c>
      <c r="L338">
        <v>4</v>
      </c>
      <c r="M338">
        <v>1</v>
      </c>
      <c r="N338">
        <v>1</v>
      </c>
      <c r="O338">
        <v>4</v>
      </c>
      <c r="P338">
        <f t="shared" si="27"/>
        <v>1</v>
      </c>
      <c r="Q338">
        <f t="shared" si="28"/>
        <v>0</v>
      </c>
      <c r="R338">
        <f t="shared" si="29"/>
        <v>1</v>
      </c>
    </row>
    <row r="339" spans="1:18">
      <c r="A339" t="str">
        <f t="shared" si="25"/>
        <v>Caliwa 80 WP 20 X 0.9 kg47058</v>
      </c>
      <c r="B339" t="s">
        <v>470</v>
      </c>
      <c r="C339" s="3">
        <v>47058</v>
      </c>
      <c r="D339">
        <v>500</v>
      </c>
      <c r="G339" t="str">
        <f t="shared" si="26"/>
        <v>Caliwa 80 WP 20 X 0.9 kg47058</v>
      </c>
      <c r="H339">
        <v>338</v>
      </c>
      <c r="I339" t="s">
        <v>12152</v>
      </c>
      <c r="J339" t="s">
        <v>470</v>
      </c>
      <c r="K339" s="3">
        <v>47058</v>
      </c>
      <c r="L339">
        <v>20</v>
      </c>
      <c r="M339">
        <v>1</v>
      </c>
      <c r="N339">
        <v>1</v>
      </c>
      <c r="O339">
        <v>20</v>
      </c>
      <c r="P339">
        <f t="shared" si="27"/>
        <v>500</v>
      </c>
      <c r="Q339">
        <f t="shared" si="28"/>
        <v>25</v>
      </c>
      <c r="R339">
        <f t="shared" si="29"/>
        <v>0</v>
      </c>
    </row>
    <row r="340" spans="1:18">
      <c r="A340" t="str">
        <f t="shared" si="25"/>
        <v>Caliwa 80 WP 20 X 0.9 kg46966</v>
      </c>
      <c r="B340" t="s">
        <v>470</v>
      </c>
      <c r="C340" s="3">
        <v>46966</v>
      </c>
      <c r="D340">
        <v>1374</v>
      </c>
      <c r="G340" t="str">
        <f t="shared" si="26"/>
        <v>Caliwa 80 WP 20 X 0.9 kg46966</v>
      </c>
      <c r="H340">
        <v>339</v>
      </c>
      <c r="I340" t="s">
        <v>12152</v>
      </c>
      <c r="J340" t="s">
        <v>470</v>
      </c>
      <c r="K340" s="3">
        <v>46966</v>
      </c>
      <c r="L340">
        <v>20</v>
      </c>
      <c r="M340">
        <v>1</v>
      </c>
      <c r="N340">
        <v>1</v>
      </c>
      <c r="O340">
        <v>20</v>
      </c>
      <c r="P340">
        <f t="shared" si="27"/>
        <v>1374</v>
      </c>
      <c r="Q340">
        <f t="shared" si="28"/>
        <v>68</v>
      </c>
      <c r="R340">
        <f t="shared" si="29"/>
        <v>14</v>
      </c>
    </row>
    <row r="341" spans="1:18">
      <c r="A341" t="str">
        <f t="shared" si="25"/>
        <v>Camix Gold 200 SL 20 ltr47178</v>
      </c>
      <c r="B341" t="s">
        <v>471</v>
      </c>
      <c r="C341" s="3">
        <v>47178</v>
      </c>
      <c r="D341">
        <v>30</v>
      </c>
      <c r="G341" t="str">
        <f t="shared" si="26"/>
        <v>Camix Gold 200 SL 20 ltr47178</v>
      </c>
      <c r="H341">
        <v>340</v>
      </c>
      <c r="I341" t="s">
        <v>12153</v>
      </c>
      <c r="J341" t="s">
        <v>471</v>
      </c>
      <c r="K341" s="3">
        <v>47178</v>
      </c>
      <c r="L341">
        <v>1</v>
      </c>
      <c r="M341">
        <v>1</v>
      </c>
      <c r="N341">
        <v>1</v>
      </c>
      <c r="O341">
        <v>1</v>
      </c>
      <c r="P341">
        <f t="shared" si="27"/>
        <v>30</v>
      </c>
      <c r="Q341">
        <f t="shared" si="28"/>
        <v>30</v>
      </c>
      <c r="R341">
        <f t="shared" si="29"/>
        <v>0</v>
      </c>
    </row>
    <row r="342" spans="1:18">
      <c r="A342" t="str">
        <f t="shared" si="25"/>
        <v>Camix Gold 200 SL 20 X 1 ltr47178</v>
      </c>
      <c r="B342" t="s">
        <v>473</v>
      </c>
      <c r="C342" s="3">
        <v>47178</v>
      </c>
      <c r="D342">
        <v>1860</v>
      </c>
      <c r="G342" t="str">
        <f t="shared" si="26"/>
        <v>Camix Gold 200 SL 20 X 1 ltr47178</v>
      </c>
      <c r="H342">
        <v>341</v>
      </c>
      <c r="I342" t="s">
        <v>12154</v>
      </c>
      <c r="J342" t="s">
        <v>473</v>
      </c>
      <c r="K342" s="3">
        <v>47178</v>
      </c>
      <c r="L342">
        <v>20</v>
      </c>
      <c r="M342">
        <v>1</v>
      </c>
      <c r="N342">
        <v>1</v>
      </c>
      <c r="O342">
        <v>20</v>
      </c>
      <c r="P342">
        <f t="shared" si="27"/>
        <v>1860</v>
      </c>
      <c r="Q342">
        <f t="shared" si="28"/>
        <v>93</v>
      </c>
      <c r="R342">
        <f t="shared" si="29"/>
        <v>0</v>
      </c>
    </row>
    <row r="343" spans="1:18">
      <c r="A343" t="str">
        <f t="shared" si="25"/>
        <v>Camix Gold 200 SL 4 X 5 ltr47119</v>
      </c>
      <c r="B343" t="s">
        <v>474</v>
      </c>
      <c r="C343" s="3">
        <v>47119</v>
      </c>
      <c r="D343">
        <v>120</v>
      </c>
      <c r="G343" t="str">
        <f t="shared" si="26"/>
        <v>Camix Gold 200 SL 4 X 5 ltr47119</v>
      </c>
      <c r="H343">
        <v>342</v>
      </c>
      <c r="I343" t="s">
        <v>12155</v>
      </c>
      <c r="J343" t="s">
        <v>474</v>
      </c>
      <c r="K343" s="3">
        <v>47119</v>
      </c>
      <c r="L343">
        <v>4</v>
      </c>
      <c r="M343">
        <v>1</v>
      </c>
      <c r="N343">
        <v>1</v>
      </c>
      <c r="O343">
        <v>4</v>
      </c>
      <c r="P343">
        <f t="shared" si="27"/>
        <v>120</v>
      </c>
      <c r="Q343">
        <f t="shared" si="28"/>
        <v>30</v>
      </c>
      <c r="R343">
        <f t="shared" si="29"/>
        <v>0</v>
      </c>
    </row>
    <row r="344" spans="1:18">
      <c r="A344" t="str">
        <f t="shared" si="25"/>
        <v>Castora 40 SP 10 X 10 X 100 gr46569</v>
      </c>
      <c r="B344" t="s">
        <v>476</v>
      </c>
      <c r="C344" s="3">
        <v>46569</v>
      </c>
      <c r="D344">
        <v>98990</v>
      </c>
      <c r="G344" t="str">
        <f t="shared" si="26"/>
        <v>Castora 40 SP 10 X 10 X 100 gr46569</v>
      </c>
      <c r="H344">
        <v>343</v>
      </c>
      <c r="I344" t="s">
        <v>12156</v>
      </c>
      <c r="J344" t="s">
        <v>476</v>
      </c>
      <c r="K344" s="3">
        <v>46569</v>
      </c>
      <c r="L344">
        <v>10</v>
      </c>
      <c r="M344">
        <v>10</v>
      </c>
      <c r="N344">
        <v>1</v>
      </c>
      <c r="O344">
        <v>100</v>
      </c>
      <c r="P344">
        <f t="shared" si="27"/>
        <v>98990</v>
      </c>
      <c r="Q344">
        <f t="shared" si="28"/>
        <v>989</v>
      </c>
      <c r="R344">
        <f t="shared" si="29"/>
        <v>90</v>
      </c>
    </row>
    <row r="345" spans="1:18">
      <c r="A345" t="str">
        <f t="shared" si="25"/>
        <v>Castora 40 SP 24 X 400 gr46600</v>
      </c>
      <c r="B345" t="s">
        <v>477</v>
      </c>
      <c r="C345" s="3">
        <v>46600</v>
      </c>
      <c r="D345">
        <v>3133</v>
      </c>
      <c r="G345" t="str">
        <f t="shared" si="26"/>
        <v>Castora 40 SP 24 X 400 gr46600</v>
      </c>
      <c r="H345">
        <v>344</v>
      </c>
      <c r="I345" t="s">
        <v>12157</v>
      </c>
      <c r="J345" t="s">
        <v>477</v>
      </c>
      <c r="K345" s="3">
        <v>46600</v>
      </c>
      <c r="L345">
        <v>24</v>
      </c>
      <c r="M345">
        <v>1</v>
      </c>
      <c r="N345">
        <v>1</v>
      </c>
      <c r="O345">
        <v>24</v>
      </c>
      <c r="P345">
        <f t="shared" si="27"/>
        <v>3133</v>
      </c>
      <c r="Q345">
        <f t="shared" si="28"/>
        <v>130</v>
      </c>
      <c r="R345">
        <f t="shared" si="29"/>
        <v>13</v>
      </c>
    </row>
    <row r="346" spans="1:18">
      <c r="A346" t="str">
        <f t="shared" si="25"/>
        <v>Castora 40 SP 8 X 50 X 15 gr46600</v>
      </c>
      <c r="B346" t="s">
        <v>478</v>
      </c>
      <c r="C346" s="3">
        <v>46600</v>
      </c>
      <c r="D346">
        <v>48986</v>
      </c>
      <c r="G346" t="str">
        <f t="shared" si="26"/>
        <v>Castora 40 SP 8 X 50 X 15 gr46600</v>
      </c>
      <c r="H346">
        <v>345</v>
      </c>
      <c r="I346" t="s">
        <v>12158</v>
      </c>
      <c r="J346" t="s">
        <v>478</v>
      </c>
      <c r="K346" s="3">
        <v>46600</v>
      </c>
      <c r="L346">
        <v>8</v>
      </c>
      <c r="M346">
        <v>50</v>
      </c>
      <c r="N346">
        <v>1</v>
      </c>
      <c r="O346">
        <v>400</v>
      </c>
      <c r="P346">
        <f t="shared" si="27"/>
        <v>48986</v>
      </c>
      <c r="Q346">
        <f t="shared" si="28"/>
        <v>122</v>
      </c>
      <c r="R346">
        <f t="shared" si="29"/>
        <v>186</v>
      </c>
    </row>
    <row r="347" spans="1:18">
      <c r="A347" t="str">
        <f t="shared" si="25"/>
        <v>Ceba 125 EC 20 X 200 ml46722</v>
      </c>
      <c r="B347" t="s">
        <v>481</v>
      </c>
      <c r="C347" s="3">
        <v>46722</v>
      </c>
      <c r="D347">
        <v>691</v>
      </c>
      <c r="G347" t="str">
        <f t="shared" si="26"/>
        <v>Ceba 125 EC 20 X 200 ml46722</v>
      </c>
      <c r="H347">
        <v>346</v>
      </c>
      <c r="I347" t="s">
        <v>12159</v>
      </c>
      <c r="J347" t="s">
        <v>481</v>
      </c>
      <c r="K347" s="3">
        <v>46722</v>
      </c>
      <c r="L347">
        <v>20</v>
      </c>
      <c r="M347">
        <v>1</v>
      </c>
      <c r="N347">
        <v>1</v>
      </c>
      <c r="O347">
        <v>20</v>
      </c>
      <c r="P347">
        <f t="shared" si="27"/>
        <v>691</v>
      </c>
      <c r="Q347">
        <f t="shared" si="28"/>
        <v>34</v>
      </c>
      <c r="R347">
        <f t="shared" si="29"/>
        <v>11</v>
      </c>
    </row>
    <row r="348" spans="1:18">
      <c r="A348" t="str">
        <f t="shared" si="25"/>
        <v>Ceba 125 EC 20 X 400 ml46357</v>
      </c>
      <c r="B348" t="s">
        <v>482</v>
      </c>
      <c r="C348" s="3">
        <v>46357</v>
      </c>
      <c r="D348">
        <v>120</v>
      </c>
      <c r="G348" t="str">
        <f t="shared" si="26"/>
        <v>Ceba 125 EC 20 X 400 ml46357</v>
      </c>
      <c r="H348">
        <v>347</v>
      </c>
      <c r="I348" t="s">
        <v>12160</v>
      </c>
      <c r="J348" t="s">
        <v>482</v>
      </c>
      <c r="K348" s="3">
        <v>46357</v>
      </c>
      <c r="L348">
        <v>20</v>
      </c>
      <c r="M348">
        <v>1</v>
      </c>
      <c r="N348">
        <v>1</v>
      </c>
      <c r="O348">
        <v>20</v>
      </c>
      <c r="P348">
        <f t="shared" si="27"/>
        <v>120</v>
      </c>
      <c r="Q348">
        <f t="shared" si="28"/>
        <v>6</v>
      </c>
      <c r="R348">
        <f t="shared" si="29"/>
        <v>0</v>
      </c>
    </row>
    <row r="349" spans="1:18">
      <c r="A349" t="str">
        <f t="shared" si="25"/>
        <v>Ceba 125 EC 20 X 400 ml46296</v>
      </c>
      <c r="B349" t="s">
        <v>482</v>
      </c>
      <c r="C349" s="3">
        <v>46296</v>
      </c>
      <c r="D349">
        <v>435</v>
      </c>
      <c r="G349" t="str">
        <f t="shared" si="26"/>
        <v>Ceba 125 EC 20 X 400 ml46296</v>
      </c>
      <c r="H349">
        <v>348</v>
      </c>
      <c r="I349" t="s">
        <v>12160</v>
      </c>
      <c r="J349" t="s">
        <v>482</v>
      </c>
      <c r="K349" s="3">
        <v>46296</v>
      </c>
      <c r="L349">
        <v>20</v>
      </c>
      <c r="M349">
        <v>1</v>
      </c>
      <c r="N349">
        <v>1</v>
      </c>
      <c r="O349">
        <v>20</v>
      </c>
      <c r="P349">
        <f t="shared" si="27"/>
        <v>435</v>
      </c>
      <c r="Q349">
        <f t="shared" si="28"/>
        <v>21</v>
      </c>
      <c r="R349">
        <f t="shared" si="29"/>
        <v>15</v>
      </c>
    </row>
    <row r="350" spans="1:18">
      <c r="A350" t="str">
        <f t="shared" si="25"/>
        <v>Ceba 125 EC 20 X 400 ml46419</v>
      </c>
      <c r="B350" t="s">
        <v>482</v>
      </c>
      <c r="C350" s="3">
        <v>46419</v>
      </c>
      <c r="D350">
        <v>1100</v>
      </c>
      <c r="G350" t="str">
        <f t="shared" si="26"/>
        <v>Ceba 125 EC 20 X 400 ml46419</v>
      </c>
      <c r="H350">
        <v>349</v>
      </c>
      <c r="I350" t="s">
        <v>12160</v>
      </c>
      <c r="J350" t="s">
        <v>482</v>
      </c>
      <c r="K350" s="3">
        <v>46419</v>
      </c>
      <c r="L350">
        <v>20</v>
      </c>
      <c r="M350">
        <v>1</v>
      </c>
      <c r="N350">
        <v>1</v>
      </c>
      <c r="O350">
        <v>20</v>
      </c>
      <c r="P350">
        <f t="shared" si="27"/>
        <v>1100</v>
      </c>
      <c r="Q350">
        <f t="shared" si="28"/>
        <v>55</v>
      </c>
      <c r="R350">
        <f t="shared" si="29"/>
        <v>0</v>
      </c>
    </row>
    <row r="351" spans="1:18">
      <c r="A351" t="str">
        <f t="shared" si="25"/>
        <v>Ceba 125 EC 50 X 100 ml46447</v>
      </c>
      <c r="B351" t="s">
        <v>483</v>
      </c>
      <c r="C351" s="3">
        <v>46447</v>
      </c>
      <c r="D351">
        <v>13</v>
      </c>
      <c r="G351" t="str">
        <f t="shared" si="26"/>
        <v>Ceba 125 EC 50 X 100 ml46447</v>
      </c>
      <c r="H351">
        <v>350</v>
      </c>
      <c r="I351" t="s">
        <v>12161</v>
      </c>
      <c r="J351" t="s">
        <v>483</v>
      </c>
      <c r="K351" s="3">
        <v>46447</v>
      </c>
      <c r="L351">
        <v>50</v>
      </c>
      <c r="M351">
        <v>1</v>
      </c>
      <c r="N351">
        <v>1</v>
      </c>
      <c r="O351">
        <v>50</v>
      </c>
      <c r="P351">
        <f t="shared" si="27"/>
        <v>13</v>
      </c>
      <c r="Q351">
        <f t="shared" si="28"/>
        <v>0</v>
      </c>
      <c r="R351">
        <f t="shared" si="29"/>
        <v>13</v>
      </c>
    </row>
    <row r="352" spans="1:18">
      <c r="A352" t="str">
        <f t="shared" si="25"/>
        <v>Ceba 125 EC 50 X 100 ml46419</v>
      </c>
      <c r="B352" t="s">
        <v>483</v>
      </c>
      <c r="C352" s="3">
        <v>46419</v>
      </c>
      <c r="D352">
        <v>1134</v>
      </c>
      <c r="G352" t="str">
        <f t="shared" si="26"/>
        <v>Ceba 125 EC 50 X 100 ml46419</v>
      </c>
      <c r="H352">
        <v>351</v>
      </c>
      <c r="I352" t="s">
        <v>12161</v>
      </c>
      <c r="J352" t="s">
        <v>483</v>
      </c>
      <c r="K352" s="3">
        <v>46419</v>
      </c>
      <c r="L352">
        <v>50</v>
      </c>
      <c r="M352">
        <v>1</v>
      </c>
      <c r="N352">
        <v>1</v>
      </c>
      <c r="O352">
        <v>50</v>
      </c>
      <c r="P352">
        <f t="shared" si="27"/>
        <v>1134</v>
      </c>
      <c r="Q352">
        <f t="shared" si="28"/>
        <v>22</v>
      </c>
      <c r="R352">
        <f t="shared" si="29"/>
        <v>34</v>
      </c>
    </row>
    <row r="353" spans="1:18">
      <c r="A353" t="str">
        <f t="shared" si="25"/>
        <v>Celana Furadan1/1/1000</v>
      </c>
      <c r="B353" t="s">
        <v>484</v>
      </c>
      <c r="C353" s="3" t="s">
        <v>2222</v>
      </c>
      <c r="D353">
        <v>28</v>
      </c>
      <c r="G353" t="str">
        <f t="shared" si="26"/>
        <v>Celana Furadan1/1/1000</v>
      </c>
      <c r="H353">
        <v>352</v>
      </c>
      <c r="I353" t="s">
        <v>12162</v>
      </c>
      <c r="J353" t="s">
        <v>484</v>
      </c>
      <c r="K353" s="3" t="s">
        <v>2222</v>
      </c>
      <c r="L353">
        <v>1</v>
      </c>
      <c r="M353">
        <v>1</v>
      </c>
      <c r="N353">
        <v>1</v>
      </c>
      <c r="O353">
        <v>1</v>
      </c>
      <c r="P353">
        <f t="shared" si="27"/>
        <v>28</v>
      </c>
      <c r="Q353">
        <f t="shared" si="28"/>
        <v>28</v>
      </c>
      <c r="R353">
        <f t="shared" si="29"/>
        <v>0</v>
      </c>
    </row>
    <row r="354" spans="1:18">
      <c r="A354" t="str">
        <f t="shared" si="25"/>
        <v>Celana Prevathon1/1/1000</v>
      </c>
      <c r="B354" t="s">
        <v>485</v>
      </c>
      <c r="C354" s="3" t="s">
        <v>2222</v>
      </c>
      <c r="D354">
        <v>485</v>
      </c>
      <c r="G354" t="str">
        <f t="shared" si="26"/>
        <v>Celana Prevathon1/1/1000</v>
      </c>
      <c r="H354">
        <v>353</v>
      </c>
      <c r="I354" t="s">
        <v>12163</v>
      </c>
      <c r="J354" t="s">
        <v>485</v>
      </c>
      <c r="K354" s="3" t="s">
        <v>2222</v>
      </c>
      <c r="L354">
        <v>1</v>
      </c>
      <c r="M354">
        <v>1</v>
      </c>
      <c r="N354">
        <v>1</v>
      </c>
      <c r="O354">
        <v>1</v>
      </c>
      <c r="P354">
        <f t="shared" si="27"/>
        <v>485</v>
      </c>
      <c r="Q354">
        <f t="shared" si="28"/>
        <v>485</v>
      </c>
      <c r="R354">
        <f t="shared" si="29"/>
        <v>0</v>
      </c>
    </row>
    <row r="355" spans="1:18">
      <c r="A355" t="str">
        <f t="shared" si="25"/>
        <v>Celquat 276 SL 10 X 1 ltr46174</v>
      </c>
      <c r="B355" t="s">
        <v>486</v>
      </c>
      <c r="C355" s="3">
        <v>46174</v>
      </c>
      <c r="D355">
        <v>230</v>
      </c>
      <c r="G355" t="str">
        <f t="shared" si="26"/>
        <v>Celquat 276 SL 10 X 1 ltr46174</v>
      </c>
      <c r="H355">
        <v>354</v>
      </c>
      <c r="I355" t="s">
        <v>12164</v>
      </c>
      <c r="J355" t="s">
        <v>486</v>
      </c>
      <c r="K355" s="3">
        <v>46174</v>
      </c>
      <c r="L355">
        <v>10</v>
      </c>
      <c r="M355">
        <v>1</v>
      </c>
      <c r="N355">
        <v>1</v>
      </c>
      <c r="O355">
        <v>10</v>
      </c>
      <c r="P355">
        <f t="shared" si="27"/>
        <v>230</v>
      </c>
      <c r="Q355">
        <f t="shared" si="28"/>
        <v>23</v>
      </c>
      <c r="R355">
        <f t="shared" si="29"/>
        <v>0</v>
      </c>
    </row>
    <row r="356" spans="1:18">
      <c r="A356" t="str">
        <f t="shared" si="25"/>
        <v>Celquat 276 SL 10 X 1 ltr46204</v>
      </c>
      <c r="B356" t="s">
        <v>486</v>
      </c>
      <c r="C356" s="3">
        <v>46204</v>
      </c>
      <c r="D356">
        <v>10000</v>
      </c>
      <c r="G356" t="str">
        <f t="shared" si="26"/>
        <v>Celquat 276 SL 10 X 1 ltr46204</v>
      </c>
      <c r="H356">
        <v>355</v>
      </c>
      <c r="I356" t="s">
        <v>12164</v>
      </c>
      <c r="J356" t="s">
        <v>486</v>
      </c>
      <c r="K356" s="3">
        <v>46204</v>
      </c>
      <c r="L356">
        <v>10</v>
      </c>
      <c r="M356">
        <v>1</v>
      </c>
      <c r="N356">
        <v>1</v>
      </c>
      <c r="O356">
        <v>10</v>
      </c>
      <c r="P356">
        <f t="shared" si="27"/>
        <v>10000</v>
      </c>
      <c r="Q356">
        <f t="shared" si="28"/>
        <v>1000</v>
      </c>
      <c r="R356">
        <f t="shared" si="29"/>
        <v>0</v>
      </c>
    </row>
    <row r="357" spans="1:18">
      <c r="A357" t="str">
        <f t="shared" si="25"/>
        <v>Celquat 276 SL 4 X 5 ltr46935</v>
      </c>
      <c r="B357" t="s">
        <v>487</v>
      </c>
      <c r="C357" s="3">
        <v>46935</v>
      </c>
      <c r="D357">
        <v>60</v>
      </c>
      <c r="G357" t="str">
        <f t="shared" si="26"/>
        <v>Celquat 276 SL 4 X 5 ltr46935</v>
      </c>
      <c r="H357">
        <v>356</v>
      </c>
      <c r="I357" t="s">
        <v>12165</v>
      </c>
      <c r="J357" t="s">
        <v>487</v>
      </c>
      <c r="K357" s="3">
        <v>46935</v>
      </c>
      <c r="L357">
        <v>4</v>
      </c>
      <c r="M357">
        <v>1</v>
      </c>
      <c r="N357">
        <v>1</v>
      </c>
      <c r="O357">
        <v>4</v>
      </c>
      <c r="P357">
        <f t="shared" si="27"/>
        <v>60</v>
      </c>
      <c r="Q357">
        <f t="shared" si="28"/>
        <v>15</v>
      </c>
      <c r="R357">
        <f t="shared" si="29"/>
        <v>0</v>
      </c>
    </row>
    <row r="358" spans="1:18">
      <c r="A358" t="str">
        <f t="shared" si="25"/>
        <v>Centaxone 135 SL 20 X 1 ltr46447</v>
      </c>
      <c r="B358" t="s">
        <v>488</v>
      </c>
      <c r="C358" s="3">
        <v>46447</v>
      </c>
      <c r="D358">
        <v>320</v>
      </c>
      <c r="G358" t="str">
        <f t="shared" si="26"/>
        <v>Centaxone 135 SL 20 X 1 ltr46447</v>
      </c>
      <c r="H358">
        <v>357</v>
      </c>
      <c r="I358" t="s">
        <v>12166</v>
      </c>
      <c r="J358" t="s">
        <v>488</v>
      </c>
      <c r="K358" s="3">
        <v>46447</v>
      </c>
      <c r="L358">
        <v>20</v>
      </c>
      <c r="M358">
        <v>1</v>
      </c>
      <c r="N358">
        <v>1</v>
      </c>
      <c r="O358">
        <v>20</v>
      </c>
      <c r="P358">
        <f t="shared" si="27"/>
        <v>320</v>
      </c>
      <c r="Q358">
        <f t="shared" si="28"/>
        <v>16</v>
      </c>
      <c r="R358">
        <f t="shared" si="29"/>
        <v>0</v>
      </c>
    </row>
    <row r="359" spans="1:18">
      <c r="A359" t="str">
        <f t="shared" si="25"/>
        <v>Centaxone 135 SL 20 X 1 ltr46753</v>
      </c>
      <c r="B359" t="s">
        <v>488</v>
      </c>
      <c r="C359" s="3">
        <v>46753</v>
      </c>
      <c r="D359">
        <v>1920</v>
      </c>
      <c r="G359" t="str">
        <f t="shared" si="26"/>
        <v>Centaxone 135 SL 20 X 1 ltr46753</v>
      </c>
      <c r="H359">
        <v>358</v>
      </c>
      <c r="I359" t="s">
        <v>12166</v>
      </c>
      <c r="J359" t="s">
        <v>488</v>
      </c>
      <c r="K359" s="3">
        <v>46753</v>
      </c>
      <c r="L359">
        <v>20</v>
      </c>
      <c r="M359">
        <v>1</v>
      </c>
      <c r="N359">
        <v>1</v>
      </c>
      <c r="O359">
        <v>20</v>
      </c>
      <c r="P359">
        <f t="shared" si="27"/>
        <v>1920</v>
      </c>
      <c r="Q359">
        <f t="shared" si="28"/>
        <v>96</v>
      </c>
      <c r="R359">
        <f t="shared" si="29"/>
        <v>0</v>
      </c>
    </row>
    <row r="360" spans="1:18">
      <c r="A360" t="str">
        <f t="shared" si="25"/>
        <v>Champion 77 WP 10 X 1 kg47209</v>
      </c>
      <c r="B360" t="s">
        <v>489</v>
      </c>
      <c r="C360" s="3">
        <v>47209</v>
      </c>
      <c r="D360">
        <v>1320</v>
      </c>
      <c r="G360" t="str">
        <f t="shared" si="26"/>
        <v>Champion 77 WP 10 X 1 kg47209</v>
      </c>
      <c r="H360">
        <v>359</v>
      </c>
      <c r="I360" t="s">
        <v>12167</v>
      </c>
      <c r="J360" t="s">
        <v>489</v>
      </c>
      <c r="K360" s="3">
        <v>47209</v>
      </c>
      <c r="L360">
        <v>10</v>
      </c>
      <c r="M360">
        <v>1</v>
      </c>
      <c r="N360">
        <v>1</v>
      </c>
      <c r="O360">
        <v>10</v>
      </c>
      <c r="P360">
        <f t="shared" si="27"/>
        <v>1320</v>
      </c>
      <c r="Q360">
        <f t="shared" si="28"/>
        <v>132</v>
      </c>
      <c r="R360">
        <f t="shared" si="29"/>
        <v>0</v>
      </c>
    </row>
    <row r="361" spans="1:18">
      <c r="A361" t="str">
        <f t="shared" si="25"/>
        <v>Charger1/1/1000</v>
      </c>
      <c r="B361" t="s">
        <v>490</v>
      </c>
      <c r="C361" s="3" t="s">
        <v>2222</v>
      </c>
      <c r="D361">
        <v>10</v>
      </c>
      <c r="G361" t="str">
        <f t="shared" si="26"/>
        <v>Charger1/1/1000</v>
      </c>
      <c r="H361">
        <v>360</v>
      </c>
      <c r="I361" t="s">
        <v>12168</v>
      </c>
      <c r="J361" t="s">
        <v>490</v>
      </c>
      <c r="K361" s="3" t="s">
        <v>2222</v>
      </c>
      <c r="L361">
        <v>1</v>
      </c>
      <c r="M361">
        <v>1</v>
      </c>
      <c r="N361">
        <v>1</v>
      </c>
      <c r="O361">
        <v>1</v>
      </c>
      <c r="P361">
        <f t="shared" si="27"/>
        <v>10</v>
      </c>
      <c r="Q361">
        <f t="shared" si="28"/>
        <v>10</v>
      </c>
      <c r="R361">
        <f t="shared" si="29"/>
        <v>0</v>
      </c>
    </row>
    <row r="362" spans="1:18">
      <c r="A362" t="str">
        <f t="shared" si="25"/>
        <v>Charger Tangki Excel 16 ltr1/1/1000</v>
      </c>
      <c r="B362" t="s">
        <v>491</v>
      </c>
      <c r="C362" s="3" t="s">
        <v>2222</v>
      </c>
      <c r="D362">
        <v>1</v>
      </c>
      <c r="G362" t="str">
        <f t="shared" si="26"/>
        <v>Charger Tangki Excel 16 ltr1/1/1000</v>
      </c>
      <c r="H362">
        <v>361</v>
      </c>
      <c r="I362" t="s">
        <v>12169</v>
      </c>
      <c r="J362" t="s">
        <v>491</v>
      </c>
      <c r="K362" s="3" t="s">
        <v>2222</v>
      </c>
      <c r="L362">
        <v>1</v>
      </c>
      <c r="M362">
        <v>1</v>
      </c>
      <c r="N362">
        <v>1</v>
      </c>
      <c r="O362">
        <v>1</v>
      </c>
      <c r="P362">
        <f t="shared" si="27"/>
        <v>1</v>
      </c>
      <c r="Q362">
        <f t="shared" si="28"/>
        <v>1</v>
      </c>
      <c r="R362">
        <f t="shared" si="29"/>
        <v>0</v>
      </c>
    </row>
    <row r="363" spans="1:18">
      <c r="A363" t="str">
        <f t="shared" si="25"/>
        <v>Chief 480 SL 4 X 5 ltr47178</v>
      </c>
      <c r="B363" t="s">
        <v>492</v>
      </c>
      <c r="C363" s="3">
        <v>47178</v>
      </c>
      <c r="D363">
        <v>124</v>
      </c>
      <c r="G363" t="str">
        <f t="shared" si="26"/>
        <v>Chief 480 SL 4 X 5 ltr47178</v>
      </c>
      <c r="H363">
        <v>362</v>
      </c>
      <c r="I363" t="s">
        <v>12170</v>
      </c>
      <c r="J363" t="s">
        <v>492</v>
      </c>
      <c r="K363" s="3">
        <v>47178</v>
      </c>
      <c r="L363">
        <v>4</v>
      </c>
      <c r="M363">
        <v>1</v>
      </c>
      <c r="N363">
        <v>1</v>
      </c>
      <c r="O363">
        <v>4</v>
      </c>
      <c r="P363">
        <f t="shared" si="27"/>
        <v>124</v>
      </c>
      <c r="Q363">
        <f t="shared" si="28"/>
        <v>31</v>
      </c>
      <c r="R363">
        <f t="shared" si="29"/>
        <v>0</v>
      </c>
    </row>
    <row r="364" spans="1:18">
      <c r="A364" t="str">
        <f t="shared" si="25"/>
        <v>Cobra 15 EC 20 X 1 ltr45658</v>
      </c>
      <c r="B364" t="s">
        <v>494</v>
      </c>
      <c r="C364" s="3">
        <v>45658</v>
      </c>
      <c r="D364">
        <v>2</v>
      </c>
      <c r="G364" t="str">
        <f t="shared" si="26"/>
        <v>Cobra 15 EC 20 X 1 ltr45658</v>
      </c>
      <c r="H364">
        <v>363</v>
      </c>
      <c r="I364" t="s">
        <v>12171</v>
      </c>
      <c r="J364" t="s">
        <v>494</v>
      </c>
      <c r="K364" s="3">
        <v>45658</v>
      </c>
      <c r="L364">
        <v>20</v>
      </c>
      <c r="M364">
        <v>1</v>
      </c>
      <c r="N364">
        <v>1</v>
      </c>
      <c r="O364">
        <v>20</v>
      </c>
      <c r="P364">
        <f t="shared" si="27"/>
        <v>2</v>
      </c>
      <c r="Q364">
        <f t="shared" si="28"/>
        <v>0</v>
      </c>
      <c r="R364">
        <f t="shared" si="29"/>
        <v>2</v>
      </c>
    </row>
    <row r="365" spans="1:18">
      <c r="A365" t="str">
        <f t="shared" si="25"/>
        <v>Cobra 15 EC 20 X 1 ltr45870</v>
      </c>
      <c r="B365" t="s">
        <v>494</v>
      </c>
      <c r="C365" s="3">
        <v>45870</v>
      </c>
      <c r="D365">
        <v>440</v>
      </c>
      <c r="G365" t="str">
        <f t="shared" si="26"/>
        <v>Cobra 15 EC 20 X 1 ltr45870</v>
      </c>
      <c r="H365">
        <v>364</v>
      </c>
      <c r="I365" t="s">
        <v>12171</v>
      </c>
      <c r="J365" t="s">
        <v>494</v>
      </c>
      <c r="K365" s="3">
        <v>45870</v>
      </c>
      <c r="L365">
        <v>20</v>
      </c>
      <c r="M365">
        <v>1</v>
      </c>
      <c r="N365">
        <v>1</v>
      </c>
      <c r="O365">
        <v>20</v>
      </c>
      <c r="P365">
        <f t="shared" si="27"/>
        <v>440</v>
      </c>
      <c r="Q365">
        <f t="shared" si="28"/>
        <v>22</v>
      </c>
      <c r="R365">
        <f t="shared" si="29"/>
        <v>0</v>
      </c>
    </row>
    <row r="366" spans="1:18">
      <c r="A366" t="str">
        <f t="shared" si="25"/>
        <v>Cobra 15 EC 20 X 200 ml45658</v>
      </c>
      <c r="B366" t="s">
        <v>496</v>
      </c>
      <c r="C366" s="3">
        <v>45658</v>
      </c>
      <c r="D366">
        <v>110</v>
      </c>
      <c r="G366" t="str">
        <f t="shared" si="26"/>
        <v>Cobra 15 EC 20 X 200 ml45658</v>
      </c>
      <c r="H366">
        <v>365</v>
      </c>
      <c r="I366" t="s">
        <v>12172</v>
      </c>
      <c r="J366" t="s">
        <v>496</v>
      </c>
      <c r="K366" s="3">
        <v>45658</v>
      </c>
      <c r="L366">
        <v>20</v>
      </c>
      <c r="M366">
        <v>1</v>
      </c>
      <c r="N366">
        <v>1</v>
      </c>
      <c r="O366">
        <v>20</v>
      </c>
      <c r="P366">
        <f t="shared" si="27"/>
        <v>110</v>
      </c>
      <c r="Q366">
        <f t="shared" si="28"/>
        <v>5</v>
      </c>
      <c r="R366">
        <f t="shared" si="29"/>
        <v>10</v>
      </c>
    </row>
    <row r="367" spans="1:18">
      <c r="A367" t="str">
        <f t="shared" si="25"/>
        <v>Cobra 15 EC 20 X 500 ml46447</v>
      </c>
      <c r="B367" t="s">
        <v>497</v>
      </c>
      <c r="C367" s="3">
        <v>46447</v>
      </c>
      <c r="D367">
        <v>938</v>
      </c>
      <c r="G367" t="str">
        <f t="shared" si="26"/>
        <v>Cobra 15 EC 20 X 500 ml46447</v>
      </c>
      <c r="H367">
        <v>366</v>
      </c>
      <c r="I367" t="s">
        <v>12173</v>
      </c>
      <c r="J367" t="s">
        <v>497</v>
      </c>
      <c r="K367" s="3">
        <v>46447</v>
      </c>
      <c r="L367">
        <v>20</v>
      </c>
      <c r="M367">
        <v>1</v>
      </c>
      <c r="N367">
        <v>1</v>
      </c>
      <c r="O367">
        <v>20</v>
      </c>
      <c r="P367">
        <f t="shared" si="27"/>
        <v>938</v>
      </c>
      <c r="Q367">
        <f t="shared" si="28"/>
        <v>46</v>
      </c>
      <c r="R367">
        <f t="shared" si="29"/>
        <v>18</v>
      </c>
    </row>
    <row r="368" spans="1:18">
      <c r="A368" t="str">
        <f t="shared" si="25"/>
        <v>Cobra 15 EC 50 X 50 ml ( Sampel )1/1/1000</v>
      </c>
      <c r="B368" t="s">
        <v>498</v>
      </c>
      <c r="C368" s="3" t="s">
        <v>2222</v>
      </c>
      <c r="D368">
        <v>22</v>
      </c>
      <c r="G368" t="str">
        <f t="shared" si="26"/>
        <v>Cobra 15 EC 50 X 50 ml ( Sampel )1/1/1000</v>
      </c>
      <c r="H368">
        <v>367</v>
      </c>
      <c r="I368" t="s">
        <v>12174</v>
      </c>
      <c r="J368" t="s">
        <v>498</v>
      </c>
      <c r="K368" s="3" t="s">
        <v>2222</v>
      </c>
      <c r="L368">
        <v>50</v>
      </c>
      <c r="M368">
        <v>1</v>
      </c>
      <c r="N368">
        <v>1</v>
      </c>
      <c r="O368">
        <v>50</v>
      </c>
      <c r="P368">
        <f t="shared" si="27"/>
        <v>22</v>
      </c>
      <c r="Q368">
        <f t="shared" si="28"/>
        <v>0</v>
      </c>
      <c r="R368">
        <f t="shared" si="29"/>
        <v>22</v>
      </c>
    </row>
    <row r="369" spans="1:18">
      <c r="A369" t="str">
        <f t="shared" si="25"/>
        <v>Confidor 200 SL 100 X 60 ml46569</v>
      </c>
      <c r="B369" t="s">
        <v>499</v>
      </c>
      <c r="C369" s="3">
        <v>46569</v>
      </c>
      <c r="D369">
        <v>42</v>
      </c>
      <c r="G369" t="str">
        <f t="shared" si="26"/>
        <v>Confidor 200 SL 100 X 60 ml46569</v>
      </c>
      <c r="H369">
        <v>368</v>
      </c>
      <c r="I369" t="s">
        <v>12175</v>
      </c>
      <c r="J369" t="s">
        <v>499</v>
      </c>
      <c r="K369" s="3">
        <v>46569</v>
      </c>
      <c r="L369">
        <v>100</v>
      </c>
      <c r="M369">
        <v>1</v>
      </c>
      <c r="N369">
        <v>1</v>
      </c>
      <c r="O369">
        <v>100</v>
      </c>
      <c r="P369">
        <f t="shared" si="27"/>
        <v>42</v>
      </c>
      <c r="Q369">
        <f t="shared" si="28"/>
        <v>0</v>
      </c>
      <c r="R369">
        <f t="shared" si="29"/>
        <v>42</v>
      </c>
    </row>
    <row r="370" spans="1:18">
      <c r="A370" t="str">
        <f t="shared" si="25"/>
        <v>Confidor 200 SL 100 X 60 ml46692</v>
      </c>
      <c r="B370" t="s">
        <v>499</v>
      </c>
      <c r="C370" s="3">
        <v>46692</v>
      </c>
      <c r="D370">
        <v>2000</v>
      </c>
      <c r="G370" t="str">
        <f t="shared" si="26"/>
        <v>Confidor 200 SL 100 X 60 ml46692</v>
      </c>
      <c r="H370">
        <v>369</v>
      </c>
      <c r="I370" t="s">
        <v>12175</v>
      </c>
      <c r="J370" t="s">
        <v>499</v>
      </c>
      <c r="K370" s="3">
        <v>46692</v>
      </c>
      <c r="L370">
        <v>100</v>
      </c>
      <c r="M370">
        <v>1</v>
      </c>
      <c r="N370">
        <v>1</v>
      </c>
      <c r="O370">
        <v>100</v>
      </c>
      <c r="P370">
        <f t="shared" si="27"/>
        <v>2000</v>
      </c>
      <c r="Q370">
        <f t="shared" si="28"/>
        <v>20</v>
      </c>
      <c r="R370">
        <f t="shared" si="29"/>
        <v>0</v>
      </c>
    </row>
    <row r="371" spans="1:18">
      <c r="A371" t="str">
        <f t="shared" si="25"/>
        <v>Confidor 200 SL 100 X 60 ml46661</v>
      </c>
      <c r="B371" t="s">
        <v>499</v>
      </c>
      <c r="C371" s="3">
        <v>46661</v>
      </c>
      <c r="D371">
        <v>2200</v>
      </c>
      <c r="G371" t="str">
        <f t="shared" si="26"/>
        <v>Confidor 200 SL 100 X 60 ml46661</v>
      </c>
      <c r="H371">
        <v>370</v>
      </c>
      <c r="I371" t="s">
        <v>12175</v>
      </c>
      <c r="J371" t="s">
        <v>499</v>
      </c>
      <c r="K371" s="3">
        <v>46661</v>
      </c>
      <c r="L371">
        <v>100</v>
      </c>
      <c r="M371">
        <v>1</v>
      </c>
      <c r="N371">
        <v>1</v>
      </c>
      <c r="O371">
        <v>100</v>
      </c>
      <c r="P371">
        <f t="shared" si="27"/>
        <v>2200</v>
      </c>
      <c r="Q371">
        <f t="shared" si="28"/>
        <v>22</v>
      </c>
      <c r="R371">
        <f t="shared" si="29"/>
        <v>0</v>
      </c>
    </row>
    <row r="372" spans="1:18">
      <c r="A372" t="str">
        <f t="shared" si="25"/>
        <v>Confidor Extra 350 SC 100 X 100 ml45962</v>
      </c>
      <c r="B372" t="s">
        <v>503</v>
      </c>
      <c r="C372" s="3">
        <v>45962</v>
      </c>
      <c r="D372">
        <v>1120</v>
      </c>
      <c r="G372" t="str">
        <f t="shared" si="26"/>
        <v>Confidor Extra 350 SC 100 X 100 ml45962</v>
      </c>
      <c r="H372">
        <v>371</v>
      </c>
      <c r="I372" t="s">
        <v>12176</v>
      </c>
      <c r="J372" t="s">
        <v>503</v>
      </c>
      <c r="K372" s="3">
        <v>45962</v>
      </c>
      <c r="L372">
        <v>100</v>
      </c>
      <c r="M372">
        <v>1</v>
      </c>
      <c r="N372">
        <v>1</v>
      </c>
      <c r="O372">
        <v>100</v>
      </c>
      <c r="P372">
        <f t="shared" si="27"/>
        <v>1120</v>
      </c>
      <c r="Q372">
        <f t="shared" si="28"/>
        <v>11</v>
      </c>
      <c r="R372">
        <f t="shared" si="29"/>
        <v>20</v>
      </c>
    </row>
    <row r="373" spans="1:18">
      <c r="A373" t="str">
        <f t="shared" si="25"/>
        <v>Contac Nil 75 WP 16 X 500 gr46661</v>
      </c>
      <c r="B373" t="s">
        <v>505</v>
      </c>
      <c r="C373" s="3">
        <v>46661</v>
      </c>
      <c r="D373">
        <v>585</v>
      </c>
      <c r="G373" t="str">
        <f t="shared" si="26"/>
        <v>Contac Nil 75 WP 16 X 500 gr46661</v>
      </c>
      <c r="H373">
        <v>372</v>
      </c>
      <c r="I373" t="s">
        <v>12177</v>
      </c>
      <c r="J373" t="s">
        <v>505</v>
      </c>
      <c r="K373" s="3">
        <v>46661</v>
      </c>
      <c r="L373">
        <v>16</v>
      </c>
      <c r="M373">
        <v>1</v>
      </c>
      <c r="N373">
        <v>1</v>
      </c>
      <c r="O373">
        <v>16</v>
      </c>
      <c r="P373">
        <f t="shared" si="27"/>
        <v>585</v>
      </c>
      <c r="Q373">
        <f t="shared" si="28"/>
        <v>36</v>
      </c>
      <c r="R373">
        <f t="shared" si="29"/>
        <v>9</v>
      </c>
    </row>
    <row r="374" spans="1:18">
      <c r="A374" t="str">
        <f t="shared" si="25"/>
        <v>Corida 50 SC 20 X 500 ml47058</v>
      </c>
      <c r="B374" t="s">
        <v>507</v>
      </c>
      <c r="C374" s="3">
        <v>47058</v>
      </c>
      <c r="D374">
        <v>1000</v>
      </c>
      <c r="G374" t="str">
        <f t="shared" si="26"/>
        <v>Corida 50 SC 20 X 500 ml47058</v>
      </c>
      <c r="H374">
        <v>373</v>
      </c>
      <c r="I374" t="s">
        <v>12178</v>
      </c>
      <c r="J374" t="s">
        <v>507</v>
      </c>
      <c r="K374" s="3">
        <v>47058</v>
      </c>
      <c r="L374">
        <v>20</v>
      </c>
      <c r="M374">
        <v>1</v>
      </c>
      <c r="N374">
        <v>1</v>
      </c>
      <c r="O374">
        <v>20</v>
      </c>
      <c r="P374">
        <f t="shared" si="27"/>
        <v>1000</v>
      </c>
      <c r="Q374">
        <f t="shared" si="28"/>
        <v>50</v>
      </c>
      <c r="R374">
        <f t="shared" si="29"/>
        <v>0</v>
      </c>
    </row>
    <row r="375" spans="1:18">
      <c r="A375" t="str">
        <f t="shared" si="25"/>
        <v>Corida 50 SC 20 X 500 ml47088</v>
      </c>
      <c r="B375" t="s">
        <v>507</v>
      </c>
      <c r="C375" s="3">
        <v>47088</v>
      </c>
      <c r="D375">
        <v>3000</v>
      </c>
      <c r="G375" t="str">
        <f t="shared" si="26"/>
        <v>Corida 50 SC 20 X 500 ml47088</v>
      </c>
      <c r="H375">
        <v>374</v>
      </c>
      <c r="I375" t="s">
        <v>12178</v>
      </c>
      <c r="J375" t="s">
        <v>507</v>
      </c>
      <c r="K375" s="3">
        <v>47088</v>
      </c>
      <c r="L375">
        <v>20</v>
      </c>
      <c r="M375">
        <v>1</v>
      </c>
      <c r="N375">
        <v>1</v>
      </c>
      <c r="O375">
        <v>20</v>
      </c>
      <c r="P375">
        <f t="shared" si="27"/>
        <v>3000</v>
      </c>
      <c r="Q375">
        <f t="shared" si="28"/>
        <v>150</v>
      </c>
      <c r="R375">
        <f t="shared" si="29"/>
        <v>0</v>
      </c>
    </row>
    <row r="376" spans="1:18">
      <c r="A376" t="str">
        <f t="shared" si="25"/>
        <v>Corida 50 SC 40 X 250 ml47119</v>
      </c>
      <c r="B376" t="s">
        <v>508</v>
      </c>
      <c r="C376" s="3">
        <v>47119</v>
      </c>
      <c r="D376">
        <v>680</v>
      </c>
      <c r="G376" t="str">
        <f t="shared" si="26"/>
        <v>Corida 50 SC 40 X 250 ml47119</v>
      </c>
      <c r="H376">
        <v>375</v>
      </c>
      <c r="I376" t="s">
        <v>12179</v>
      </c>
      <c r="J376" t="s">
        <v>508</v>
      </c>
      <c r="K376" s="3">
        <v>47119</v>
      </c>
      <c r="L376">
        <v>40</v>
      </c>
      <c r="M376">
        <v>1</v>
      </c>
      <c r="N376">
        <v>1</v>
      </c>
      <c r="O376">
        <v>40</v>
      </c>
      <c r="P376">
        <f t="shared" si="27"/>
        <v>680</v>
      </c>
      <c r="Q376">
        <f t="shared" si="28"/>
        <v>17</v>
      </c>
      <c r="R376">
        <f t="shared" si="29"/>
        <v>0</v>
      </c>
    </row>
    <row r="377" spans="1:18">
      <c r="A377" t="str">
        <f t="shared" si="25"/>
        <v>Corida 50 SC 40 X 250 ml47058</v>
      </c>
      <c r="B377" t="s">
        <v>508</v>
      </c>
      <c r="C377" s="3">
        <v>47058</v>
      </c>
      <c r="D377">
        <v>1920</v>
      </c>
      <c r="G377" t="str">
        <f t="shared" si="26"/>
        <v>Corida 50 SC 40 X 250 ml47058</v>
      </c>
      <c r="H377">
        <v>376</v>
      </c>
      <c r="I377" t="s">
        <v>12179</v>
      </c>
      <c r="J377" t="s">
        <v>508</v>
      </c>
      <c r="K377" s="3">
        <v>47058</v>
      </c>
      <c r="L377">
        <v>40</v>
      </c>
      <c r="M377">
        <v>1</v>
      </c>
      <c r="N377">
        <v>1</v>
      </c>
      <c r="O377">
        <v>40</v>
      </c>
      <c r="P377">
        <f t="shared" si="27"/>
        <v>1920</v>
      </c>
      <c r="Q377">
        <f t="shared" si="28"/>
        <v>48</v>
      </c>
      <c r="R377">
        <f t="shared" si="29"/>
        <v>0</v>
      </c>
    </row>
    <row r="378" spans="1:18">
      <c r="A378" t="str">
        <f t="shared" si="25"/>
        <v>Corida 50 SC 40 X 250 ml47088</v>
      </c>
      <c r="B378" t="s">
        <v>508</v>
      </c>
      <c r="C378" s="3">
        <v>47088</v>
      </c>
      <c r="D378">
        <v>4000</v>
      </c>
      <c r="G378" t="str">
        <f t="shared" si="26"/>
        <v>Corida 50 SC 40 X 250 ml47088</v>
      </c>
      <c r="H378">
        <v>377</v>
      </c>
      <c r="I378" t="s">
        <v>12179</v>
      </c>
      <c r="J378" t="s">
        <v>508</v>
      </c>
      <c r="K378" s="3">
        <v>47088</v>
      </c>
      <c r="L378">
        <v>40</v>
      </c>
      <c r="M378">
        <v>1</v>
      </c>
      <c r="N378">
        <v>1</v>
      </c>
      <c r="O378">
        <v>40</v>
      </c>
      <c r="P378">
        <f t="shared" si="27"/>
        <v>4000</v>
      </c>
      <c r="Q378">
        <f t="shared" si="28"/>
        <v>100</v>
      </c>
      <c r="R378">
        <f t="shared" si="29"/>
        <v>0</v>
      </c>
    </row>
    <row r="379" spans="1:18">
      <c r="A379" t="str">
        <f t="shared" si="25"/>
        <v>Council Complete SC 300 50 X 100 ml45748</v>
      </c>
      <c r="B379" t="s">
        <v>509</v>
      </c>
      <c r="C379" s="3">
        <v>45748</v>
      </c>
      <c r="D379">
        <v>2190</v>
      </c>
      <c r="G379" t="str">
        <f t="shared" si="26"/>
        <v>Council Complete SC 300 50 X 100 ml45748</v>
      </c>
      <c r="H379">
        <v>378</v>
      </c>
      <c r="I379" t="s">
        <v>12180</v>
      </c>
      <c r="J379" t="s">
        <v>509</v>
      </c>
      <c r="K379" s="3">
        <v>45748</v>
      </c>
      <c r="L379">
        <v>50</v>
      </c>
      <c r="M379">
        <v>1</v>
      </c>
      <c r="N379">
        <v>1</v>
      </c>
      <c r="O379">
        <v>50</v>
      </c>
      <c r="P379">
        <f t="shared" si="27"/>
        <v>2190</v>
      </c>
      <c r="Q379">
        <f t="shared" si="28"/>
        <v>43</v>
      </c>
      <c r="R379">
        <f t="shared" si="29"/>
        <v>40</v>
      </c>
    </row>
    <row r="380" spans="1:18">
      <c r="A380" t="str">
        <f t="shared" si="25"/>
        <v>Council Complete SC 300 50 X 50 ml45627</v>
      </c>
      <c r="B380" t="s">
        <v>511</v>
      </c>
      <c r="C380" s="3">
        <v>45627</v>
      </c>
      <c r="D380">
        <v>75</v>
      </c>
      <c r="G380" t="str">
        <f t="shared" si="26"/>
        <v>Council Complete SC 300 50 X 50 ml45627</v>
      </c>
      <c r="H380">
        <v>379</v>
      </c>
      <c r="I380" t="s">
        <v>12181</v>
      </c>
      <c r="J380" t="s">
        <v>511</v>
      </c>
      <c r="K380" s="3">
        <v>45627</v>
      </c>
      <c r="L380">
        <v>50</v>
      </c>
      <c r="M380">
        <v>1</v>
      </c>
      <c r="N380">
        <v>1</v>
      </c>
      <c r="O380">
        <v>50</v>
      </c>
      <c r="P380">
        <f t="shared" si="27"/>
        <v>75</v>
      </c>
      <c r="Q380">
        <f t="shared" si="28"/>
        <v>1</v>
      </c>
      <c r="R380">
        <f t="shared" si="29"/>
        <v>25</v>
      </c>
    </row>
    <row r="381" spans="1:18">
      <c r="A381" t="str">
        <f t="shared" si="25"/>
        <v>Cowin 550 EC 25 X 400 ml46600</v>
      </c>
      <c r="B381" t="s">
        <v>513</v>
      </c>
      <c r="C381" s="3">
        <v>46600</v>
      </c>
      <c r="D381">
        <v>780</v>
      </c>
      <c r="G381" t="str">
        <f t="shared" si="26"/>
        <v>Cowin 550 EC 25 X 400 ml46600</v>
      </c>
      <c r="H381">
        <v>380</v>
      </c>
      <c r="I381" t="s">
        <v>12182</v>
      </c>
      <c r="J381" t="s">
        <v>513</v>
      </c>
      <c r="K381" s="3">
        <v>46600</v>
      </c>
      <c r="L381">
        <v>25</v>
      </c>
      <c r="M381">
        <v>1</v>
      </c>
      <c r="N381">
        <v>1</v>
      </c>
      <c r="O381">
        <v>25</v>
      </c>
      <c r="P381">
        <f t="shared" si="27"/>
        <v>780</v>
      </c>
      <c r="Q381">
        <f t="shared" si="28"/>
        <v>31</v>
      </c>
      <c r="R381">
        <f t="shared" si="29"/>
        <v>5</v>
      </c>
    </row>
    <row r="382" spans="1:18">
      <c r="A382" t="str">
        <f t="shared" si="25"/>
        <v>Coyote 400/40 SE 20 X 500 ml46357</v>
      </c>
      <c r="B382" t="s">
        <v>515</v>
      </c>
      <c r="C382" s="3">
        <v>46357</v>
      </c>
      <c r="D382">
        <v>250</v>
      </c>
      <c r="G382" t="str">
        <f t="shared" si="26"/>
        <v>Coyote 400/40 SE 20 X 500 ml46357</v>
      </c>
      <c r="H382">
        <v>381</v>
      </c>
      <c r="I382" t="s">
        <v>12183</v>
      </c>
      <c r="J382" t="s">
        <v>515</v>
      </c>
      <c r="K382" s="3">
        <v>46357</v>
      </c>
      <c r="L382">
        <v>20</v>
      </c>
      <c r="M382">
        <v>1</v>
      </c>
      <c r="N382">
        <v>1</v>
      </c>
      <c r="O382">
        <v>20</v>
      </c>
      <c r="P382">
        <f t="shared" si="27"/>
        <v>250</v>
      </c>
      <c r="Q382">
        <f t="shared" si="28"/>
        <v>12</v>
      </c>
      <c r="R382">
        <f t="shared" si="29"/>
        <v>10</v>
      </c>
    </row>
    <row r="383" spans="1:18">
      <c r="A383" t="str">
        <f t="shared" si="25"/>
        <v>Coyote 400/40 SE 40 X 250 ml46419</v>
      </c>
      <c r="B383" t="s">
        <v>517</v>
      </c>
      <c r="C383" s="3">
        <v>46419</v>
      </c>
      <c r="D383">
        <v>299</v>
      </c>
      <c r="G383" t="str">
        <f t="shared" si="26"/>
        <v>Coyote 400/40 SE 40 X 250 ml46419</v>
      </c>
      <c r="H383">
        <v>382</v>
      </c>
      <c r="I383" t="s">
        <v>12184</v>
      </c>
      <c r="J383" t="s">
        <v>517</v>
      </c>
      <c r="K383" s="3">
        <v>46419</v>
      </c>
      <c r="L383">
        <v>40</v>
      </c>
      <c r="M383">
        <v>1</v>
      </c>
      <c r="N383">
        <v>1</v>
      </c>
      <c r="O383">
        <v>40</v>
      </c>
      <c r="P383">
        <f t="shared" si="27"/>
        <v>299</v>
      </c>
      <c r="Q383">
        <f t="shared" si="28"/>
        <v>7</v>
      </c>
      <c r="R383">
        <f t="shared" si="29"/>
        <v>19</v>
      </c>
    </row>
    <row r="384" spans="1:18">
      <c r="A384" t="str">
        <f t="shared" si="25"/>
        <v>Curacron 500 EC 20 X 500 ml45689</v>
      </c>
      <c r="B384" t="s">
        <v>519</v>
      </c>
      <c r="C384" s="3">
        <v>45689</v>
      </c>
      <c r="D384">
        <v>12</v>
      </c>
      <c r="G384" t="str">
        <f t="shared" si="26"/>
        <v>Curacron 500 EC 20 X 500 ml45689</v>
      </c>
      <c r="H384">
        <v>383</v>
      </c>
      <c r="I384" t="s">
        <v>12185</v>
      </c>
      <c r="J384" t="s">
        <v>519</v>
      </c>
      <c r="K384" s="3">
        <v>45689</v>
      </c>
      <c r="L384">
        <v>20</v>
      </c>
      <c r="M384">
        <v>1</v>
      </c>
      <c r="N384">
        <v>1</v>
      </c>
      <c r="O384">
        <v>20</v>
      </c>
      <c r="P384">
        <f t="shared" si="27"/>
        <v>12</v>
      </c>
      <c r="Q384">
        <f t="shared" si="28"/>
        <v>0</v>
      </c>
      <c r="R384">
        <f t="shared" si="29"/>
        <v>12</v>
      </c>
    </row>
    <row r="385" spans="1:18">
      <c r="A385" t="str">
        <f t="shared" si="25"/>
        <v>Curacron 500 EC 20 X 500 ml45748</v>
      </c>
      <c r="B385" t="s">
        <v>519</v>
      </c>
      <c r="C385" s="3">
        <v>45748</v>
      </c>
      <c r="D385">
        <v>3480</v>
      </c>
      <c r="G385" t="str">
        <f t="shared" si="26"/>
        <v>Curacron 500 EC 20 X 500 ml45748</v>
      </c>
      <c r="H385">
        <v>384</v>
      </c>
      <c r="I385" t="s">
        <v>12185</v>
      </c>
      <c r="J385" t="s">
        <v>519</v>
      </c>
      <c r="K385" s="3">
        <v>45748</v>
      </c>
      <c r="L385">
        <v>20</v>
      </c>
      <c r="M385">
        <v>1</v>
      </c>
      <c r="N385">
        <v>1</v>
      </c>
      <c r="O385">
        <v>20</v>
      </c>
      <c r="P385">
        <f t="shared" si="27"/>
        <v>3480</v>
      </c>
      <c r="Q385">
        <f t="shared" si="28"/>
        <v>174</v>
      </c>
      <c r="R385">
        <f t="shared" si="29"/>
        <v>0</v>
      </c>
    </row>
    <row r="386" spans="1:18">
      <c r="A386" t="str">
        <f t="shared" si="25"/>
        <v>Curacron 500 EC 40 X 250 ml45689</v>
      </c>
      <c r="B386" t="s">
        <v>522</v>
      </c>
      <c r="C386" s="3">
        <v>45689</v>
      </c>
      <c r="D386">
        <v>3476</v>
      </c>
      <c r="G386" t="str">
        <f t="shared" si="26"/>
        <v>Curacron 500 EC 40 X 250 ml45689</v>
      </c>
      <c r="H386">
        <v>385</v>
      </c>
      <c r="I386" t="s">
        <v>12186</v>
      </c>
      <c r="J386" t="s">
        <v>522</v>
      </c>
      <c r="K386" s="3">
        <v>45689</v>
      </c>
      <c r="L386">
        <v>40</v>
      </c>
      <c r="M386">
        <v>1</v>
      </c>
      <c r="N386">
        <v>1</v>
      </c>
      <c r="O386">
        <v>40</v>
      </c>
      <c r="P386">
        <f t="shared" si="27"/>
        <v>3476</v>
      </c>
      <c r="Q386">
        <f t="shared" si="28"/>
        <v>86</v>
      </c>
      <c r="R386">
        <f t="shared" si="29"/>
        <v>36</v>
      </c>
    </row>
    <row r="387" spans="1:18">
      <c r="A387" t="str">
        <f t="shared" ref="A387:A450" si="30">B387&amp;C387</f>
        <v>Curaterr 3 GR 10 X 2 kg46388</v>
      </c>
      <c r="B387" t="s">
        <v>526</v>
      </c>
      <c r="C387" s="3">
        <v>46388</v>
      </c>
      <c r="D387">
        <v>310</v>
      </c>
      <c r="G387" t="str">
        <f t="shared" ref="G387:G450" si="31">J387&amp;K387</f>
        <v>Curaterr 3 GR 10 X 2 kg46388</v>
      </c>
      <c r="H387">
        <v>386</v>
      </c>
      <c r="I387" t="s">
        <v>12187</v>
      </c>
      <c r="J387" t="s">
        <v>526</v>
      </c>
      <c r="K387" s="3">
        <v>46388</v>
      </c>
      <c r="L387">
        <v>10</v>
      </c>
      <c r="M387">
        <v>1</v>
      </c>
      <c r="N387">
        <v>1</v>
      </c>
      <c r="O387">
        <v>10</v>
      </c>
      <c r="P387">
        <f t="shared" ref="P387:P450" si="32">VLOOKUP(G387,$A$2:$D$2089,4,FALSE)</f>
        <v>310</v>
      </c>
      <c r="Q387">
        <f t="shared" ref="Q387:Q450" si="33">ROUNDDOWN(P387/O387,0)</f>
        <v>31</v>
      </c>
      <c r="R387">
        <f t="shared" ref="R387:R450" si="34">P387-Q387*O387</f>
        <v>0</v>
      </c>
    </row>
    <row r="388" spans="1:18">
      <c r="A388" t="str">
        <f t="shared" si="30"/>
        <v>Cymbush 50 EC 40 X 250 ml46023</v>
      </c>
      <c r="B388" t="s">
        <v>527</v>
      </c>
      <c r="C388" s="3">
        <v>46023</v>
      </c>
      <c r="D388">
        <v>80</v>
      </c>
      <c r="G388" t="str">
        <f t="shared" si="31"/>
        <v>Cymbush 50 EC 40 X 250 ml46023</v>
      </c>
      <c r="H388">
        <v>387</v>
      </c>
      <c r="I388" t="s">
        <v>12188</v>
      </c>
      <c r="J388" t="s">
        <v>527</v>
      </c>
      <c r="K388" s="3">
        <v>46023</v>
      </c>
      <c r="L388">
        <v>40</v>
      </c>
      <c r="M388">
        <v>1</v>
      </c>
      <c r="N388">
        <v>1</v>
      </c>
      <c r="O388">
        <v>40</v>
      </c>
      <c r="P388">
        <f t="shared" si="32"/>
        <v>80</v>
      </c>
      <c r="Q388">
        <f t="shared" si="33"/>
        <v>2</v>
      </c>
      <c r="R388">
        <f t="shared" si="34"/>
        <v>0</v>
      </c>
    </row>
    <row r="389" spans="1:18">
      <c r="A389" t="str">
        <f t="shared" si="30"/>
        <v>Cymbush 50 EC 40 X 250 ml45809</v>
      </c>
      <c r="B389" t="s">
        <v>527</v>
      </c>
      <c r="C389" s="3">
        <v>45809</v>
      </c>
      <c r="D389">
        <v>1040</v>
      </c>
      <c r="G389" t="str">
        <f t="shared" si="31"/>
        <v>Cymbush 50 EC 40 X 250 ml45809</v>
      </c>
      <c r="H389">
        <v>388</v>
      </c>
      <c r="I389" t="s">
        <v>12188</v>
      </c>
      <c r="J389" t="s">
        <v>527</v>
      </c>
      <c r="K389" s="3">
        <v>45809</v>
      </c>
      <c r="L389">
        <v>40</v>
      </c>
      <c r="M389">
        <v>1</v>
      </c>
      <c r="N389">
        <v>1</v>
      </c>
      <c r="O389">
        <v>40</v>
      </c>
      <c r="P389">
        <f t="shared" si="32"/>
        <v>1040</v>
      </c>
      <c r="Q389">
        <f t="shared" si="33"/>
        <v>26</v>
      </c>
      <c r="R389">
        <f t="shared" si="34"/>
        <v>0</v>
      </c>
    </row>
    <row r="390" spans="1:18">
      <c r="A390" t="str">
        <f t="shared" si="30"/>
        <v>Cymoxan 15 WP 40 X 250 gr46113</v>
      </c>
      <c r="B390" t="s">
        <v>530</v>
      </c>
      <c r="C390" s="3">
        <v>46113</v>
      </c>
      <c r="D390">
        <v>5</v>
      </c>
      <c r="G390" t="str">
        <f t="shared" si="31"/>
        <v>Cymoxan 15 WP 40 X 250 gr46113</v>
      </c>
      <c r="H390">
        <v>389</v>
      </c>
      <c r="I390" t="s">
        <v>12189</v>
      </c>
      <c r="J390" t="s">
        <v>530</v>
      </c>
      <c r="K390" s="3">
        <v>46113</v>
      </c>
      <c r="L390">
        <v>40</v>
      </c>
      <c r="M390">
        <v>1</v>
      </c>
      <c r="N390">
        <v>1</v>
      </c>
      <c r="O390">
        <v>40</v>
      </c>
      <c r="P390">
        <f t="shared" si="32"/>
        <v>5</v>
      </c>
      <c r="Q390">
        <f t="shared" si="33"/>
        <v>0</v>
      </c>
      <c r="R390">
        <f t="shared" si="34"/>
        <v>5</v>
      </c>
    </row>
    <row r="391" spans="1:18">
      <c r="A391" t="str">
        <f t="shared" si="30"/>
        <v>Cymoxan 15 WP 40 X 250 gr47027</v>
      </c>
      <c r="B391" t="s">
        <v>530</v>
      </c>
      <c r="C391" s="3">
        <v>47027</v>
      </c>
      <c r="D391">
        <v>40</v>
      </c>
      <c r="G391" t="str">
        <f t="shared" si="31"/>
        <v>Cymoxan 15 WP 40 X 250 gr47027</v>
      </c>
      <c r="H391">
        <v>390</v>
      </c>
      <c r="I391" t="s">
        <v>12189</v>
      </c>
      <c r="J391" t="s">
        <v>530</v>
      </c>
      <c r="K391" s="3">
        <v>47027</v>
      </c>
      <c r="L391">
        <v>40</v>
      </c>
      <c r="M391">
        <v>1</v>
      </c>
      <c r="N391">
        <v>1</v>
      </c>
      <c r="O391">
        <v>40</v>
      </c>
      <c r="P391">
        <f t="shared" si="32"/>
        <v>40</v>
      </c>
      <c r="Q391">
        <f t="shared" si="33"/>
        <v>1</v>
      </c>
      <c r="R391">
        <f t="shared" si="34"/>
        <v>0</v>
      </c>
    </row>
    <row r="392" spans="1:18">
      <c r="A392" t="str">
        <f t="shared" si="30"/>
        <v>Cymoxan 15 WP 40 X 250 gr47088</v>
      </c>
      <c r="B392" t="s">
        <v>530</v>
      </c>
      <c r="C392" s="3">
        <v>47088</v>
      </c>
      <c r="D392">
        <v>3600</v>
      </c>
      <c r="G392" t="str">
        <f t="shared" si="31"/>
        <v>Cymoxan 15 WP 40 X 250 gr47088</v>
      </c>
      <c r="H392">
        <v>391</v>
      </c>
      <c r="I392" t="s">
        <v>12189</v>
      </c>
      <c r="J392" t="s">
        <v>530</v>
      </c>
      <c r="K392" s="3">
        <v>47088</v>
      </c>
      <c r="L392">
        <v>40</v>
      </c>
      <c r="M392">
        <v>1</v>
      </c>
      <c r="N392">
        <v>1</v>
      </c>
      <c r="O392">
        <v>40</v>
      </c>
      <c r="P392">
        <f t="shared" si="32"/>
        <v>3600</v>
      </c>
      <c r="Q392">
        <f t="shared" si="33"/>
        <v>90</v>
      </c>
      <c r="R392">
        <f t="shared" si="34"/>
        <v>0</v>
      </c>
    </row>
    <row r="393" spans="1:18">
      <c r="A393" t="str">
        <f t="shared" si="30"/>
        <v>Cypertop 200 EW 20 X 1 ltr1/1/1000</v>
      </c>
      <c r="B393" t="s">
        <v>534</v>
      </c>
      <c r="C393" s="3" t="s">
        <v>2222</v>
      </c>
      <c r="D393">
        <v>32</v>
      </c>
      <c r="G393" t="str">
        <f t="shared" si="31"/>
        <v>Cypertop 200 EW 20 X 1 ltr1/1/1000</v>
      </c>
      <c r="H393">
        <v>392</v>
      </c>
      <c r="I393" t="s">
        <v>12190</v>
      </c>
      <c r="J393" t="s">
        <v>534</v>
      </c>
      <c r="K393" s="3" t="s">
        <v>2222</v>
      </c>
      <c r="L393">
        <v>20</v>
      </c>
      <c r="M393">
        <v>1</v>
      </c>
      <c r="N393">
        <v>1</v>
      </c>
      <c r="O393">
        <v>20</v>
      </c>
      <c r="P393">
        <f t="shared" si="32"/>
        <v>32</v>
      </c>
      <c r="Q393">
        <f t="shared" si="33"/>
        <v>1</v>
      </c>
      <c r="R393">
        <f t="shared" si="34"/>
        <v>12</v>
      </c>
    </row>
    <row r="394" spans="1:18">
      <c r="A394" t="str">
        <f t="shared" si="30"/>
        <v>Damazeb 80 WP Blue 20 X 800 gr45474</v>
      </c>
      <c r="B394" t="s">
        <v>535</v>
      </c>
      <c r="C394" s="3">
        <v>45474</v>
      </c>
      <c r="D394">
        <v>648</v>
      </c>
      <c r="G394" t="str">
        <f t="shared" si="31"/>
        <v>Damazeb 80 WP Blue 20 X 800 gr45474</v>
      </c>
      <c r="H394">
        <v>393</v>
      </c>
      <c r="I394" t="s">
        <v>12191</v>
      </c>
      <c r="J394" t="s">
        <v>535</v>
      </c>
      <c r="K394" s="3">
        <v>45474</v>
      </c>
      <c r="L394">
        <v>20</v>
      </c>
      <c r="M394">
        <v>1</v>
      </c>
      <c r="N394">
        <v>1</v>
      </c>
      <c r="O394">
        <v>20</v>
      </c>
      <c r="P394">
        <f t="shared" si="32"/>
        <v>648</v>
      </c>
      <c r="Q394">
        <f t="shared" si="33"/>
        <v>32</v>
      </c>
      <c r="R394">
        <f t="shared" si="34"/>
        <v>8</v>
      </c>
    </row>
    <row r="395" spans="1:18">
      <c r="A395" t="str">
        <f t="shared" si="30"/>
        <v>Damex 18 EC 10 X 1 ltr45474</v>
      </c>
      <c r="B395" t="s">
        <v>536</v>
      </c>
      <c r="C395" s="3">
        <v>45474</v>
      </c>
      <c r="D395">
        <v>9</v>
      </c>
      <c r="G395" t="str">
        <f t="shared" si="31"/>
        <v>Damex 18 EC 10 X 1 ltr45474</v>
      </c>
      <c r="H395">
        <v>394</v>
      </c>
      <c r="I395" t="s">
        <v>12192</v>
      </c>
      <c r="J395" t="s">
        <v>536</v>
      </c>
      <c r="K395" s="3">
        <v>45474</v>
      </c>
      <c r="L395">
        <v>10</v>
      </c>
      <c r="M395">
        <v>1</v>
      </c>
      <c r="N395">
        <v>1</v>
      </c>
      <c r="O395">
        <v>10</v>
      </c>
      <c r="P395">
        <f t="shared" si="32"/>
        <v>9</v>
      </c>
      <c r="Q395">
        <f t="shared" si="33"/>
        <v>0</v>
      </c>
      <c r="R395">
        <f t="shared" si="34"/>
        <v>9</v>
      </c>
    </row>
    <row r="396" spans="1:18">
      <c r="A396" t="str">
        <f t="shared" si="30"/>
        <v>Damex 18 EC 10 X 1 ltr45689</v>
      </c>
      <c r="B396" t="s">
        <v>536</v>
      </c>
      <c r="C396" s="3">
        <v>45689</v>
      </c>
      <c r="D396">
        <v>210</v>
      </c>
      <c r="G396" t="str">
        <f t="shared" si="31"/>
        <v>Damex 18 EC 10 X 1 ltr45689</v>
      </c>
      <c r="H396">
        <v>395</v>
      </c>
      <c r="I396" t="s">
        <v>12192</v>
      </c>
      <c r="J396" t="s">
        <v>536</v>
      </c>
      <c r="K396" s="3">
        <v>45689</v>
      </c>
      <c r="L396">
        <v>10</v>
      </c>
      <c r="M396">
        <v>1</v>
      </c>
      <c r="N396">
        <v>1</v>
      </c>
      <c r="O396">
        <v>10</v>
      </c>
      <c r="P396">
        <f t="shared" si="32"/>
        <v>210</v>
      </c>
      <c r="Q396">
        <f t="shared" si="33"/>
        <v>21</v>
      </c>
      <c r="R396">
        <f t="shared" si="34"/>
        <v>0</v>
      </c>
    </row>
    <row r="397" spans="1:18">
      <c r="A397" t="str">
        <f t="shared" si="30"/>
        <v>Damex 18 EC 30 X 500 ml45931</v>
      </c>
      <c r="B397" t="s">
        <v>537</v>
      </c>
      <c r="C397" s="3">
        <v>45931</v>
      </c>
      <c r="D397">
        <v>90</v>
      </c>
      <c r="G397" t="str">
        <f t="shared" si="31"/>
        <v>Damex 18 EC 30 X 500 ml45931</v>
      </c>
      <c r="H397">
        <v>396</v>
      </c>
      <c r="I397" t="s">
        <v>12193</v>
      </c>
      <c r="J397" t="s">
        <v>537</v>
      </c>
      <c r="K397" s="3">
        <v>45931</v>
      </c>
      <c r="L397">
        <v>30</v>
      </c>
      <c r="M397">
        <v>1</v>
      </c>
      <c r="N397">
        <v>1</v>
      </c>
      <c r="O397">
        <v>30</v>
      </c>
      <c r="P397">
        <f t="shared" si="32"/>
        <v>90</v>
      </c>
      <c r="Q397">
        <f t="shared" si="33"/>
        <v>3</v>
      </c>
      <c r="R397">
        <f t="shared" si="34"/>
        <v>0</v>
      </c>
    </row>
    <row r="398" spans="1:18">
      <c r="A398" t="str">
        <f t="shared" si="30"/>
        <v>Damex 18 EC 30 X 500 ml45627</v>
      </c>
      <c r="B398" t="s">
        <v>537</v>
      </c>
      <c r="C398" s="3">
        <v>45627</v>
      </c>
      <c r="D398">
        <v>180</v>
      </c>
      <c r="G398" t="str">
        <f t="shared" si="31"/>
        <v>Damex 18 EC 30 X 500 ml45627</v>
      </c>
      <c r="H398">
        <v>397</v>
      </c>
      <c r="I398" t="s">
        <v>12193</v>
      </c>
      <c r="J398" t="s">
        <v>537</v>
      </c>
      <c r="K398" s="3">
        <v>45627</v>
      </c>
      <c r="L398">
        <v>30</v>
      </c>
      <c r="M398">
        <v>1</v>
      </c>
      <c r="N398">
        <v>1</v>
      </c>
      <c r="O398">
        <v>30</v>
      </c>
      <c r="P398">
        <f t="shared" si="32"/>
        <v>180</v>
      </c>
      <c r="Q398">
        <f t="shared" si="33"/>
        <v>6</v>
      </c>
      <c r="R398">
        <f t="shared" si="34"/>
        <v>0</v>
      </c>
    </row>
    <row r="399" spans="1:18">
      <c r="A399" t="str">
        <f t="shared" si="30"/>
        <v>Damex 18 EC 30 X 500 ml45962</v>
      </c>
      <c r="B399" t="s">
        <v>537</v>
      </c>
      <c r="C399" s="3">
        <v>45962</v>
      </c>
      <c r="D399">
        <v>228</v>
      </c>
      <c r="G399" t="str">
        <f t="shared" si="31"/>
        <v>Damex 18 EC 30 X 500 ml45962</v>
      </c>
      <c r="H399">
        <v>398</v>
      </c>
      <c r="I399" t="s">
        <v>12193</v>
      </c>
      <c r="J399" t="s">
        <v>537</v>
      </c>
      <c r="K399" s="3">
        <v>45962</v>
      </c>
      <c r="L399">
        <v>30</v>
      </c>
      <c r="M399">
        <v>1</v>
      </c>
      <c r="N399">
        <v>1</v>
      </c>
      <c r="O399">
        <v>30</v>
      </c>
      <c r="P399">
        <f t="shared" si="32"/>
        <v>228</v>
      </c>
      <c r="Q399">
        <f t="shared" si="33"/>
        <v>7</v>
      </c>
      <c r="R399">
        <f t="shared" si="34"/>
        <v>18</v>
      </c>
    </row>
    <row r="400" spans="1:18">
      <c r="A400" t="str">
        <f t="shared" si="30"/>
        <v>Danaxone 135 SL 20 ltr47119</v>
      </c>
      <c r="B400" t="s">
        <v>538</v>
      </c>
      <c r="C400" s="3">
        <v>47119</v>
      </c>
      <c r="D400">
        <v>40</v>
      </c>
      <c r="G400" t="str">
        <f t="shared" si="31"/>
        <v>Danaxone 135 SL 20 ltr47119</v>
      </c>
      <c r="H400">
        <v>399</v>
      </c>
      <c r="I400" t="s">
        <v>12194</v>
      </c>
      <c r="J400" t="s">
        <v>538</v>
      </c>
      <c r="K400" s="3">
        <v>47119</v>
      </c>
      <c r="L400">
        <v>1</v>
      </c>
      <c r="M400">
        <v>1</v>
      </c>
      <c r="N400">
        <v>1</v>
      </c>
      <c r="O400">
        <v>1</v>
      </c>
      <c r="P400">
        <f t="shared" si="32"/>
        <v>40</v>
      </c>
      <c r="Q400">
        <f t="shared" si="33"/>
        <v>40</v>
      </c>
      <c r="R400">
        <f t="shared" si="34"/>
        <v>0</v>
      </c>
    </row>
    <row r="401" spans="1:18">
      <c r="A401" t="str">
        <f t="shared" si="30"/>
        <v>Danaxone 135 SL 20 X 1 ltr47119</v>
      </c>
      <c r="B401" t="s">
        <v>540</v>
      </c>
      <c r="C401" s="3">
        <v>47119</v>
      </c>
      <c r="D401">
        <v>2150</v>
      </c>
      <c r="G401" t="str">
        <f t="shared" si="31"/>
        <v>Danaxone 135 SL 20 X 1 ltr47119</v>
      </c>
      <c r="H401">
        <v>400</v>
      </c>
      <c r="I401" t="s">
        <v>12195</v>
      </c>
      <c r="J401" t="s">
        <v>540</v>
      </c>
      <c r="K401" s="3">
        <v>47119</v>
      </c>
      <c r="L401">
        <v>20</v>
      </c>
      <c r="M401">
        <v>1</v>
      </c>
      <c r="N401">
        <v>1</v>
      </c>
      <c r="O401">
        <v>20</v>
      </c>
      <c r="P401">
        <f t="shared" si="32"/>
        <v>2150</v>
      </c>
      <c r="Q401">
        <f t="shared" si="33"/>
        <v>107</v>
      </c>
      <c r="R401">
        <f t="shared" si="34"/>
        <v>10</v>
      </c>
    </row>
    <row r="402" spans="1:18">
      <c r="A402" t="str">
        <f t="shared" si="30"/>
        <v>Danaxone 135 SL 4 X 5 ltr47088</v>
      </c>
      <c r="B402" t="s">
        <v>542</v>
      </c>
      <c r="C402" s="3">
        <v>47088</v>
      </c>
      <c r="D402">
        <v>152</v>
      </c>
      <c r="G402" t="str">
        <f t="shared" si="31"/>
        <v>Danaxone 135 SL 4 X 5 ltr47088</v>
      </c>
      <c r="H402">
        <v>401</v>
      </c>
      <c r="I402" t="s">
        <v>12196</v>
      </c>
      <c r="J402" t="s">
        <v>542</v>
      </c>
      <c r="K402" s="3">
        <v>47088</v>
      </c>
      <c r="L402">
        <v>4</v>
      </c>
      <c r="M402">
        <v>1</v>
      </c>
      <c r="N402">
        <v>1</v>
      </c>
      <c r="O402">
        <v>4</v>
      </c>
      <c r="P402">
        <f t="shared" si="32"/>
        <v>152</v>
      </c>
      <c r="Q402">
        <f t="shared" si="33"/>
        <v>38</v>
      </c>
      <c r="R402">
        <f t="shared" si="34"/>
        <v>0</v>
      </c>
    </row>
    <row r="403" spans="1:18">
      <c r="A403" t="str">
        <f t="shared" si="30"/>
        <v>Decis 2.5 EC 100 X 100 ml46844</v>
      </c>
      <c r="B403" t="s">
        <v>544</v>
      </c>
      <c r="C403" s="3">
        <v>46844</v>
      </c>
      <c r="D403">
        <v>22980</v>
      </c>
      <c r="G403" t="str">
        <f t="shared" si="31"/>
        <v>Decis 2.5 EC 100 X 100 ml46844</v>
      </c>
      <c r="H403">
        <v>402</v>
      </c>
      <c r="I403" t="s">
        <v>12197</v>
      </c>
      <c r="J403" t="s">
        <v>544</v>
      </c>
      <c r="K403" s="3">
        <v>46844</v>
      </c>
      <c r="L403">
        <v>100</v>
      </c>
      <c r="M403">
        <v>1</v>
      </c>
      <c r="N403">
        <v>1</v>
      </c>
      <c r="O403">
        <v>100</v>
      </c>
      <c r="P403">
        <f t="shared" si="32"/>
        <v>22980</v>
      </c>
      <c r="Q403">
        <f t="shared" si="33"/>
        <v>229</v>
      </c>
      <c r="R403">
        <f t="shared" si="34"/>
        <v>80</v>
      </c>
    </row>
    <row r="404" spans="1:18">
      <c r="A404" t="str">
        <f t="shared" si="30"/>
        <v>Decis 2.5 EC 100 X 50 ml46874</v>
      </c>
      <c r="B404" t="s">
        <v>547</v>
      </c>
      <c r="C404" s="3">
        <v>46874</v>
      </c>
      <c r="D404">
        <v>39977</v>
      </c>
      <c r="G404" t="str">
        <f t="shared" si="31"/>
        <v>Decis 2.5 EC 100 X 50 ml46874</v>
      </c>
      <c r="H404">
        <v>403</v>
      </c>
      <c r="I404" t="s">
        <v>12198</v>
      </c>
      <c r="J404" t="s">
        <v>547</v>
      </c>
      <c r="K404" s="3">
        <v>46874</v>
      </c>
      <c r="L404">
        <v>100</v>
      </c>
      <c r="M404">
        <v>1</v>
      </c>
      <c r="N404">
        <v>1</v>
      </c>
      <c r="O404">
        <v>100</v>
      </c>
      <c r="P404">
        <f t="shared" si="32"/>
        <v>39977</v>
      </c>
      <c r="Q404">
        <f t="shared" si="33"/>
        <v>399</v>
      </c>
      <c r="R404">
        <f t="shared" si="34"/>
        <v>77</v>
      </c>
    </row>
    <row r="405" spans="1:18">
      <c r="A405" t="str">
        <f t="shared" si="30"/>
        <v>Decis 2.5 EC 20 X 500 ml46753</v>
      </c>
      <c r="B405" t="s">
        <v>551</v>
      </c>
      <c r="C405" s="3">
        <v>46753</v>
      </c>
      <c r="D405">
        <v>2129</v>
      </c>
      <c r="G405" t="str">
        <f t="shared" si="31"/>
        <v>Decis 2.5 EC 20 X 500 ml46753</v>
      </c>
      <c r="H405">
        <v>404</v>
      </c>
      <c r="I405" t="s">
        <v>12199</v>
      </c>
      <c r="J405" t="s">
        <v>551</v>
      </c>
      <c r="K405" s="3">
        <v>46753</v>
      </c>
      <c r="L405">
        <v>20</v>
      </c>
      <c r="M405">
        <v>1</v>
      </c>
      <c r="N405">
        <v>1</v>
      </c>
      <c r="O405">
        <v>20</v>
      </c>
      <c r="P405">
        <f t="shared" si="32"/>
        <v>2129</v>
      </c>
      <c r="Q405">
        <f t="shared" si="33"/>
        <v>106</v>
      </c>
      <c r="R405">
        <f t="shared" si="34"/>
        <v>9</v>
      </c>
    </row>
    <row r="406" spans="1:18">
      <c r="A406" t="str">
        <f t="shared" si="30"/>
        <v>Decis 2.5 EC 40 X 250 ml46784</v>
      </c>
      <c r="B406" t="s">
        <v>554</v>
      </c>
      <c r="C406" s="3">
        <v>46784</v>
      </c>
      <c r="D406">
        <v>3410</v>
      </c>
      <c r="G406" t="str">
        <f t="shared" si="31"/>
        <v>Decis 2.5 EC 40 X 250 ml46784</v>
      </c>
      <c r="H406">
        <v>405</v>
      </c>
      <c r="I406" t="s">
        <v>12200</v>
      </c>
      <c r="J406" t="s">
        <v>554</v>
      </c>
      <c r="K406" s="3">
        <v>46784</v>
      </c>
      <c r="L406">
        <v>40</v>
      </c>
      <c r="M406">
        <v>1</v>
      </c>
      <c r="N406">
        <v>1</v>
      </c>
      <c r="O406">
        <v>40</v>
      </c>
      <c r="P406">
        <f t="shared" si="32"/>
        <v>3410</v>
      </c>
      <c r="Q406">
        <f t="shared" si="33"/>
        <v>85</v>
      </c>
      <c r="R406">
        <f t="shared" si="34"/>
        <v>10</v>
      </c>
    </row>
    <row r="407" spans="1:18">
      <c r="A407" t="str">
        <f t="shared" si="30"/>
        <v>Decis 2.5 EC 40 X 250 ml46844</v>
      </c>
      <c r="B407" t="s">
        <v>554</v>
      </c>
      <c r="C407" s="3">
        <v>46844</v>
      </c>
      <c r="D407">
        <v>1360</v>
      </c>
      <c r="G407" t="str">
        <f t="shared" si="31"/>
        <v>Decis 2.5 EC 40 X 250 ml46844</v>
      </c>
      <c r="H407">
        <v>406</v>
      </c>
      <c r="I407" t="s">
        <v>12200</v>
      </c>
      <c r="J407" t="s">
        <v>554</v>
      </c>
      <c r="K407" s="3">
        <v>46844</v>
      </c>
      <c r="L407">
        <v>40</v>
      </c>
      <c r="M407">
        <v>1</v>
      </c>
      <c r="N407">
        <v>1</v>
      </c>
      <c r="O407">
        <v>40</v>
      </c>
      <c r="P407">
        <f t="shared" si="32"/>
        <v>1360</v>
      </c>
      <c r="Q407">
        <f t="shared" si="33"/>
        <v>34</v>
      </c>
      <c r="R407">
        <f t="shared" si="34"/>
        <v>0</v>
      </c>
    </row>
    <row r="408" spans="1:18">
      <c r="A408" t="str">
        <f t="shared" si="30"/>
        <v>Dekamon 22,43 L 50 X 100 ml46296</v>
      </c>
      <c r="B408" t="s">
        <v>558</v>
      </c>
      <c r="C408" s="3">
        <v>46296</v>
      </c>
      <c r="D408">
        <v>1031</v>
      </c>
      <c r="G408" t="str">
        <f t="shared" si="31"/>
        <v>Dekamon 22,43 L 50 X 100 ml46296</v>
      </c>
      <c r="H408">
        <v>407</v>
      </c>
      <c r="I408" t="s">
        <v>12201</v>
      </c>
      <c r="J408" t="s">
        <v>558</v>
      </c>
      <c r="K408" s="3">
        <v>46296</v>
      </c>
      <c r="L408">
        <v>50</v>
      </c>
      <c r="M408">
        <v>1</v>
      </c>
      <c r="N408">
        <v>1</v>
      </c>
      <c r="O408">
        <v>50</v>
      </c>
      <c r="P408">
        <f t="shared" si="32"/>
        <v>1031</v>
      </c>
      <c r="Q408">
        <f t="shared" si="33"/>
        <v>20</v>
      </c>
      <c r="R408">
        <f t="shared" si="34"/>
        <v>31</v>
      </c>
    </row>
    <row r="409" spans="1:18">
      <c r="A409" t="str">
        <f t="shared" si="30"/>
        <v>Dekamon 22.43 L 12 X 1 ltr46174</v>
      </c>
      <c r="B409" t="s">
        <v>561</v>
      </c>
      <c r="C409" s="3">
        <v>46174</v>
      </c>
      <c r="D409">
        <v>661</v>
      </c>
      <c r="G409" t="str">
        <f t="shared" si="31"/>
        <v>Dekamon 22.43 L 12 X 1 ltr46174</v>
      </c>
      <c r="H409">
        <v>408</v>
      </c>
      <c r="I409" t="s">
        <v>12202</v>
      </c>
      <c r="J409" t="s">
        <v>561</v>
      </c>
      <c r="K409" s="3">
        <v>46174</v>
      </c>
      <c r="L409">
        <v>12</v>
      </c>
      <c r="M409">
        <v>1</v>
      </c>
      <c r="N409">
        <v>1</v>
      </c>
      <c r="O409">
        <v>12</v>
      </c>
      <c r="P409">
        <f t="shared" si="32"/>
        <v>661</v>
      </c>
      <c r="Q409">
        <f t="shared" si="33"/>
        <v>55</v>
      </c>
      <c r="R409">
        <f t="shared" si="34"/>
        <v>1</v>
      </c>
    </row>
    <row r="410" spans="1:18">
      <c r="A410" t="str">
        <f t="shared" si="30"/>
        <v>Dekapirim 400 SC 20 X 500 ml46054</v>
      </c>
      <c r="B410" t="s">
        <v>563</v>
      </c>
      <c r="C410" s="3">
        <v>46054</v>
      </c>
      <c r="D410">
        <v>4</v>
      </c>
      <c r="G410" t="str">
        <f t="shared" si="31"/>
        <v>Dekapirim 400 SC 20 X 500 ml46054</v>
      </c>
      <c r="H410">
        <v>409</v>
      </c>
      <c r="I410" t="s">
        <v>12203</v>
      </c>
      <c r="J410" t="s">
        <v>563</v>
      </c>
      <c r="K410" s="3">
        <v>46054</v>
      </c>
      <c r="L410">
        <v>20</v>
      </c>
      <c r="M410">
        <v>1</v>
      </c>
      <c r="N410">
        <v>1</v>
      </c>
      <c r="O410">
        <v>20</v>
      </c>
      <c r="P410">
        <f t="shared" si="32"/>
        <v>4</v>
      </c>
      <c r="Q410">
        <f t="shared" si="33"/>
        <v>0</v>
      </c>
      <c r="R410">
        <f t="shared" si="34"/>
        <v>4</v>
      </c>
    </row>
    <row r="411" spans="1:18">
      <c r="A411" t="str">
        <f t="shared" si="30"/>
        <v>Dekapirim 400 SC 20 X 500 ml46174</v>
      </c>
      <c r="B411" t="s">
        <v>563</v>
      </c>
      <c r="C411" s="3">
        <v>46174</v>
      </c>
      <c r="D411">
        <v>53</v>
      </c>
      <c r="G411" t="str">
        <f t="shared" si="31"/>
        <v>Dekapirim 400 SC 20 X 500 ml46174</v>
      </c>
      <c r="H411">
        <v>410</v>
      </c>
      <c r="I411" t="s">
        <v>12203</v>
      </c>
      <c r="J411" t="s">
        <v>563</v>
      </c>
      <c r="K411" s="3">
        <v>46174</v>
      </c>
      <c r="L411">
        <v>20</v>
      </c>
      <c r="M411">
        <v>1</v>
      </c>
      <c r="N411">
        <v>1</v>
      </c>
      <c r="O411">
        <v>20</v>
      </c>
      <c r="P411">
        <f t="shared" si="32"/>
        <v>53</v>
      </c>
      <c r="Q411">
        <f t="shared" si="33"/>
        <v>2</v>
      </c>
      <c r="R411">
        <f t="shared" si="34"/>
        <v>13</v>
      </c>
    </row>
    <row r="412" spans="1:18">
      <c r="A412" t="str">
        <f t="shared" si="30"/>
        <v>Dekapirim 400 SC 50 X 100 ml46419</v>
      </c>
      <c r="B412" t="s">
        <v>566</v>
      </c>
      <c r="C412" s="3">
        <v>46419</v>
      </c>
      <c r="D412">
        <v>2</v>
      </c>
      <c r="G412" t="str">
        <f t="shared" si="31"/>
        <v>Dekapirim 400 SC 50 X 100 ml46419</v>
      </c>
      <c r="H412">
        <v>411</v>
      </c>
      <c r="I412" t="s">
        <v>12204</v>
      </c>
      <c r="J412" t="s">
        <v>566</v>
      </c>
      <c r="K412" s="3">
        <v>46419</v>
      </c>
      <c r="L412">
        <v>50</v>
      </c>
      <c r="M412">
        <v>1</v>
      </c>
      <c r="N412">
        <v>1</v>
      </c>
      <c r="O412">
        <v>50</v>
      </c>
      <c r="P412">
        <f t="shared" si="32"/>
        <v>2</v>
      </c>
      <c r="Q412">
        <f t="shared" si="33"/>
        <v>0</v>
      </c>
      <c r="R412">
        <f t="shared" si="34"/>
        <v>2</v>
      </c>
    </row>
    <row r="413" spans="1:18">
      <c r="A413" t="str">
        <f t="shared" si="30"/>
        <v>Dektin 30 WG 12 X 500 gr45627</v>
      </c>
      <c r="B413" t="s">
        <v>568</v>
      </c>
      <c r="C413" s="3">
        <v>45627</v>
      </c>
      <c r="D413">
        <v>318</v>
      </c>
      <c r="G413" t="str">
        <f t="shared" si="31"/>
        <v>Dektin 30 WG 12 X 500 gr45627</v>
      </c>
      <c r="H413">
        <v>412</v>
      </c>
      <c r="I413" t="s">
        <v>12205</v>
      </c>
      <c r="J413" t="s">
        <v>568</v>
      </c>
      <c r="K413" s="3">
        <v>45627</v>
      </c>
      <c r="L413">
        <v>12</v>
      </c>
      <c r="M413">
        <v>1</v>
      </c>
      <c r="N413">
        <v>1</v>
      </c>
      <c r="O413">
        <v>12</v>
      </c>
      <c r="P413">
        <f t="shared" si="32"/>
        <v>318</v>
      </c>
      <c r="Q413">
        <f t="shared" si="33"/>
        <v>26</v>
      </c>
      <c r="R413">
        <f t="shared" si="34"/>
        <v>6</v>
      </c>
    </row>
    <row r="414" spans="1:18">
      <c r="A414" t="str">
        <f t="shared" si="30"/>
        <v>Dektin 30 WG 20 X 200 gr45566</v>
      </c>
      <c r="B414" t="s">
        <v>570</v>
      </c>
      <c r="C414" s="3">
        <v>45566</v>
      </c>
      <c r="D414">
        <v>60</v>
      </c>
      <c r="G414" t="str">
        <f t="shared" si="31"/>
        <v>Dektin 30 WG 20 X 200 gr45566</v>
      </c>
      <c r="H414">
        <v>413</v>
      </c>
      <c r="I414" t="s">
        <v>12206</v>
      </c>
      <c r="J414" t="s">
        <v>570</v>
      </c>
      <c r="K414" s="3">
        <v>45566</v>
      </c>
      <c r="L414">
        <v>20</v>
      </c>
      <c r="M414">
        <v>1</v>
      </c>
      <c r="N414">
        <v>1</v>
      </c>
      <c r="O414">
        <v>20</v>
      </c>
      <c r="P414">
        <f t="shared" si="32"/>
        <v>60</v>
      </c>
      <c r="Q414">
        <f t="shared" si="33"/>
        <v>3</v>
      </c>
      <c r="R414">
        <f t="shared" si="34"/>
        <v>0</v>
      </c>
    </row>
    <row r="415" spans="1:18">
      <c r="A415" t="str">
        <f t="shared" si="30"/>
        <v>Dektin 30 WG 20 X 200 gr46235</v>
      </c>
      <c r="B415" t="s">
        <v>570</v>
      </c>
      <c r="C415" s="3">
        <v>46235</v>
      </c>
      <c r="D415">
        <v>104</v>
      </c>
      <c r="G415" t="str">
        <f t="shared" si="31"/>
        <v>Dektin 30 WG 20 X 200 gr46235</v>
      </c>
      <c r="H415">
        <v>414</v>
      </c>
      <c r="I415" t="s">
        <v>12206</v>
      </c>
      <c r="J415" t="s">
        <v>570</v>
      </c>
      <c r="K415" s="3">
        <v>46235</v>
      </c>
      <c r="L415">
        <v>20</v>
      </c>
      <c r="M415">
        <v>1</v>
      </c>
      <c r="N415">
        <v>1</v>
      </c>
      <c r="O415">
        <v>20</v>
      </c>
      <c r="P415">
        <f t="shared" si="32"/>
        <v>104</v>
      </c>
      <c r="Q415">
        <f t="shared" si="33"/>
        <v>5</v>
      </c>
      <c r="R415">
        <f t="shared" si="34"/>
        <v>4</v>
      </c>
    </row>
    <row r="416" spans="1:18">
      <c r="A416" t="str">
        <f t="shared" si="30"/>
        <v>Dektin 30 WG 50 X 50 gr46235</v>
      </c>
      <c r="B416" t="s">
        <v>573</v>
      </c>
      <c r="C416" s="3">
        <v>46235</v>
      </c>
      <c r="D416">
        <v>11</v>
      </c>
      <c r="G416" t="str">
        <f t="shared" si="31"/>
        <v>Dektin 30 WG 50 X 50 gr46235</v>
      </c>
      <c r="H416">
        <v>415</v>
      </c>
      <c r="I416" t="s">
        <v>12207</v>
      </c>
      <c r="J416" t="s">
        <v>573</v>
      </c>
      <c r="K416" s="3">
        <v>46235</v>
      </c>
      <c r="L416">
        <v>50</v>
      </c>
      <c r="M416">
        <v>1</v>
      </c>
      <c r="N416">
        <v>1</v>
      </c>
      <c r="O416">
        <v>50</v>
      </c>
      <c r="P416">
        <f t="shared" si="32"/>
        <v>11</v>
      </c>
      <c r="Q416">
        <f t="shared" si="33"/>
        <v>0</v>
      </c>
      <c r="R416">
        <f t="shared" si="34"/>
        <v>11</v>
      </c>
    </row>
    <row r="417" spans="1:18">
      <c r="A417" t="str">
        <f t="shared" si="30"/>
        <v>Dektin 30 WG 50 X 50 gr46539</v>
      </c>
      <c r="B417" t="s">
        <v>573</v>
      </c>
      <c r="C417" s="3">
        <v>46539</v>
      </c>
      <c r="D417">
        <v>800</v>
      </c>
      <c r="G417" t="str">
        <f t="shared" si="31"/>
        <v>Dektin 30 WG 50 X 50 gr46539</v>
      </c>
      <c r="H417">
        <v>416</v>
      </c>
      <c r="I417" t="s">
        <v>12207</v>
      </c>
      <c r="J417" t="s">
        <v>573</v>
      </c>
      <c r="K417" s="3">
        <v>46539</v>
      </c>
      <c r="L417">
        <v>50</v>
      </c>
      <c r="M417">
        <v>1</v>
      </c>
      <c r="N417">
        <v>1</v>
      </c>
      <c r="O417">
        <v>50</v>
      </c>
      <c r="P417">
        <f t="shared" si="32"/>
        <v>800</v>
      </c>
      <c r="Q417">
        <f t="shared" si="33"/>
        <v>16</v>
      </c>
      <c r="R417">
        <f t="shared" si="34"/>
        <v>0</v>
      </c>
    </row>
    <row r="418" spans="1:18">
      <c r="A418" t="str">
        <f t="shared" si="30"/>
        <v>Dellacid 525 EC 20 x 1 ltr46600</v>
      </c>
      <c r="B418" t="s">
        <v>576</v>
      </c>
      <c r="C418" s="3">
        <v>46600</v>
      </c>
      <c r="D418">
        <v>20</v>
      </c>
      <c r="G418" t="str">
        <f t="shared" si="31"/>
        <v>Dellacid 525 EC 20 x 1 ltr46600</v>
      </c>
      <c r="H418">
        <v>417</v>
      </c>
      <c r="I418" t="s">
        <v>12208</v>
      </c>
      <c r="J418" t="s">
        <v>576</v>
      </c>
      <c r="K418" s="3">
        <v>46600</v>
      </c>
      <c r="L418">
        <v>20</v>
      </c>
      <c r="M418">
        <v>1</v>
      </c>
      <c r="N418">
        <v>1</v>
      </c>
      <c r="O418">
        <v>20</v>
      </c>
      <c r="P418">
        <f t="shared" si="32"/>
        <v>20</v>
      </c>
      <c r="Q418">
        <f t="shared" si="33"/>
        <v>1</v>
      </c>
      <c r="R418">
        <f t="shared" si="34"/>
        <v>0</v>
      </c>
    </row>
    <row r="419" spans="1:18">
      <c r="A419" t="str">
        <f t="shared" si="30"/>
        <v>Dellacid 525 EC 25 X 500 ml46174</v>
      </c>
      <c r="B419" t="s">
        <v>577</v>
      </c>
      <c r="C419" s="3">
        <v>46174</v>
      </c>
      <c r="D419">
        <v>22</v>
      </c>
      <c r="G419" t="str">
        <f t="shared" si="31"/>
        <v>Dellacid 525 EC 25 X 500 ml46174</v>
      </c>
      <c r="H419">
        <v>418</v>
      </c>
      <c r="I419" t="s">
        <v>12209</v>
      </c>
      <c r="J419" t="s">
        <v>577</v>
      </c>
      <c r="K419" s="3">
        <v>46174</v>
      </c>
      <c r="L419">
        <v>25</v>
      </c>
      <c r="M419">
        <v>1</v>
      </c>
      <c r="N419">
        <v>1</v>
      </c>
      <c r="O419">
        <v>25</v>
      </c>
      <c r="P419">
        <f t="shared" si="32"/>
        <v>22</v>
      </c>
      <c r="Q419">
        <f t="shared" si="33"/>
        <v>0</v>
      </c>
      <c r="R419">
        <f t="shared" si="34"/>
        <v>22</v>
      </c>
    </row>
    <row r="420" spans="1:18">
      <c r="A420" t="str">
        <f t="shared" si="30"/>
        <v>Dellacid 525 EC 25 X 500 ml46784</v>
      </c>
      <c r="B420" t="s">
        <v>577</v>
      </c>
      <c r="C420" s="3">
        <v>46784</v>
      </c>
      <c r="D420">
        <v>625</v>
      </c>
      <c r="G420" t="str">
        <f t="shared" si="31"/>
        <v>Dellacid 525 EC 25 X 500 ml46784</v>
      </c>
      <c r="H420">
        <v>419</v>
      </c>
      <c r="I420" t="s">
        <v>12209</v>
      </c>
      <c r="J420" t="s">
        <v>577</v>
      </c>
      <c r="K420" s="3">
        <v>46784</v>
      </c>
      <c r="L420">
        <v>25</v>
      </c>
      <c r="M420">
        <v>1</v>
      </c>
      <c r="N420">
        <v>1</v>
      </c>
      <c r="O420">
        <v>25</v>
      </c>
      <c r="P420">
        <f t="shared" si="32"/>
        <v>625</v>
      </c>
      <c r="Q420">
        <f t="shared" si="33"/>
        <v>25</v>
      </c>
      <c r="R420">
        <f t="shared" si="34"/>
        <v>0</v>
      </c>
    </row>
    <row r="421" spans="1:18">
      <c r="A421" t="str">
        <f t="shared" si="30"/>
        <v>Dellacid 525 EC 40 x 200 ml46174</v>
      </c>
      <c r="B421" t="s">
        <v>578</v>
      </c>
      <c r="C421" s="3">
        <v>46174</v>
      </c>
      <c r="D421">
        <v>5</v>
      </c>
      <c r="G421" t="str">
        <f t="shared" si="31"/>
        <v>Dellacid 525 EC 40 x 200 ml46174</v>
      </c>
      <c r="H421">
        <v>420</v>
      </c>
      <c r="I421" t="s">
        <v>12210</v>
      </c>
      <c r="J421" t="s">
        <v>578</v>
      </c>
      <c r="K421" s="3">
        <v>46174</v>
      </c>
      <c r="L421">
        <v>40</v>
      </c>
      <c r="M421">
        <v>1</v>
      </c>
      <c r="N421">
        <v>1</v>
      </c>
      <c r="O421">
        <v>40</v>
      </c>
      <c r="P421">
        <f t="shared" si="32"/>
        <v>5</v>
      </c>
      <c r="Q421">
        <f t="shared" si="33"/>
        <v>0</v>
      </c>
      <c r="R421">
        <f t="shared" si="34"/>
        <v>5</v>
      </c>
    </row>
    <row r="422" spans="1:18">
      <c r="A422" t="str">
        <f t="shared" si="30"/>
        <v>Demoflag Armeira1/1/1000</v>
      </c>
      <c r="B422" t="s">
        <v>579</v>
      </c>
      <c r="C422" s="3" t="s">
        <v>2222</v>
      </c>
      <c r="D422">
        <v>610</v>
      </c>
      <c r="G422" t="str">
        <f t="shared" si="31"/>
        <v>Demoflag Armeira1/1/1000</v>
      </c>
      <c r="H422">
        <v>421</v>
      </c>
      <c r="I422" t="s">
        <v>12211</v>
      </c>
      <c r="J422" t="s">
        <v>579</v>
      </c>
      <c r="K422" s="3" t="s">
        <v>2222</v>
      </c>
      <c r="L422">
        <v>1</v>
      </c>
      <c r="M422">
        <v>1</v>
      </c>
      <c r="N422">
        <v>1</v>
      </c>
      <c r="O422">
        <v>1</v>
      </c>
      <c r="P422">
        <f t="shared" si="32"/>
        <v>610</v>
      </c>
      <c r="Q422">
        <f t="shared" si="33"/>
        <v>610</v>
      </c>
      <c r="R422">
        <f t="shared" si="34"/>
        <v>0</v>
      </c>
    </row>
    <row r="423" spans="1:18">
      <c r="A423" t="str">
        <f t="shared" si="30"/>
        <v>Demoflag Castora1/1/1000</v>
      </c>
      <c r="B423" t="s">
        <v>580</v>
      </c>
      <c r="C423" s="3" t="s">
        <v>2222</v>
      </c>
      <c r="D423">
        <v>790</v>
      </c>
      <c r="G423" t="str">
        <f t="shared" si="31"/>
        <v>Demoflag Castora1/1/1000</v>
      </c>
      <c r="H423">
        <v>422</v>
      </c>
      <c r="I423" t="s">
        <v>12212</v>
      </c>
      <c r="J423" t="s">
        <v>580</v>
      </c>
      <c r="K423" s="3" t="s">
        <v>2222</v>
      </c>
      <c r="L423">
        <v>1</v>
      </c>
      <c r="M423">
        <v>1</v>
      </c>
      <c r="N423">
        <v>1</v>
      </c>
      <c r="O423">
        <v>1</v>
      </c>
      <c r="P423">
        <f t="shared" si="32"/>
        <v>790</v>
      </c>
      <c r="Q423">
        <f t="shared" si="33"/>
        <v>790</v>
      </c>
      <c r="R423">
        <f t="shared" si="34"/>
        <v>0</v>
      </c>
    </row>
    <row r="424" spans="1:18">
      <c r="A424" t="str">
        <f t="shared" si="30"/>
        <v>Demoflag Desanto1/1/1000</v>
      </c>
      <c r="B424" t="s">
        <v>581</v>
      </c>
      <c r="C424" s="3" t="s">
        <v>2222</v>
      </c>
      <c r="D424">
        <v>5105</v>
      </c>
      <c r="G424" t="str">
        <f t="shared" si="31"/>
        <v>Demoflag Desanto1/1/1000</v>
      </c>
      <c r="H424">
        <v>423</v>
      </c>
      <c r="I424" t="s">
        <v>12213</v>
      </c>
      <c r="J424" t="s">
        <v>581</v>
      </c>
      <c r="K424" s="3" t="s">
        <v>2222</v>
      </c>
      <c r="L424">
        <v>1</v>
      </c>
      <c r="M424">
        <v>1</v>
      </c>
      <c r="N424">
        <v>1</v>
      </c>
      <c r="O424">
        <v>1</v>
      </c>
      <c r="P424">
        <f t="shared" si="32"/>
        <v>5105</v>
      </c>
      <c r="Q424">
        <f t="shared" si="33"/>
        <v>5105</v>
      </c>
      <c r="R424">
        <f t="shared" si="34"/>
        <v>0</v>
      </c>
    </row>
    <row r="425" spans="1:18">
      <c r="A425" t="str">
        <f t="shared" si="30"/>
        <v>Demoflag Elazaro1/1/1000</v>
      </c>
      <c r="B425" t="s">
        <v>582</v>
      </c>
      <c r="C425" s="3" t="s">
        <v>2222</v>
      </c>
      <c r="D425">
        <v>5205</v>
      </c>
      <c r="G425" t="str">
        <f t="shared" si="31"/>
        <v>Demoflag Elazaro1/1/1000</v>
      </c>
      <c r="H425">
        <v>424</v>
      </c>
      <c r="I425" t="s">
        <v>12214</v>
      </c>
      <c r="J425" t="s">
        <v>582</v>
      </c>
      <c r="K425" s="3" t="s">
        <v>2222</v>
      </c>
      <c r="L425">
        <v>1</v>
      </c>
      <c r="M425">
        <v>1</v>
      </c>
      <c r="N425">
        <v>1</v>
      </c>
      <c r="O425">
        <v>1</v>
      </c>
      <c r="P425">
        <f t="shared" si="32"/>
        <v>5205</v>
      </c>
      <c r="Q425">
        <f t="shared" si="33"/>
        <v>5205</v>
      </c>
      <c r="R425">
        <f t="shared" si="34"/>
        <v>0</v>
      </c>
    </row>
    <row r="426" spans="1:18">
      <c r="A426" t="str">
        <f t="shared" si="30"/>
        <v>Demoflag Gardara1/1/1000</v>
      </c>
      <c r="B426" t="s">
        <v>583</v>
      </c>
      <c r="C426" s="3" t="s">
        <v>2222</v>
      </c>
      <c r="D426">
        <v>450</v>
      </c>
      <c r="G426" t="str">
        <f t="shared" si="31"/>
        <v>Demoflag Gardara1/1/1000</v>
      </c>
      <c r="H426">
        <v>425</v>
      </c>
      <c r="I426" t="s">
        <v>12215</v>
      </c>
      <c r="J426" t="s">
        <v>583</v>
      </c>
      <c r="K426" s="3" t="s">
        <v>2222</v>
      </c>
      <c r="L426">
        <v>1</v>
      </c>
      <c r="M426">
        <v>1</v>
      </c>
      <c r="N426">
        <v>1</v>
      </c>
      <c r="O426">
        <v>1</v>
      </c>
      <c r="P426">
        <f t="shared" si="32"/>
        <v>450</v>
      </c>
      <c r="Q426">
        <f t="shared" si="33"/>
        <v>450</v>
      </c>
      <c r="R426">
        <f t="shared" si="34"/>
        <v>0</v>
      </c>
    </row>
    <row r="427" spans="1:18">
      <c r="A427" t="str">
        <f t="shared" si="30"/>
        <v>Demoflag Piraklo1/1/1000</v>
      </c>
      <c r="B427" t="s">
        <v>584</v>
      </c>
      <c r="C427" s="3" t="s">
        <v>2222</v>
      </c>
      <c r="D427">
        <v>4715</v>
      </c>
      <c r="G427" t="str">
        <f t="shared" si="31"/>
        <v>Demoflag Piraklo1/1/1000</v>
      </c>
      <c r="H427">
        <v>426</v>
      </c>
      <c r="I427" t="s">
        <v>12216</v>
      </c>
      <c r="J427" t="s">
        <v>584</v>
      </c>
      <c r="K427" s="3" t="s">
        <v>2222</v>
      </c>
      <c r="L427">
        <v>1</v>
      </c>
      <c r="M427">
        <v>1</v>
      </c>
      <c r="N427">
        <v>1</v>
      </c>
      <c r="O427">
        <v>1</v>
      </c>
      <c r="P427">
        <f t="shared" si="32"/>
        <v>4715</v>
      </c>
      <c r="Q427">
        <f t="shared" si="33"/>
        <v>4715</v>
      </c>
      <c r="R427">
        <f t="shared" si="34"/>
        <v>0</v>
      </c>
    </row>
    <row r="428" spans="1:18">
      <c r="A428" t="str">
        <f t="shared" si="30"/>
        <v>Demoflag Vishaka1/1/1000</v>
      </c>
      <c r="B428" t="s">
        <v>585</v>
      </c>
      <c r="C428" s="3" t="s">
        <v>2222</v>
      </c>
      <c r="D428">
        <v>355</v>
      </c>
      <c r="G428" t="str">
        <f t="shared" si="31"/>
        <v>Demoflag Vishaka1/1/1000</v>
      </c>
      <c r="H428">
        <v>427</v>
      </c>
      <c r="I428" t="s">
        <v>12217</v>
      </c>
      <c r="J428" t="s">
        <v>585</v>
      </c>
      <c r="K428" s="3" t="s">
        <v>2222</v>
      </c>
      <c r="L428">
        <v>1</v>
      </c>
      <c r="M428">
        <v>1</v>
      </c>
      <c r="N428">
        <v>1</v>
      </c>
      <c r="O428">
        <v>1</v>
      </c>
      <c r="P428">
        <f t="shared" si="32"/>
        <v>355</v>
      </c>
      <c r="Q428">
        <f t="shared" si="33"/>
        <v>355</v>
      </c>
      <c r="R428">
        <f t="shared" si="34"/>
        <v>0</v>
      </c>
    </row>
    <row r="429" spans="1:18">
      <c r="A429" t="str">
        <f t="shared" si="30"/>
        <v>Desanto 200 SL 100 X 100 ml45658</v>
      </c>
      <c r="B429" t="s">
        <v>586</v>
      </c>
      <c r="C429" s="3">
        <v>45658</v>
      </c>
      <c r="D429">
        <v>105</v>
      </c>
      <c r="G429" t="str">
        <f t="shared" si="31"/>
        <v>Desanto 200 SL 100 X 100 ml45658</v>
      </c>
      <c r="H429">
        <v>428</v>
      </c>
      <c r="I429" t="s">
        <v>12218</v>
      </c>
      <c r="J429" t="s">
        <v>586</v>
      </c>
      <c r="K429" s="3">
        <v>45658</v>
      </c>
      <c r="L429">
        <v>100</v>
      </c>
      <c r="M429">
        <v>1</v>
      </c>
      <c r="N429">
        <v>1</v>
      </c>
      <c r="O429">
        <v>100</v>
      </c>
      <c r="P429">
        <f t="shared" si="32"/>
        <v>105</v>
      </c>
      <c r="Q429">
        <f t="shared" si="33"/>
        <v>1</v>
      </c>
      <c r="R429">
        <f t="shared" si="34"/>
        <v>5</v>
      </c>
    </row>
    <row r="430" spans="1:18">
      <c r="A430" t="str">
        <f t="shared" si="30"/>
        <v>Desanto 200 SL 40 X 250 ml46935</v>
      </c>
      <c r="B430" t="s">
        <v>588</v>
      </c>
      <c r="C430" s="3">
        <v>46935</v>
      </c>
      <c r="D430">
        <v>26589</v>
      </c>
      <c r="G430" t="str">
        <f t="shared" si="31"/>
        <v>Desanto 200 SL 40 X 250 ml46935</v>
      </c>
      <c r="H430">
        <v>429</v>
      </c>
      <c r="I430" t="s">
        <v>12219</v>
      </c>
      <c r="J430" t="s">
        <v>588</v>
      </c>
      <c r="K430" s="3">
        <v>46935</v>
      </c>
      <c r="L430">
        <v>40</v>
      </c>
      <c r="M430">
        <v>1</v>
      </c>
      <c r="N430">
        <v>1</v>
      </c>
      <c r="O430">
        <v>40</v>
      </c>
      <c r="P430">
        <f t="shared" si="32"/>
        <v>26589</v>
      </c>
      <c r="Q430">
        <f t="shared" si="33"/>
        <v>664</v>
      </c>
      <c r="R430">
        <f t="shared" si="34"/>
        <v>29</v>
      </c>
    </row>
    <row r="431" spans="1:18">
      <c r="A431" t="str">
        <f t="shared" si="30"/>
        <v>Desanto 200 SL 40 X 250 ml1/1/1000</v>
      </c>
      <c r="B431" t="s">
        <v>588</v>
      </c>
      <c r="C431" s="3" t="s">
        <v>2222</v>
      </c>
      <c r="D431">
        <v>1</v>
      </c>
      <c r="G431" t="str">
        <f t="shared" si="31"/>
        <v>Desanto 200 SL 40 X 250 ml1/1/1000</v>
      </c>
      <c r="H431">
        <v>430</v>
      </c>
      <c r="I431" t="s">
        <v>12219</v>
      </c>
      <c r="J431" t="s">
        <v>588</v>
      </c>
      <c r="K431" s="3" t="s">
        <v>2222</v>
      </c>
      <c r="L431">
        <v>40</v>
      </c>
      <c r="M431">
        <v>1</v>
      </c>
      <c r="N431">
        <v>1</v>
      </c>
      <c r="O431">
        <v>40</v>
      </c>
      <c r="P431">
        <f t="shared" si="32"/>
        <v>1</v>
      </c>
      <c r="Q431">
        <f t="shared" si="33"/>
        <v>0</v>
      </c>
      <c r="R431">
        <f t="shared" si="34"/>
        <v>1</v>
      </c>
    </row>
    <row r="432" spans="1:18">
      <c r="A432" t="str">
        <f t="shared" si="30"/>
        <v>Desanto 200 SL 40 X 250 ml45809</v>
      </c>
      <c r="B432" t="s">
        <v>588</v>
      </c>
      <c r="C432" s="3">
        <v>45809</v>
      </c>
      <c r="D432">
        <v>109</v>
      </c>
      <c r="G432" t="str">
        <f t="shared" si="31"/>
        <v>Desanto 200 SL 40 X 250 ml45809</v>
      </c>
      <c r="H432">
        <v>431</v>
      </c>
      <c r="I432" t="s">
        <v>12219</v>
      </c>
      <c r="J432" t="s">
        <v>588</v>
      </c>
      <c r="K432" s="3">
        <v>45809</v>
      </c>
      <c r="L432">
        <v>40</v>
      </c>
      <c r="M432">
        <v>1</v>
      </c>
      <c r="N432">
        <v>1</v>
      </c>
      <c r="O432">
        <v>40</v>
      </c>
      <c r="P432">
        <f t="shared" si="32"/>
        <v>109</v>
      </c>
      <c r="Q432">
        <f t="shared" si="33"/>
        <v>2</v>
      </c>
      <c r="R432">
        <f t="shared" si="34"/>
        <v>29</v>
      </c>
    </row>
    <row r="433" spans="1:18">
      <c r="A433" t="str">
        <f t="shared" si="30"/>
        <v>Dewa Dewi 15 X 1 ltr47239</v>
      </c>
      <c r="B433" t="s">
        <v>590</v>
      </c>
      <c r="C433" s="3">
        <v>47239</v>
      </c>
      <c r="D433">
        <v>2164</v>
      </c>
      <c r="G433" t="str">
        <f t="shared" si="31"/>
        <v>Dewa Dewi 15 X 1 ltr47239</v>
      </c>
      <c r="H433">
        <v>432</v>
      </c>
      <c r="I433" t="s">
        <v>12220</v>
      </c>
      <c r="J433" t="s">
        <v>590</v>
      </c>
      <c r="K433" s="3">
        <v>47239</v>
      </c>
      <c r="L433">
        <v>15</v>
      </c>
      <c r="M433">
        <v>1</v>
      </c>
      <c r="N433">
        <v>1</v>
      </c>
      <c r="O433">
        <v>15</v>
      </c>
      <c r="P433">
        <f t="shared" si="32"/>
        <v>2164</v>
      </c>
      <c r="Q433">
        <f t="shared" si="33"/>
        <v>144</v>
      </c>
      <c r="R433">
        <f t="shared" si="34"/>
        <v>4</v>
      </c>
    </row>
    <row r="434" spans="1:18">
      <c r="A434" t="str">
        <f t="shared" si="30"/>
        <v>Dewa Dewi 20 X 500 ml46753</v>
      </c>
      <c r="B434" t="s">
        <v>591</v>
      </c>
      <c r="C434" s="3">
        <v>46753</v>
      </c>
      <c r="D434">
        <v>237</v>
      </c>
      <c r="G434" t="str">
        <f t="shared" si="31"/>
        <v>Dewa Dewi 20 X 500 ml46753</v>
      </c>
      <c r="H434">
        <v>433</v>
      </c>
      <c r="I434" t="s">
        <v>12221</v>
      </c>
      <c r="J434" t="s">
        <v>591</v>
      </c>
      <c r="K434" s="3">
        <v>46753</v>
      </c>
      <c r="L434">
        <v>20</v>
      </c>
      <c r="M434">
        <v>1</v>
      </c>
      <c r="N434">
        <v>1</v>
      </c>
      <c r="O434">
        <v>20</v>
      </c>
      <c r="P434">
        <f t="shared" si="32"/>
        <v>237</v>
      </c>
      <c r="Q434">
        <f t="shared" si="33"/>
        <v>11</v>
      </c>
      <c r="R434">
        <f t="shared" si="34"/>
        <v>17</v>
      </c>
    </row>
    <row r="435" spans="1:18">
      <c r="A435" t="str">
        <f t="shared" si="30"/>
        <v>Dewa Dewi 20 X 500 ml47178</v>
      </c>
      <c r="B435" t="s">
        <v>591</v>
      </c>
      <c r="C435" s="3">
        <v>47178</v>
      </c>
      <c r="D435">
        <v>1000</v>
      </c>
      <c r="G435" t="str">
        <f t="shared" si="31"/>
        <v>Dewa Dewi 20 X 500 ml47178</v>
      </c>
      <c r="H435">
        <v>434</v>
      </c>
      <c r="I435" t="s">
        <v>12221</v>
      </c>
      <c r="J435" t="s">
        <v>591</v>
      </c>
      <c r="K435" s="3">
        <v>47178</v>
      </c>
      <c r="L435">
        <v>20</v>
      </c>
      <c r="M435">
        <v>1</v>
      </c>
      <c r="N435">
        <v>1</v>
      </c>
      <c r="O435">
        <v>20</v>
      </c>
      <c r="P435">
        <f t="shared" si="32"/>
        <v>1000</v>
      </c>
      <c r="Q435">
        <f t="shared" si="33"/>
        <v>50</v>
      </c>
      <c r="R435">
        <f t="shared" si="34"/>
        <v>0</v>
      </c>
    </row>
    <row r="436" spans="1:18">
      <c r="A436" t="str">
        <f t="shared" si="30"/>
        <v>Dewa Dewi 250 ml45200</v>
      </c>
      <c r="B436" t="s">
        <v>592</v>
      </c>
      <c r="C436" s="3">
        <v>45200</v>
      </c>
      <c r="D436">
        <v>3</v>
      </c>
      <c r="G436" t="str">
        <f t="shared" si="31"/>
        <v>Dewa Dewi 250 ml45200</v>
      </c>
      <c r="H436">
        <v>435</v>
      </c>
      <c r="I436" t="s">
        <v>12222</v>
      </c>
      <c r="J436" t="s">
        <v>592</v>
      </c>
      <c r="K436" s="3">
        <v>45200</v>
      </c>
      <c r="L436">
        <v>1</v>
      </c>
      <c r="M436">
        <v>1</v>
      </c>
      <c r="N436">
        <v>1</v>
      </c>
      <c r="O436">
        <v>1</v>
      </c>
      <c r="P436">
        <f t="shared" si="32"/>
        <v>3</v>
      </c>
      <c r="Q436">
        <f t="shared" si="33"/>
        <v>3</v>
      </c>
      <c r="R436">
        <f t="shared" si="34"/>
        <v>0</v>
      </c>
    </row>
    <row r="437" spans="1:18">
      <c r="A437" t="str">
        <f t="shared" si="30"/>
        <v>Dinamo Basata Electrik1/1/1000</v>
      </c>
      <c r="B437" t="s">
        <v>594</v>
      </c>
      <c r="C437" s="3" t="s">
        <v>2222</v>
      </c>
      <c r="D437">
        <v>1</v>
      </c>
      <c r="G437" t="str">
        <f t="shared" si="31"/>
        <v>Dinamo Basata Electrik1/1/1000</v>
      </c>
      <c r="H437">
        <v>436</v>
      </c>
      <c r="I437" t="s">
        <v>12223</v>
      </c>
      <c r="J437" t="s">
        <v>594</v>
      </c>
      <c r="K437" s="3" t="s">
        <v>2222</v>
      </c>
      <c r="L437">
        <v>1</v>
      </c>
      <c r="M437">
        <v>1</v>
      </c>
      <c r="N437">
        <v>1</v>
      </c>
      <c r="O437">
        <v>1</v>
      </c>
      <c r="P437">
        <f t="shared" si="32"/>
        <v>1</v>
      </c>
      <c r="Q437">
        <f t="shared" si="33"/>
        <v>1</v>
      </c>
      <c r="R437">
        <f t="shared" si="34"/>
        <v>0</v>
      </c>
    </row>
    <row r="438" spans="1:18">
      <c r="A438" t="str">
        <f t="shared" si="30"/>
        <v>Dinamo Sprayer Elektrik 5L 12V 1.3A1/1/1000</v>
      </c>
      <c r="B438" t="s">
        <v>595</v>
      </c>
      <c r="C438" s="3" t="s">
        <v>2222</v>
      </c>
      <c r="D438">
        <v>100</v>
      </c>
      <c r="G438" t="str">
        <f t="shared" si="31"/>
        <v>Dinamo Sprayer Elektrik 5L 12V 1.3A1/1/1000</v>
      </c>
      <c r="H438">
        <v>437</v>
      </c>
      <c r="I438" t="s">
        <v>12224</v>
      </c>
      <c r="J438" t="s">
        <v>595</v>
      </c>
      <c r="K438" s="3" t="s">
        <v>2222</v>
      </c>
      <c r="L438">
        <v>1</v>
      </c>
      <c r="M438">
        <v>1</v>
      </c>
      <c r="N438">
        <v>1</v>
      </c>
      <c r="O438">
        <v>1</v>
      </c>
      <c r="P438">
        <f t="shared" si="32"/>
        <v>100</v>
      </c>
      <c r="Q438">
        <f t="shared" si="33"/>
        <v>100</v>
      </c>
      <c r="R438">
        <f t="shared" si="34"/>
        <v>0</v>
      </c>
    </row>
    <row r="439" spans="1:18">
      <c r="A439" t="str">
        <f t="shared" si="30"/>
        <v>Dinamo Yama Power 16 ltr1/1/1000</v>
      </c>
      <c r="B439" t="s">
        <v>596</v>
      </c>
      <c r="C439" s="3" t="s">
        <v>2222</v>
      </c>
      <c r="D439">
        <v>4</v>
      </c>
      <c r="G439" t="str">
        <f t="shared" si="31"/>
        <v>Dinamo Yama Power 16 ltr1/1/1000</v>
      </c>
      <c r="H439">
        <v>438</v>
      </c>
      <c r="I439" t="s">
        <v>12225</v>
      </c>
      <c r="J439" t="s">
        <v>596</v>
      </c>
      <c r="K439" s="3" t="s">
        <v>2222</v>
      </c>
      <c r="L439">
        <v>1</v>
      </c>
      <c r="M439">
        <v>1</v>
      </c>
      <c r="N439">
        <v>1</v>
      </c>
      <c r="O439">
        <v>1</v>
      </c>
      <c r="P439">
        <f t="shared" si="32"/>
        <v>4</v>
      </c>
      <c r="Q439">
        <f t="shared" si="33"/>
        <v>4</v>
      </c>
      <c r="R439">
        <f t="shared" si="34"/>
        <v>0</v>
      </c>
    </row>
    <row r="440" spans="1:18">
      <c r="A440" t="str">
        <f t="shared" si="30"/>
        <v>Dinamo Yoto Elektrik 16 ltr1/1/1000</v>
      </c>
      <c r="B440" t="s">
        <v>597</v>
      </c>
      <c r="C440" s="3" t="s">
        <v>2222</v>
      </c>
      <c r="D440">
        <v>12</v>
      </c>
      <c r="G440" t="str">
        <f t="shared" si="31"/>
        <v>Dinamo Yoto Elektrik 16 ltr1/1/1000</v>
      </c>
      <c r="H440">
        <v>439</v>
      </c>
      <c r="I440" t="s">
        <v>12226</v>
      </c>
      <c r="J440" t="s">
        <v>597</v>
      </c>
      <c r="K440" s="3" t="s">
        <v>2222</v>
      </c>
      <c r="L440">
        <v>1</v>
      </c>
      <c r="M440">
        <v>1</v>
      </c>
      <c r="N440">
        <v>1</v>
      </c>
      <c r="O440">
        <v>1</v>
      </c>
      <c r="P440">
        <f t="shared" si="32"/>
        <v>12</v>
      </c>
      <c r="Q440">
        <f t="shared" si="33"/>
        <v>12</v>
      </c>
      <c r="R440">
        <f t="shared" si="34"/>
        <v>0</v>
      </c>
    </row>
    <row r="441" spans="1:18">
      <c r="A441" t="str">
        <f t="shared" si="30"/>
        <v>Dinda Booster 40 X 500 gr46874</v>
      </c>
      <c r="B441" t="s">
        <v>598</v>
      </c>
      <c r="C441" s="3">
        <v>46874</v>
      </c>
      <c r="D441">
        <v>120</v>
      </c>
      <c r="G441" t="str">
        <f t="shared" si="31"/>
        <v>Dinda Booster 40 X 500 gr46874</v>
      </c>
      <c r="H441">
        <v>440</v>
      </c>
      <c r="I441" t="s">
        <v>12227</v>
      </c>
      <c r="J441" t="s">
        <v>598</v>
      </c>
      <c r="K441" s="3">
        <v>46874</v>
      </c>
      <c r="L441">
        <v>40</v>
      </c>
      <c r="M441">
        <v>1</v>
      </c>
      <c r="N441">
        <v>1</v>
      </c>
      <c r="O441">
        <v>40</v>
      </c>
      <c r="P441">
        <f t="shared" si="32"/>
        <v>120</v>
      </c>
      <c r="Q441">
        <f t="shared" si="33"/>
        <v>3</v>
      </c>
      <c r="R441">
        <f t="shared" si="34"/>
        <v>0</v>
      </c>
    </row>
    <row r="442" spans="1:18">
      <c r="A442" t="str">
        <f t="shared" si="30"/>
        <v>Dispenser Berdiri (Bawah)1/1/1000</v>
      </c>
      <c r="B442" t="s">
        <v>599</v>
      </c>
      <c r="C442" s="3" t="s">
        <v>2222</v>
      </c>
      <c r="D442">
        <v>1</v>
      </c>
      <c r="G442" t="str">
        <f t="shared" si="31"/>
        <v>Dispenser Berdiri (Bawah)1/1/1000</v>
      </c>
      <c r="H442">
        <v>441</v>
      </c>
      <c r="I442" t="s">
        <v>12228</v>
      </c>
      <c r="J442" t="s">
        <v>599</v>
      </c>
      <c r="K442" s="3" t="s">
        <v>2222</v>
      </c>
      <c r="L442">
        <v>1</v>
      </c>
      <c r="M442">
        <v>1</v>
      </c>
      <c r="N442">
        <v>1</v>
      </c>
      <c r="O442">
        <v>1</v>
      </c>
      <c r="P442">
        <f t="shared" si="32"/>
        <v>1</v>
      </c>
      <c r="Q442">
        <f t="shared" si="33"/>
        <v>1</v>
      </c>
      <c r="R442">
        <f t="shared" si="34"/>
        <v>0</v>
      </c>
    </row>
    <row r="443" spans="1:18">
      <c r="A443" t="str">
        <f t="shared" si="30"/>
        <v>DK Duopro 490 EC 40 X 250 ml45689</v>
      </c>
      <c r="B443" t="s">
        <v>600</v>
      </c>
      <c r="C443" s="3">
        <v>45689</v>
      </c>
      <c r="D443">
        <v>200</v>
      </c>
      <c r="G443" t="str">
        <f t="shared" si="31"/>
        <v>DK Duopro 490 EC 40 X 250 ml45689</v>
      </c>
      <c r="H443">
        <v>442</v>
      </c>
      <c r="I443" t="s">
        <v>12229</v>
      </c>
      <c r="J443" t="s">
        <v>600</v>
      </c>
      <c r="K443" s="3">
        <v>45689</v>
      </c>
      <c r="L443">
        <v>40</v>
      </c>
      <c r="M443">
        <v>1</v>
      </c>
      <c r="N443">
        <v>1</v>
      </c>
      <c r="O443">
        <v>40</v>
      </c>
      <c r="P443">
        <f t="shared" si="32"/>
        <v>200</v>
      </c>
      <c r="Q443">
        <f t="shared" si="33"/>
        <v>5</v>
      </c>
      <c r="R443">
        <f t="shared" si="34"/>
        <v>0</v>
      </c>
    </row>
    <row r="444" spans="1:18">
      <c r="A444" t="str">
        <f t="shared" si="30"/>
        <v>DK Duopro 490 EC 40 X 250 ml46753</v>
      </c>
      <c r="B444" t="s">
        <v>600</v>
      </c>
      <c r="C444" s="3">
        <v>46753</v>
      </c>
      <c r="D444">
        <v>400</v>
      </c>
      <c r="G444" t="str">
        <f t="shared" si="31"/>
        <v>DK Duopro 490 EC 40 X 250 ml46753</v>
      </c>
      <c r="H444">
        <v>443</v>
      </c>
      <c r="I444" t="s">
        <v>12229</v>
      </c>
      <c r="J444" t="s">
        <v>600</v>
      </c>
      <c r="K444" s="3">
        <v>46753</v>
      </c>
      <c r="L444">
        <v>40</v>
      </c>
      <c r="M444">
        <v>1</v>
      </c>
      <c r="N444">
        <v>1</v>
      </c>
      <c r="O444">
        <v>40</v>
      </c>
      <c r="P444">
        <f t="shared" si="32"/>
        <v>400</v>
      </c>
      <c r="Q444">
        <f t="shared" si="33"/>
        <v>10</v>
      </c>
      <c r="R444">
        <f t="shared" si="34"/>
        <v>0</v>
      </c>
    </row>
    <row r="445" spans="1:18">
      <c r="A445" t="str">
        <f t="shared" si="30"/>
        <v>DK Fenzo 120 SC 20 X 500 ml46997</v>
      </c>
      <c r="B445" t="s">
        <v>602</v>
      </c>
      <c r="C445" s="3">
        <v>46997</v>
      </c>
      <c r="D445">
        <v>151</v>
      </c>
      <c r="G445" t="str">
        <f t="shared" si="31"/>
        <v>DK Fenzo 120 SC 20 X 500 ml46997</v>
      </c>
      <c r="H445">
        <v>444</v>
      </c>
      <c r="I445" t="s">
        <v>12230</v>
      </c>
      <c r="J445" t="s">
        <v>602</v>
      </c>
      <c r="K445" s="3">
        <v>46997</v>
      </c>
      <c r="L445">
        <v>20</v>
      </c>
      <c r="M445">
        <v>1</v>
      </c>
      <c r="N445">
        <v>1</v>
      </c>
      <c r="O445">
        <v>20</v>
      </c>
      <c r="P445">
        <f t="shared" si="32"/>
        <v>151</v>
      </c>
      <c r="Q445">
        <f t="shared" si="33"/>
        <v>7</v>
      </c>
      <c r="R445">
        <f t="shared" si="34"/>
        <v>11</v>
      </c>
    </row>
    <row r="446" spans="1:18">
      <c r="A446" t="str">
        <f t="shared" si="30"/>
        <v>DK Fenzo 120 SC 20 X 500 ml47150</v>
      </c>
      <c r="B446" t="s">
        <v>602</v>
      </c>
      <c r="C446" s="3">
        <v>47150</v>
      </c>
      <c r="D446">
        <v>980</v>
      </c>
      <c r="G446" t="str">
        <f t="shared" si="31"/>
        <v>DK Fenzo 120 SC 20 X 500 ml47150</v>
      </c>
      <c r="H446">
        <v>445</v>
      </c>
      <c r="I446" t="s">
        <v>12230</v>
      </c>
      <c r="J446" t="s">
        <v>602</v>
      </c>
      <c r="K446" s="3">
        <v>47150</v>
      </c>
      <c r="L446">
        <v>20</v>
      </c>
      <c r="M446">
        <v>1</v>
      </c>
      <c r="N446">
        <v>1</v>
      </c>
      <c r="O446">
        <v>20</v>
      </c>
      <c r="P446">
        <f t="shared" si="32"/>
        <v>980</v>
      </c>
      <c r="Q446">
        <f t="shared" si="33"/>
        <v>49</v>
      </c>
      <c r="R446">
        <f t="shared" si="34"/>
        <v>0</v>
      </c>
    </row>
    <row r="447" spans="1:18">
      <c r="A447" t="str">
        <f t="shared" si="30"/>
        <v>DK Fenzo 120 SC 40 X 250 ml47088</v>
      </c>
      <c r="B447" t="s">
        <v>604</v>
      </c>
      <c r="C447" s="3">
        <v>47088</v>
      </c>
      <c r="D447">
        <v>32</v>
      </c>
      <c r="G447" t="str">
        <f t="shared" si="31"/>
        <v>DK Fenzo 120 SC 40 X 250 ml47088</v>
      </c>
      <c r="H447">
        <v>446</v>
      </c>
      <c r="I447" t="s">
        <v>12231</v>
      </c>
      <c r="J447" t="s">
        <v>604</v>
      </c>
      <c r="K447" s="3">
        <v>47088</v>
      </c>
      <c r="L447">
        <v>40</v>
      </c>
      <c r="M447">
        <v>1</v>
      </c>
      <c r="N447">
        <v>1</v>
      </c>
      <c r="O447">
        <v>40</v>
      </c>
      <c r="P447">
        <f t="shared" si="32"/>
        <v>32</v>
      </c>
      <c r="Q447">
        <f t="shared" si="33"/>
        <v>0</v>
      </c>
      <c r="R447">
        <f t="shared" si="34"/>
        <v>32</v>
      </c>
    </row>
    <row r="448" spans="1:18">
      <c r="A448" t="str">
        <f t="shared" si="30"/>
        <v>DK Fenzo 120 SC 50 X 100 ml47150</v>
      </c>
      <c r="B448" t="s">
        <v>605</v>
      </c>
      <c r="C448" s="3">
        <v>47150</v>
      </c>
      <c r="D448">
        <v>3172</v>
      </c>
      <c r="G448" t="str">
        <f t="shared" si="31"/>
        <v>DK Fenzo 120 SC 50 X 100 ml47150</v>
      </c>
      <c r="H448">
        <v>447</v>
      </c>
      <c r="I448" t="s">
        <v>12232</v>
      </c>
      <c r="J448" t="s">
        <v>605</v>
      </c>
      <c r="K448" s="3">
        <v>47150</v>
      </c>
      <c r="L448">
        <v>50</v>
      </c>
      <c r="M448">
        <v>1</v>
      </c>
      <c r="N448">
        <v>1</v>
      </c>
      <c r="O448">
        <v>50</v>
      </c>
      <c r="P448">
        <f t="shared" si="32"/>
        <v>3172</v>
      </c>
      <c r="Q448">
        <f t="shared" si="33"/>
        <v>63</v>
      </c>
      <c r="R448">
        <f t="shared" si="34"/>
        <v>22</v>
      </c>
    </row>
    <row r="449" spans="1:18">
      <c r="A449" t="str">
        <f t="shared" si="30"/>
        <v>Done 200 EC 4 X 25 X 100 ml (S)1/1/1000</v>
      </c>
      <c r="B449" t="s">
        <v>607</v>
      </c>
      <c r="C449" s="3" t="s">
        <v>2222</v>
      </c>
      <c r="D449">
        <v>15</v>
      </c>
      <c r="G449" t="str">
        <f t="shared" si="31"/>
        <v>Done 200 EC 4 X 25 X 100 ml (S)1/1/1000</v>
      </c>
      <c r="H449">
        <v>448</v>
      </c>
      <c r="I449" t="s">
        <v>12233</v>
      </c>
      <c r="J449" t="s">
        <v>607</v>
      </c>
      <c r="K449" s="3" t="s">
        <v>2222</v>
      </c>
      <c r="L449">
        <v>4</v>
      </c>
      <c r="M449">
        <v>25</v>
      </c>
      <c r="N449">
        <v>1</v>
      </c>
      <c r="O449">
        <v>100</v>
      </c>
      <c r="P449">
        <f t="shared" si="32"/>
        <v>15</v>
      </c>
      <c r="Q449">
        <f t="shared" si="33"/>
        <v>0</v>
      </c>
      <c r="R449">
        <f t="shared" si="34"/>
        <v>15</v>
      </c>
    </row>
    <row r="450" spans="1:18">
      <c r="A450" t="str">
        <f t="shared" si="30"/>
        <v>Donkey 40 WP 100 X 100 gr (sampel)45474</v>
      </c>
      <c r="B450" t="s">
        <v>608</v>
      </c>
      <c r="C450" s="3">
        <v>45474</v>
      </c>
      <c r="D450">
        <v>16</v>
      </c>
      <c r="G450" t="str">
        <f t="shared" si="31"/>
        <v>Donkey 40 WP 100 X 100 gr (sampel)45474</v>
      </c>
      <c r="H450">
        <v>449</v>
      </c>
      <c r="I450" t="s">
        <v>12234</v>
      </c>
      <c r="J450" t="s">
        <v>608</v>
      </c>
      <c r="K450" s="3">
        <v>45474</v>
      </c>
      <c r="L450">
        <v>100</v>
      </c>
      <c r="M450">
        <v>1</v>
      </c>
      <c r="N450">
        <v>1</v>
      </c>
      <c r="O450">
        <v>100</v>
      </c>
      <c r="P450">
        <f t="shared" si="32"/>
        <v>16</v>
      </c>
      <c r="Q450">
        <f t="shared" si="33"/>
        <v>0</v>
      </c>
      <c r="R450">
        <f t="shared" si="34"/>
        <v>16</v>
      </c>
    </row>
    <row r="451" spans="1:18">
      <c r="A451" t="str">
        <f t="shared" ref="A451:A514" si="35">B451&amp;C451</f>
        <v>Double Nozzle Yamaha1/1/1000</v>
      </c>
      <c r="B451" t="s">
        <v>609</v>
      </c>
      <c r="C451" s="3" t="s">
        <v>2222</v>
      </c>
      <c r="D451">
        <v>60</v>
      </c>
      <c r="G451" t="str">
        <f t="shared" ref="G451:G514" si="36">J451&amp;K451</f>
        <v>Double Nozzle Yamaha1/1/1000</v>
      </c>
      <c r="H451">
        <v>450</v>
      </c>
      <c r="I451" t="s">
        <v>12235</v>
      </c>
      <c r="J451" t="s">
        <v>609</v>
      </c>
      <c r="K451" s="3" t="s">
        <v>2222</v>
      </c>
      <c r="L451">
        <v>1</v>
      </c>
      <c r="M451">
        <v>1</v>
      </c>
      <c r="N451">
        <v>1</v>
      </c>
      <c r="O451">
        <v>1</v>
      </c>
      <c r="P451">
        <f t="shared" ref="P451:P514" si="37">VLOOKUP(G451,$A$2:$D$2089,4,FALSE)</f>
        <v>60</v>
      </c>
      <c r="Q451">
        <f t="shared" ref="Q451:Q514" si="38">ROUNDDOWN(P451/O451,0)</f>
        <v>60</v>
      </c>
      <c r="R451">
        <f t="shared" ref="R451:R514" si="39">P451-Q451*O451</f>
        <v>0</v>
      </c>
    </row>
    <row r="452" spans="1:18">
      <c r="A452" t="str">
        <f t="shared" si="35"/>
        <v>Durus 70 WG 20 X 100 gr46023</v>
      </c>
      <c r="B452" t="s">
        <v>610</v>
      </c>
      <c r="C452" s="3">
        <v>46023</v>
      </c>
      <c r="D452">
        <v>403</v>
      </c>
      <c r="G452" t="str">
        <f t="shared" si="36"/>
        <v>Durus 70 WG 20 X 100 gr46023</v>
      </c>
      <c r="H452">
        <v>451</v>
      </c>
      <c r="I452" t="s">
        <v>12236</v>
      </c>
      <c r="J452" t="s">
        <v>610</v>
      </c>
      <c r="K452" s="3">
        <v>46023</v>
      </c>
      <c r="L452">
        <v>20</v>
      </c>
      <c r="M452">
        <v>1</v>
      </c>
      <c r="N452">
        <v>1</v>
      </c>
      <c r="O452">
        <v>20</v>
      </c>
      <c r="P452">
        <f t="shared" si="37"/>
        <v>403</v>
      </c>
      <c r="Q452">
        <f t="shared" si="38"/>
        <v>20</v>
      </c>
      <c r="R452">
        <f t="shared" si="39"/>
        <v>3</v>
      </c>
    </row>
    <row r="453" spans="1:18">
      <c r="A453" t="str">
        <f t="shared" si="35"/>
        <v>Durus 70 WG 80 X 25 gr46023</v>
      </c>
      <c r="B453" t="s">
        <v>611</v>
      </c>
      <c r="C453" s="3">
        <v>46023</v>
      </c>
      <c r="D453">
        <v>2693</v>
      </c>
      <c r="G453" t="str">
        <f t="shared" si="36"/>
        <v>Durus 70 WG 80 X 25 gr46023</v>
      </c>
      <c r="H453">
        <v>452</v>
      </c>
      <c r="I453" t="s">
        <v>12237</v>
      </c>
      <c r="J453" t="s">
        <v>611</v>
      </c>
      <c r="K453" s="3">
        <v>46023</v>
      </c>
      <c r="L453">
        <v>80</v>
      </c>
      <c r="M453">
        <v>1</v>
      </c>
      <c r="N453">
        <v>1</v>
      </c>
      <c r="O453">
        <v>80</v>
      </c>
      <c r="P453">
        <f t="shared" si="37"/>
        <v>2693</v>
      </c>
      <c r="Q453">
        <f t="shared" si="38"/>
        <v>33</v>
      </c>
      <c r="R453">
        <f t="shared" si="39"/>
        <v>53</v>
      </c>
    </row>
    <row r="454" spans="1:18">
      <c r="A454" t="str">
        <f t="shared" si="35"/>
        <v>Edo 25 WG 100 X 100 gr46905</v>
      </c>
      <c r="B454" t="s">
        <v>612</v>
      </c>
      <c r="C454" s="3">
        <v>46905</v>
      </c>
      <c r="D454">
        <v>191</v>
      </c>
      <c r="G454" t="str">
        <f t="shared" si="36"/>
        <v>Edo 25 WG 100 X 100 gr46905</v>
      </c>
      <c r="H454">
        <v>453</v>
      </c>
      <c r="I454" t="s">
        <v>12238</v>
      </c>
      <c r="J454" t="s">
        <v>612</v>
      </c>
      <c r="K454" s="3">
        <v>46905</v>
      </c>
      <c r="L454">
        <v>100</v>
      </c>
      <c r="M454">
        <v>1</v>
      </c>
      <c r="N454">
        <v>1</v>
      </c>
      <c r="O454">
        <v>100</v>
      </c>
      <c r="P454">
        <f t="shared" si="37"/>
        <v>191</v>
      </c>
      <c r="Q454">
        <f t="shared" si="38"/>
        <v>1</v>
      </c>
      <c r="R454">
        <f t="shared" si="39"/>
        <v>91</v>
      </c>
    </row>
    <row r="455" spans="1:18">
      <c r="A455" t="str">
        <f t="shared" si="35"/>
        <v>Elazaro 17/8 WG 10 X 20 X 10 gr46661</v>
      </c>
      <c r="B455" t="s">
        <v>613</v>
      </c>
      <c r="C455" s="3">
        <v>46661</v>
      </c>
      <c r="D455">
        <v>54804</v>
      </c>
      <c r="G455" t="str">
        <f t="shared" si="36"/>
        <v>Elazaro 17/8 WG 10 X 20 X 10 gr46661</v>
      </c>
      <c r="H455">
        <v>454</v>
      </c>
      <c r="I455" t="s">
        <v>12239</v>
      </c>
      <c r="J455" t="s">
        <v>613</v>
      </c>
      <c r="K455" s="3">
        <v>46661</v>
      </c>
      <c r="L455">
        <v>10</v>
      </c>
      <c r="M455">
        <v>20</v>
      </c>
      <c r="N455">
        <v>1</v>
      </c>
      <c r="O455">
        <v>200</v>
      </c>
      <c r="P455">
        <f t="shared" si="37"/>
        <v>54804</v>
      </c>
      <c r="Q455">
        <f t="shared" si="38"/>
        <v>274</v>
      </c>
      <c r="R455">
        <f t="shared" si="39"/>
        <v>4</v>
      </c>
    </row>
    <row r="456" spans="1:18">
      <c r="A456" t="str">
        <f t="shared" si="35"/>
        <v>Elazaro 17/8 WG 10 X 20 X 50 gr46692</v>
      </c>
      <c r="B456" t="s">
        <v>614</v>
      </c>
      <c r="C456" s="3">
        <v>46692</v>
      </c>
      <c r="D456">
        <v>21532</v>
      </c>
      <c r="G456" t="str">
        <f t="shared" si="36"/>
        <v>Elazaro 17/8 WG 10 X 20 X 50 gr46692</v>
      </c>
      <c r="H456">
        <v>455</v>
      </c>
      <c r="I456" t="s">
        <v>12240</v>
      </c>
      <c r="J456" t="s">
        <v>614</v>
      </c>
      <c r="K456" s="3">
        <v>46692</v>
      </c>
      <c r="L456">
        <v>10</v>
      </c>
      <c r="M456">
        <v>20</v>
      </c>
      <c r="N456">
        <v>1</v>
      </c>
      <c r="O456">
        <v>200</v>
      </c>
      <c r="P456">
        <f t="shared" si="37"/>
        <v>21532</v>
      </c>
      <c r="Q456">
        <f t="shared" si="38"/>
        <v>107</v>
      </c>
      <c r="R456">
        <f t="shared" si="39"/>
        <v>132</v>
      </c>
    </row>
    <row r="457" spans="1:18">
      <c r="A457" t="str">
        <f t="shared" si="35"/>
        <v>Elazaro 17/8 WG 10 X 20 X 50 gr46935</v>
      </c>
      <c r="B457" t="s">
        <v>614</v>
      </c>
      <c r="C457" s="3">
        <v>46935</v>
      </c>
      <c r="D457">
        <v>39600</v>
      </c>
      <c r="G457" t="str">
        <f t="shared" si="36"/>
        <v>Elazaro 17/8 WG 10 X 20 X 50 gr46935</v>
      </c>
      <c r="H457">
        <v>456</v>
      </c>
      <c r="I457" t="s">
        <v>12240</v>
      </c>
      <c r="J457" t="s">
        <v>614</v>
      </c>
      <c r="K457" s="3">
        <v>46935</v>
      </c>
      <c r="L457">
        <v>10</v>
      </c>
      <c r="M457">
        <v>20</v>
      </c>
      <c r="N457">
        <v>1</v>
      </c>
      <c r="O457">
        <v>200</v>
      </c>
      <c r="P457">
        <f t="shared" si="37"/>
        <v>39600</v>
      </c>
      <c r="Q457">
        <f t="shared" si="38"/>
        <v>198</v>
      </c>
      <c r="R457">
        <f t="shared" si="39"/>
        <v>0</v>
      </c>
    </row>
    <row r="458" spans="1:18">
      <c r="A458" t="str">
        <f t="shared" si="35"/>
        <v>EM-4 Pertanian (LK) 15 X 1 ltr46082</v>
      </c>
      <c r="B458" t="s">
        <v>616</v>
      </c>
      <c r="C458" s="3">
        <v>46082</v>
      </c>
      <c r="D458">
        <v>4</v>
      </c>
      <c r="G458" t="str">
        <f t="shared" si="36"/>
        <v>EM-4 Pertanian (LK) 15 X 1 ltr46082</v>
      </c>
      <c r="H458">
        <v>457</v>
      </c>
      <c r="I458" t="s">
        <v>12241</v>
      </c>
      <c r="J458" t="s">
        <v>616</v>
      </c>
      <c r="K458" s="3">
        <v>46082</v>
      </c>
      <c r="L458">
        <v>15</v>
      </c>
      <c r="M458">
        <v>1</v>
      </c>
      <c r="N458">
        <v>1</v>
      </c>
      <c r="O458">
        <v>15</v>
      </c>
      <c r="P458">
        <f t="shared" si="37"/>
        <v>4</v>
      </c>
      <c r="Q458">
        <f t="shared" si="38"/>
        <v>0</v>
      </c>
      <c r="R458">
        <f t="shared" si="39"/>
        <v>4</v>
      </c>
    </row>
    <row r="459" spans="1:18">
      <c r="A459" t="str">
        <f t="shared" si="35"/>
        <v>EM-4 Pertanian (LK) 15 X 1 ltr46113</v>
      </c>
      <c r="B459" t="s">
        <v>616</v>
      </c>
      <c r="C459" s="3">
        <v>46113</v>
      </c>
      <c r="D459">
        <v>2775</v>
      </c>
      <c r="G459" t="str">
        <f t="shared" si="36"/>
        <v>EM-4 Pertanian (LK) 15 X 1 ltr46113</v>
      </c>
      <c r="H459">
        <v>458</v>
      </c>
      <c r="I459" t="s">
        <v>12241</v>
      </c>
      <c r="J459" t="s">
        <v>616</v>
      </c>
      <c r="K459" s="3">
        <v>46113</v>
      </c>
      <c r="L459">
        <v>15</v>
      </c>
      <c r="M459">
        <v>1</v>
      </c>
      <c r="N459">
        <v>1</v>
      </c>
      <c r="O459">
        <v>15</v>
      </c>
      <c r="P459">
        <f t="shared" si="37"/>
        <v>2775</v>
      </c>
      <c r="Q459">
        <f t="shared" si="38"/>
        <v>185</v>
      </c>
      <c r="R459">
        <f t="shared" si="39"/>
        <v>0</v>
      </c>
    </row>
    <row r="460" spans="1:18">
      <c r="A460" t="str">
        <f t="shared" si="35"/>
        <v>EM-4 Tambak (LM) 15 X 1 ltr46082</v>
      </c>
      <c r="B460" t="s">
        <v>617</v>
      </c>
      <c r="C460" s="3">
        <v>46082</v>
      </c>
      <c r="D460">
        <v>2130</v>
      </c>
      <c r="G460" t="str">
        <f t="shared" si="36"/>
        <v>EM-4 Tambak (LM) 15 X 1 ltr46082</v>
      </c>
      <c r="H460">
        <v>459</v>
      </c>
      <c r="I460" t="s">
        <v>12242</v>
      </c>
      <c r="J460" t="s">
        <v>617</v>
      </c>
      <c r="K460" s="3">
        <v>46082</v>
      </c>
      <c r="L460">
        <v>15</v>
      </c>
      <c r="M460">
        <v>1</v>
      </c>
      <c r="N460">
        <v>1</v>
      </c>
      <c r="O460">
        <v>15</v>
      </c>
      <c r="P460">
        <f t="shared" si="37"/>
        <v>2130</v>
      </c>
      <c r="Q460">
        <f t="shared" si="38"/>
        <v>142</v>
      </c>
      <c r="R460">
        <f t="shared" si="39"/>
        <v>0</v>
      </c>
    </row>
    <row r="461" spans="1:18">
      <c r="A461" t="str">
        <f t="shared" si="35"/>
        <v>EM-4 Ternak (LC) 15 X 1 ltr46082</v>
      </c>
      <c r="B461" t="s">
        <v>618</v>
      </c>
      <c r="C461" s="3">
        <v>46082</v>
      </c>
      <c r="D461">
        <v>9</v>
      </c>
      <c r="G461" t="str">
        <f t="shared" si="36"/>
        <v>EM-4 Ternak (LC) 15 X 1 ltr46082</v>
      </c>
      <c r="H461">
        <v>460</v>
      </c>
      <c r="I461" t="s">
        <v>12243</v>
      </c>
      <c r="J461" t="s">
        <v>618</v>
      </c>
      <c r="K461" s="3">
        <v>46082</v>
      </c>
      <c r="L461">
        <v>15</v>
      </c>
      <c r="M461">
        <v>1</v>
      </c>
      <c r="N461">
        <v>1</v>
      </c>
      <c r="O461">
        <v>15</v>
      </c>
      <c r="P461">
        <f t="shared" si="37"/>
        <v>9</v>
      </c>
      <c r="Q461">
        <f t="shared" si="38"/>
        <v>0</v>
      </c>
      <c r="R461">
        <f t="shared" si="39"/>
        <v>9</v>
      </c>
    </row>
    <row r="462" spans="1:18">
      <c r="A462" t="str">
        <f t="shared" si="35"/>
        <v>EM-4 Ternak (LC) 15 X 1 ltr46113</v>
      </c>
      <c r="B462" t="s">
        <v>618</v>
      </c>
      <c r="C462" s="3">
        <v>46113</v>
      </c>
      <c r="D462">
        <v>1860</v>
      </c>
      <c r="G462" t="str">
        <f t="shared" si="36"/>
        <v>EM-4 Ternak (LC) 15 X 1 ltr46113</v>
      </c>
      <c r="H462">
        <v>461</v>
      </c>
      <c r="I462" t="s">
        <v>12243</v>
      </c>
      <c r="J462" t="s">
        <v>618</v>
      </c>
      <c r="K462" s="3">
        <v>46113</v>
      </c>
      <c r="L462">
        <v>15</v>
      </c>
      <c r="M462">
        <v>1</v>
      </c>
      <c r="N462">
        <v>1</v>
      </c>
      <c r="O462">
        <v>15</v>
      </c>
      <c r="P462">
        <f t="shared" si="37"/>
        <v>1860</v>
      </c>
      <c r="Q462">
        <f t="shared" si="38"/>
        <v>124</v>
      </c>
      <c r="R462">
        <f t="shared" si="39"/>
        <v>0</v>
      </c>
    </row>
    <row r="463" spans="1:18">
      <c r="A463" t="str">
        <f t="shared" si="35"/>
        <v>Emacel 30 EC 10 X 1 ltr45809</v>
      </c>
      <c r="B463" t="s">
        <v>619</v>
      </c>
      <c r="C463" s="3">
        <v>45809</v>
      </c>
      <c r="D463">
        <v>120</v>
      </c>
      <c r="G463" t="str">
        <f t="shared" si="36"/>
        <v>Emacel 30 EC 10 X 1 ltr45809</v>
      </c>
      <c r="H463">
        <v>462</v>
      </c>
      <c r="I463" t="s">
        <v>12244</v>
      </c>
      <c r="J463" t="s">
        <v>619</v>
      </c>
      <c r="K463" s="3">
        <v>45809</v>
      </c>
      <c r="L463">
        <v>10</v>
      </c>
      <c r="M463">
        <v>1</v>
      </c>
      <c r="N463">
        <v>1</v>
      </c>
      <c r="O463">
        <v>10</v>
      </c>
      <c r="P463">
        <f t="shared" si="37"/>
        <v>120</v>
      </c>
      <c r="Q463">
        <f t="shared" si="38"/>
        <v>12</v>
      </c>
      <c r="R463">
        <f t="shared" si="39"/>
        <v>0</v>
      </c>
    </row>
    <row r="464" spans="1:18">
      <c r="A464" t="str">
        <f t="shared" si="35"/>
        <v>Emacel 30 EC 10 X 1 ltr46235</v>
      </c>
      <c r="B464" t="s">
        <v>619</v>
      </c>
      <c r="C464" s="3">
        <v>46235</v>
      </c>
      <c r="D464">
        <v>739</v>
      </c>
      <c r="G464" t="str">
        <f t="shared" si="36"/>
        <v>Emacel 30 EC 10 X 1 ltr46235</v>
      </c>
      <c r="H464">
        <v>463</v>
      </c>
      <c r="I464" t="s">
        <v>12244</v>
      </c>
      <c r="J464" t="s">
        <v>619</v>
      </c>
      <c r="K464" s="3">
        <v>46235</v>
      </c>
      <c r="L464">
        <v>10</v>
      </c>
      <c r="M464">
        <v>1</v>
      </c>
      <c r="N464">
        <v>1</v>
      </c>
      <c r="O464">
        <v>10</v>
      </c>
      <c r="P464">
        <f t="shared" si="37"/>
        <v>739</v>
      </c>
      <c r="Q464">
        <f t="shared" si="38"/>
        <v>73</v>
      </c>
      <c r="R464">
        <f t="shared" si="39"/>
        <v>9</v>
      </c>
    </row>
    <row r="465" spans="1:18">
      <c r="A465" t="str">
        <f t="shared" si="35"/>
        <v>Emacel 30 EC 20 X 500 ml46143</v>
      </c>
      <c r="B465" t="s">
        <v>620</v>
      </c>
      <c r="C465" s="3">
        <v>46143</v>
      </c>
      <c r="D465">
        <v>771</v>
      </c>
      <c r="G465" t="str">
        <f t="shared" si="36"/>
        <v>Emacel 30 EC 20 X 500 ml46143</v>
      </c>
      <c r="H465">
        <v>464</v>
      </c>
      <c r="I465" t="s">
        <v>12245</v>
      </c>
      <c r="J465" t="s">
        <v>620</v>
      </c>
      <c r="K465" s="3">
        <v>46143</v>
      </c>
      <c r="L465">
        <v>20</v>
      </c>
      <c r="M465">
        <v>1</v>
      </c>
      <c r="N465">
        <v>1</v>
      </c>
      <c r="O465">
        <v>20</v>
      </c>
      <c r="P465">
        <f t="shared" si="37"/>
        <v>771</v>
      </c>
      <c r="Q465">
        <f t="shared" si="38"/>
        <v>38</v>
      </c>
      <c r="R465">
        <f t="shared" si="39"/>
        <v>11</v>
      </c>
    </row>
    <row r="466" spans="1:18">
      <c r="A466" t="str">
        <f t="shared" si="35"/>
        <v>Emacel 30 EC 40 X 250 ml46235</v>
      </c>
      <c r="B466" t="s">
        <v>621</v>
      </c>
      <c r="C466" s="3">
        <v>46235</v>
      </c>
      <c r="D466">
        <v>1445</v>
      </c>
      <c r="G466" t="str">
        <f t="shared" si="36"/>
        <v>Emacel 30 EC 40 X 250 ml46235</v>
      </c>
      <c r="H466">
        <v>465</v>
      </c>
      <c r="I466" t="s">
        <v>12246</v>
      </c>
      <c r="J466" t="s">
        <v>621</v>
      </c>
      <c r="K466" s="3">
        <v>46235</v>
      </c>
      <c r="L466">
        <v>40</v>
      </c>
      <c r="M466">
        <v>1</v>
      </c>
      <c r="N466">
        <v>1</v>
      </c>
      <c r="O466">
        <v>40</v>
      </c>
      <c r="P466">
        <f t="shared" si="37"/>
        <v>1445</v>
      </c>
      <c r="Q466">
        <f t="shared" si="38"/>
        <v>36</v>
      </c>
      <c r="R466">
        <f t="shared" si="39"/>
        <v>5</v>
      </c>
    </row>
    <row r="467" spans="1:18">
      <c r="A467" t="str">
        <f t="shared" si="35"/>
        <v>Emacel 30 EC 50 X 100 ml46266</v>
      </c>
      <c r="B467" t="s">
        <v>622</v>
      </c>
      <c r="C467" s="3">
        <v>46266</v>
      </c>
      <c r="D467">
        <v>2935</v>
      </c>
      <c r="G467" t="str">
        <f t="shared" si="36"/>
        <v>Emacel 30 EC 50 X 100 ml46266</v>
      </c>
      <c r="H467">
        <v>466</v>
      </c>
      <c r="I467" t="s">
        <v>12247</v>
      </c>
      <c r="J467" t="s">
        <v>622</v>
      </c>
      <c r="K467" s="3">
        <v>46266</v>
      </c>
      <c r="L467">
        <v>50</v>
      </c>
      <c r="M467">
        <v>1</v>
      </c>
      <c r="N467">
        <v>1</v>
      </c>
      <c r="O467">
        <v>50</v>
      </c>
      <c r="P467">
        <f t="shared" si="37"/>
        <v>2935</v>
      </c>
      <c r="Q467">
        <f t="shared" si="38"/>
        <v>58</v>
      </c>
      <c r="R467">
        <f t="shared" si="39"/>
        <v>35</v>
      </c>
    </row>
    <row r="468" spans="1:18">
      <c r="A468" t="str">
        <f t="shared" si="35"/>
        <v>Emaplus 50 EC 20 X 1 ltr45536</v>
      </c>
      <c r="B468" t="s">
        <v>623</v>
      </c>
      <c r="C468" s="3">
        <v>45536</v>
      </c>
      <c r="D468">
        <v>375</v>
      </c>
      <c r="G468" t="str">
        <f t="shared" si="36"/>
        <v>Emaplus 50 EC 20 X 1 ltr45536</v>
      </c>
      <c r="H468">
        <v>467</v>
      </c>
      <c r="I468" t="s">
        <v>12248</v>
      </c>
      <c r="J468" t="s">
        <v>623</v>
      </c>
      <c r="K468" s="3">
        <v>45536</v>
      </c>
      <c r="L468">
        <v>20</v>
      </c>
      <c r="M468">
        <v>1</v>
      </c>
      <c r="N468">
        <v>1</v>
      </c>
      <c r="O468">
        <v>20</v>
      </c>
      <c r="P468">
        <f t="shared" si="37"/>
        <v>375</v>
      </c>
      <c r="Q468">
        <f t="shared" si="38"/>
        <v>18</v>
      </c>
      <c r="R468">
        <f t="shared" si="39"/>
        <v>15</v>
      </c>
    </row>
    <row r="469" spans="1:18">
      <c r="A469" t="str">
        <f t="shared" si="35"/>
        <v>Emaplus 50 EC 20 X 400 ml45870</v>
      </c>
      <c r="B469" t="s">
        <v>624</v>
      </c>
      <c r="C469" s="3">
        <v>45870</v>
      </c>
      <c r="D469">
        <v>180</v>
      </c>
      <c r="G469" t="str">
        <f t="shared" si="36"/>
        <v>Emaplus 50 EC 20 X 400 ml45870</v>
      </c>
      <c r="H469">
        <v>468</v>
      </c>
      <c r="I469" t="s">
        <v>12249</v>
      </c>
      <c r="J469" t="s">
        <v>624</v>
      </c>
      <c r="K469" s="3">
        <v>45870</v>
      </c>
      <c r="L469">
        <v>20</v>
      </c>
      <c r="M469">
        <v>1</v>
      </c>
      <c r="N469">
        <v>1</v>
      </c>
      <c r="O469">
        <v>20</v>
      </c>
      <c r="P469">
        <f t="shared" si="37"/>
        <v>180</v>
      </c>
      <c r="Q469">
        <f t="shared" si="38"/>
        <v>9</v>
      </c>
      <c r="R469">
        <f t="shared" si="39"/>
        <v>0</v>
      </c>
    </row>
    <row r="470" spans="1:18">
      <c r="A470" t="str">
        <f t="shared" si="35"/>
        <v>Emaplus 50 EC 20 X 400 ml45901</v>
      </c>
      <c r="B470" t="s">
        <v>624</v>
      </c>
      <c r="C470" s="3">
        <v>45901</v>
      </c>
      <c r="D470">
        <v>340</v>
      </c>
      <c r="G470" t="str">
        <f t="shared" si="36"/>
        <v>Emaplus 50 EC 20 X 400 ml45901</v>
      </c>
      <c r="H470">
        <v>469</v>
      </c>
      <c r="I470" t="s">
        <v>12249</v>
      </c>
      <c r="J470" t="s">
        <v>624</v>
      </c>
      <c r="K470" s="3">
        <v>45901</v>
      </c>
      <c r="L470">
        <v>20</v>
      </c>
      <c r="M470">
        <v>1</v>
      </c>
      <c r="N470">
        <v>1</v>
      </c>
      <c r="O470">
        <v>20</v>
      </c>
      <c r="P470">
        <f t="shared" si="37"/>
        <v>340</v>
      </c>
      <c r="Q470">
        <f t="shared" si="38"/>
        <v>17</v>
      </c>
      <c r="R470">
        <f t="shared" si="39"/>
        <v>0</v>
      </c>
    </row>
    <row r="471" spans="1:18">
      <c r="A471" t="str">
        <f t="shared" si="35"/>
        <v>Emaplus 50 EC 30 X 200 ml + ergostim45717</v>
      </c>
      <c r="B471" t="s">
        <v>625</v>
      </c>
      <c r="C471" s="3">
        <v>45717</v>
      </c>
      <c r="D471">
        <v>9</v>
      </c>
      <c r="G471" t="str">
        <f t="shared" si="36"/>
        <v>Emaplus 50 EC 30 X 200 ml + ergostim45717</v>
      </c>
      <c r="H471">
        <v>470</v>
      </c>
      <c r="I471" t="s">
        <v>12250</v>
      </c>
      <c r="J471" t="s">
        <v>625</v>
      </c>
      <c r="K471" s="3">
        <v>45717</v>
      </c>
      <c r="L471">
        <v>30</v>
      </c>
      <c r="M471">
        <v>1</v>
      </c>
      <c r="N471">
        <v>1</v>
      </c>
      <c r="O471">
        <v>30</v>
      </c>
      <c r="P471">
        <f t="shared" si="37"/>
        <v>9</v>
      </c>
      <c r="Q471">
        <f t="shared" si="38"/>
        <v>0</v>
      </c>
      <c r="R471">
        <f t="shared" si="39"/>
        <v>9</v>
      </c>
    </row>
    <row r="472" spans="1:18">
      <c r="A472" t="str">
        <f t="shared" si="35"/>
        <v>Emaplus 50 EC 40 X 200 ml46327</v>
      </c>
      <c r="B472" t="s">
        <v>626</v>
      </c>
      <c r="C472" s="3">
        <v>46327</v>
      </c>
      <c r="D472">
        <v>1029</v>
      </c>
      <c r="G472" t="str">
        <f t="shared" si="36"/>
        <v>Emaplus 50 EC 40 X 200 ml46327</v>
      </c>
      <c r="H472">
        <v>471</v>
      </c>
      <c r="I472" t="s">
        <v>12251</v>
      </c>
      <c r="J472" t="s">
        <v>626</v>
      </c>
      <c r="K472" s="3">
        <v>46327</v>
      </c>
      <c r="L472">
        <v>40</v>
      </c>
      <c r="M472">
        <v>1</v>
      </c>
      <c r="N472">
        <v>1</v>
      </c>
      <c r="O472">
        <v>40</v>
      </c>
      <c r="P472">
        <f t="shared" si="37"/>
        <v>1029</v>
      </c>
      <c r="Q472">
        <f t="shared" si="38"/>
        <v>25</v>
      </c>
      <c r="R472">
        <f t="shared" si="39"/>
        <v>29</v>
      </c>
    </row>
    <row r="473" spans="1:18">
      <c r="A473" t="str">
        <f t="shared" si="35"/>
        <v>Emaplus 50 EC 50 X 50 ml1/1/1000</v>
      </c>
      <c r="B473" t="s">
        <v>627</v>
      </c>
      <c r="C473" s="3" t="s">
        <v>2222</v>
      </c>
      <c r="D473">
        <v>194</v>
      </c>
      <c r="G473" t="str">
        <f t="shared" si="36"/>
        <v>Emaplus 50 EC 50 X 50 ml1/1/1000</v>
      </c>
      <c r="H473">
        <v>472</v>
      </c>
      <c r="I473" t="s">
        <v>12252</v>
      </c>
      <c r="J473" t="s">
        <v>627</v>
      </c>
      <c r="K473" s="3" t="s">
        <v>2222</v>
      </c>
      <c r="L473">
        <v>50</v>
      </c>
      <c r="M473">
        <v>1</v>
      </c>
      <c r="N473">
        <v>1</v>
      </c>
      <c r="O473">
        <v>50</v>
      </c>
      <c r="P473">
        <f t="shared" si="37"/>
        <v>194</v>
      </c>
      <c r="Q473">
        <f t="shared" si="38"/>
        <v>3</v>
      </c>
      <c r="R473">
        <f t="shared" si="39"/>
        <v>44</v>
      </c>
    </row>
    <row r="474" spans="1:18">
      <c r="A474" t="str">
        <f t="shared" si="35"/>
        <v>Emaplus 50 EC 50 X 80 ml46388</v>
      </c>
      <c r="B474" t="s">
        <v>628</v>
      </c>
      <c r="C474" s="3">
        <v>46388</v>
      </c>
      <c r="D474">
        <v>1320</v>
      </c>
      <c r="G474" t="str">
        <f t="shared" si="36"/>
        <v>Emaplus 50 EC 50 X 80 ml46388</v>
      </c>
      <c r="H474">
        <v>473</v>
      </c>
      <c r="I474" t="s">
        <v>12253</v>
      </c>
      <c r="J474" t="s">
        <v>628</v>
      </c>
      <c r="K474" s="3">
        <v>46388</v>
      </c>
      <c r="L474">
        <v>50</v>
      </c>
      <c r="M474">
        <v>1</v>
      </c>
      <c r="N474">
        <v>1</v>
      </c>
      <c r="O474">
        <v>50</v>
      </c>
      <c r="P474">
        <f t="shared" si="37"/>
        <v>1320</v>
      </c>
      <c r="Q474">
        <f t="shared" si="38"/>
        <v>26</v>
      </c>
      <c r="R474">
        <f t="shared" si="39"/>
        <v>20</v>
      </c>
    </row>
    <row r="475" spans="1:18">
      <c r="A475" t="str">
        <f t="shared" si="35"/>
        <v>Emapro 20/160 OD 20 X 250 ml46235</v>
      </c>
      <c r="B475" t="s">
        <v>629</v>
      </c>
      <c r="C475" s="3">
        <v>46235</v>
      </c>
      <c r="D475">
        <v>800</v>
      </c>
      <c r="G475" t="str">
        <f t="shared" si="36"/>
        <v>Emapro 20/160 OD 20 X 250 ml46235</v>
      </c>
      <c r="H475">
        <v>474</v>
      </c>
      <c r="I475" t="s">
        <v>12254</v>
      </c>
      <c r="J475" t="s">
        <v>629</v>
      </c>
      <c r="K475" s="3">
        <v>46235</v>
      </c>
      <c r="L475">
        <v>20</v>
      </c>
      <c r="M475">
        <v>1</v>
      </c>
      <c r="N475">
        <v>1</v>
      </c>
      <c r="O475">
        <v>20</v>
      </c>
      <c r="P475">
        <f t="shared" si="37"/>
        <v>800</v>
      </c>
      <c r="Q475">
        <f t="shared" si="38"/>
        <v>40</v>
      </c>
      <c r="R475">
        <f t="shared" si="39"/>
        <v>0</v>
      </c>
    </row>
    <row r="476" spans="1:18">
      <c r="A476" t="str">
        <f t="shared" si="35"/>
        <v>Emapro 20/160 OD 20 X 250 ml46357</v>
      </c>
      <c r="B476" t="s">
        <v>629</v>
      </c>
      <c r="C476" s="3">
        <v>46357</v>
      </c>
      <c r="D476">
        <v>40</v>
      </c>
      <c r="G476" t="str">
        <f t="shared" si="36"/>
        <v>Emapro 20/160 OD 20 X 250 ml46357</v>
      </c>
      <c r="H476">
        <v>475</v>
      </c>
      <c r="I476" t="s">
        <v>12254</v>
      </c>
      <c r="J476" t="s">
        <v>629</v>
      </c>
      <c r="K476" s="3">
        <v>46357</v>
      </c>
      <c r="L476">
        <v>20</v>
      </c>
      <c r="M476">
        <v>1</v>
      </c>
      <c r="N476">
        <v>1</v>
      </c>
      <c r="O476">
        <v>20</v>
      </c>
      <c r="P476">
        <f t="shared" si="37"/>
        <v>40</v>
      </c>
      <c r="Q476">
        <f t="shared" si="38"/>
        <v>2</v>
      </c>
      <c r="R476">
        <f t="shared" si="39"/>
        <v>0</v>
      </c>
    </row>
    <row r="477" spans="1:18">
      <c r="A477" t="str">
        <f t="shared" si="35"/>
        <v>Emapro 20/160 OD 20 X 250 ml46113</v>
      </c>
      <c r="B477" t="s">
        <v>629</v>
      </c>
      <c r="C477" s="3">
        <v>46113</v>
      </c>
      <c r="D477">
        <v>80</v>
      </c>
      <c r="G477" t="str">
        <f t="shared" si="36"/>
        <v>Emapro 20/160 OD 20 X 250 ml46113</v>
      </c>
      <c r="H477">
        <v>476</v>
      </c>
      <c r="I477" t="s">
        <v>12254</v>
      </c>
      <c r="J477" t="s">
        <v>629</v>
      </c>
      <c r="K477" s="3">
        <v>46113</v>
      </c>
      <c r="L477">
        <v>20</v>
      </c>
      <c r="M477">
        <v>1</v>
      </c>
      <c r="N477">
        <v>1</v>
      </c>
      <c r="O477">
        <v>20</v>
      </c>
      <c r="P477">
        <f t="shared" si="37"/>
        <v>80</v>
      </c>
      <c r="Q477">
        <f t="shared" si="38"/>
        <v>4</v>
      </c>
      <c r="R477">
        <f t="shared" si="39"/>
        <v>0</v>
      </c>
    </row>
    <row r="478" spans="1:18">
      <c r="A478" t="str">
        <f t="shared" si="35"/>
        <v>Emapro 20/160 OD 20 X 250 ml46174</v>
      </c>
      <c r="B478" t="s">
        <v>629</v>
      </c>
      <c r="C478" s="3">
        <v>46174</v>
      </c>
      <c r="D478">
        <v>120</v>
      </c>
      <c r="G478" t="str">
        <f t="shared" si="36"/>
        <v>Emapro 20/160 OD 20 X 250 ml46174</v>
      </c>
      <c r="H478">
        <v>477</v>
      </c>
      <c r="I478" t="s">
        <v>12254</v>
      </c>
      <c r="J478" t="s">
        <v>629</v>
      </c>
      <c r="K478" s="3">
        <v>46174</v>
      </c>
      <c r="L478">
        <v>20</v>
      </c>
      <c r="M478">
        <v>1</v>
      </c>
      <c r="N478">
        <v>1</v>
      </c>
      <c r="O478">
        <v>20</v>
      </c>
      <c r="P478">
        <f t="shared" si="37"/>
        <v>120</v>
      </c>
      <c r="Q478">
        <f t="shared" si="38"/>
        <v>6</v>
      </c>
      <c r="R478">
        <f t="shared" si="39"/>
        <v>0</v>
      </c>
    </row>
    <row r="479" spans="1:18">
      <c r="A479" t="str">
        <f t="shared" si="35"/>
        <v>Emapro 20/160 OD 20 X 250 ml46082</v>
      </c>
      <c r="B479" t="s">
        <v>629</v>
      </c>
      <c r="C479" s="3">
        <v>46082</v>
      </c>
      <c r="D479">
        <v>140</v>
      </c>
      <c r="G479" t="str">
        <f t="shared" si="36"/>
        <v>Emapro 20/160 OD 20 X 250 ml46082</v>
      </c>
      <c r="H479">
        <v>478</v>
      </c>
      <c r="I479" t="s">
        <v>12254</v>
      </c>
      <c r="J479" t="s">
        <v>629</v>
      </c>
      <c r="K479" s="3">
        <v>46082</v>
      </c>
      <c r="L479">
        <v>20</v>
      </c>
      <c r="M479">
        <v>1</v>
      </c>
      <c r="N479">
        <v>1</v>
      </c>
      <c r="O479">
        <v>20</v>
      </c>
      <c r="P479">
        <f t="shared" si="37"/>
        <v>140</v>
      </c>
      <c r="Q479">
        <f t="shared" si="38"/>
        <v>7</v>
      </c>
      <c r="R479">
        <f t="shared" si="39"/>
        <v>0</v>
      </c>
    </row>
    <row r="480" spans="1:18">
      <c r="A480" t="str">
        <f t="shared" si="35"/>
        <v>Emapro 20/160 OD 20 X 250 ml46204</v>
      </c>
      <c r="B480" t="s">
        <v>629</v>
      </c>
      <c r="C480" s="3">
        <v>46204</v>
      </c>
      <c r="D480">
        <v>297</v>
      </c>
      <c r="G480" t="str">
        <f t="shared" si="36"/>
        <v>Emapro 20/160 OD 20 X 250 ml46204</v>
      </c>
      <c r="H480">
        <v>479</v>
      </c>
      <c r="I480" t="s">
        <v>12254</v>
      </c>
      <c r="J480" t="s">
        <v>629</v>
      </c>
      <c r="K480" s="3">
        <v>46204</v>
      </c>
      <c r="L480">
        <v>20</v>
      </c>
      <c r="M480">
        <v>1</v>
      </c>
      <c r="N480">
        <v>1</v>
      </c>
      <c r="O480">
        <v>20</v>
      </c>
      <c r="P480">
        <f t="shared" si="37"/>
        <v>297</v>
      </c>
      <c r="Q480">
        <f t="shared" si="38"/>
        <v>14</v>
      </c>
      <c r="R480">
        <f t="shared" si="39"/>
        <v>17</v>
      </c>
    </row>
    <row r="481" spans="1:18">
      <c r="A481" t="str">
        <f t="shared" si="35"/>
        <v>Ember Regent1/1/1000</v>
      </c>
      <c r="B481" t="s">
        <v>630</v>
      </c>
      <c r="C481" s="3" t="s">
        <v>2222</v>
      </c>
      <c r="D481">
        <v>44</v>
      </c>
      <c r="G481" t="str">
        <f t="shared" si="36"/>
        <v>Ember Regent1/1/1000</v>
      </c>
      <c r="H481">
        <v>480</v>
      </c>
      <c r="I481" t="s">
        <v>12255</v>
      </c>
      <c r="J481" t="s">
        <v>630</v>
      </c>
      <c r="K481" s="3" t="s">
        <v>2222</v>
      </c>
      <c r="L481">
        <v>1</v>
      </c>
      <c r="M481">
        <v>1</v>
      </c>
      <c r="N481">
        <v>1</v>
      </c>
      <c r="O481">
        <v>1</v>
      </c>
      <c r="P481">
        <f t="shared" si="37"/>
        <v>44</v>
      </c>
      <c r="Q481">
        <f t="shared" si="38"/>
        <v>44</v>
      </c>
      <c r="R481">
        <f t="shared" si="39"/>
        <v>0</v>
      </c>
    </row>
    <row r="482" spans="1:18">
      <c r="A482" t="str">
        <f t="shared" si="35"/>
        <v>Emclopir 300/20 EC 20 X 250 ml45870</v>
      </c>
      <c r="B482" t="s">
        <v>631</v>
      </c>
      <c r="C482" s="3">
        <v>45870</v>
      </c>
      <c r="D482">
        <v>27</v>
      </c>
      <c r="G482" t="str">
        <f t="shared" si="36"/>
        <v>Emclopir 300/20 EC 20 X 250 ml45870</v>
      </c>
      <c r="H482">
        <v>481</v>
      </c>
      <c r="I482" t="s">
        <v>12256</v>
      </c>
      <c r="J482" t="s">
        <v>631</v>
      </c>
      <c r="K482" s="3">
        <v>45870</v>
      </c>
      <c r="L482">
        <v>20</v>
      </c>
      <c r="M482">
        <v>1</v>
      </c>
      <c r="N482">
        <v>1</v>
      </c>
      <c r="O482">
        <v>20</v>
      </c>
      <c r="P482">
        <f t="shared" si="37"/>
        <v>27</v>
      </c>
      <c r="Q482">
        <f t="shared" si="38"/>
        <v>1</v>
      </c>
      <c r="R482">
        <f t="shared" si="39"/>
        <v>7</v>
      </c>
    </row>
    <row r="483" spans="1:18">
      <c r="A483" t="str">
        <f t="shared" si="35"/>
        <v>Emclopir 300/20 EC 20 X 250 ml46204</v>
      </c>
      <c r="B483" t="s">
        <v>631</v>
      </c>
      <c r="C483" s="3">
        <v>46204</v>
      </c>
      <c r="D483">
        <v>500</v>
      </c>
      <c r="G483" t="str">
        <f t="shared" si="36"/>
        <v>Emclopir 300/20 EC 20 X 250 ml46204</v>
      </c>
      <c r="H483">
        <v>482</v>
      </c>
      <c r="I483" t="s">
        <v>12256</v>
      </c>
      <c r="J483" t="s">
        <v>631</v>
      </c>
      <c r="K483" s="3">
        <v>46204</v>
      </c>
      <c r="L483">
        <v>20</v>
      </c>
      <c r="M483">
        <v>1</v>
      </c>
      <c r="N483">
        <v>1</v>
      </c>
      <c r="O483">
        <v>20</v>
      </c>
      <c r="P483">
        <f t="shared" si="37"/>
        <v>500</v>
      </c>
      <c r="Q483">
        <f t="shared" si="38"/>
        <v>25</v>
      </c>
      <c r="R483">
        <f t="shared" si="39"/>
        <v>0</v>
      </c>
    </row>
    <row r="484" spans="1:18">
      <c r="A484" t="str">
        <f t="shared" si="35"/>
        <v>Emclopir 300/20 EC 50 X 100 ml45962</v>
      </c>
      <c r="B484" t="s">
        <v>632</v>
      </c>
      <c r="C484" s="3">
        <v>45962</v>
      </c>
      <c r="D484">
        <v>1833</v>
      </c>
      <c r="G484" t="str">
        <f t="shared" si="36"/>
        <v>Emclopir 300/20 EC 50 X 100 ml45962</v>
      </c>
      <c r="H484">
        <v>483</v>
      </c>
      <c r="I484" t="s">
        <v>12257</v>
      </c>
      <c r="J484" t="s">
        <v>632</v>
      </c>
      <c r="K484" s="3">
        <v>45962</v>
      </c>
      <c r="L484">
        <v>50</v>
      </c>
      <c r="M484">
        <v>1</v>
      </c>
      <c r="N484">
        <v>1</v>
      </c>
      <c r="O484">
        <v>50</v>
      </c>
      <c r="P484">
        <f t="shared" si="37"/>
        <v>1833</v>
      </c>
      <c r="Q484">
        <f t="shared" si="38"/>
        <v>36</v>
      </c>
      <c r="R484">
        <f t="shared" si="39"/>
        <v>33</v>
      </c>
    </row>
    <row r="485" spans="1:18">
      <c r="A485" t="str">
        <f t="shared" si="35"/>
        <v>Empower 1 ltr43678</v>
      </c>
      <c r="B485" t="s">
        <v>634</v>
      </c>
      <c r="C485" s="3">
        <v>43678</v>
      </c>
      <c r="D485">
        <v>1</v>
      </c>
      <c r="G485" t="str">
        <f t="shared" si="36"/>
        <v>Empower 1 ltr43678</v>
      </c>
      <c r="H485">
        <v>484</v>
      </c>
      <c r="I485" t="s">
        <v>12258</v>
      </c>
      <c r="J485" t="s">
        <v>634</v>
      </c>
      <c r="K485" s="3">
        <v>43678</v>
      </c>
      <c r="L485">
        <v>1</v>
      </c>
      <c r="M485">
        <v>1</v>
      </c>
      <c r="N485">
        <v>1</v>
      </c>
      <c r="O485">
        <v>1</v>
      </c>
      <c r="P485">
        <f t="shared" si="37"/>
        <v>1</v>
      </c>
      <c r="Q485">
        <f t="shared" si="38"/>
        <v>1</v>
      </c>
      <c r="R485">
        <f t="shared" si="39"/>
        <v>0</v>
      </c>
    </row>
    <row r="486" spans="1:18">
      <c r="A486" t="str">
        <f t="shared" si="35"/>
        <v>Ethrel 480 SL 100 X 100 ml46539</v>
      </c>
      <c r="B486" t="s">
        <v>635</v>
      </c>
      <c r="C486" s="3">
        <v>46539</v>
      </c>
      <c r="D486">
        <v>7519</v>
      </c>
      <c r="G486" t="str">
        <f t="shared" si="36"/>
        <v>Ethrel 480 SL 100 X 100 ml46539</v>
      </c>
      <c r="H486">
        <v>485</v>
      </c>
      <c r="I486" t="s">
        <v>12259</v>
      </c>
      <c r="J486" t="s">
        <v>635</v>
      </c>
      <c r="K486" s="3">
        <v>46539</v>
      </c>
      <c r="L486">
        <v>100</v>
      </c>
      <c r="M486">
        <v>1</v>
      </c>
      <c r="N486">
        <v>1</v>
      </c>
      <c r="O486">
        <v>100</v>
      </c>
      <c r="P486">
        <f t="shared" si="37"/>
        <v>7519</v>
      </c>
      <c r="Q486">
        <f t="shared" si="38"/>
        <v>75</v>
      </c>
      <c r="R486">
        <f t="shared" si="39"/>
        <v>19</v>
      </c>
    </row>
    <row r="487" spans="1:18">
      <c r="A487" t="str">
        <f t="shared" si="35"/>
        <v>Ethrel 480 SL 100 X 100 ml46569</v>
      </c>
      <c r="B487" t="s">
        <v>635</v>
      </c>
      <c r="C487" s="3">
        <v>46569</v>
      </c>
      <c r="D487">
        <v>1300</v>
      </c>
      <c r="G487" t="str">
        <f t="shared" si="36"/>
        <v>Ethrel 480 SL 100 X 100 ml46569</v>
      </c>
      <c r="H487">
        <v>486</v>
      </c>
      <c r="I487" t="s">
        <v>12259</v>
      </c>
      <c r="J487" t="s">
        <v>635</v>
      </c>
      <c r="K487" s="3">
        <v>46569</v>
      </c>
      <c r="L487">
        <v>100</v>
      </c>
      <c r="M487">
        <v>1</v>
      </c>
      <c r="N487">
        <v>1</v>
      </c>
      <c r="O487">
        <v>100</v>
      </c>
      <c r="P487">
        <f t="shared" si="37"/>
        <v>1300</v>
      </c>
      <c r="Q487">
        <f t="shared" si="38"/>
        <v>13</v>
      </c>
      <c r="R487">
        <f t="shared" si="39"/>
        <v>0</v>
      </c>
    </row>
    <row r="488" spans="1:18">
      <c r="A488" t="str">
        <f t="shared" si="35"/>
        <v>Extra One 680 SC 10 X 1 ltr46997</v>
      </c>
      <c r="B488" t="s">
        <v>639</v>
      </c>
      <c r="C488" s="3">
        <v>46997</v>
      </c>
      <c r="D488">
        <v>50</v>
      </c>
      <c r="G488" t="str">
        <f t="shared" si="36"/>
        <v>Extra One 680 SC 10 X 1 ltr46997</v>
      </c>
      <c r="H488">
        <v>487</v>
      </c>
      <c r="I488" t="s">
        <v>12260</v>
      </c>
      <c r="J488" t="s">
        <v>639</v>
      </c>
      <c r="K488" s="3">
        <v>46997</v>
      </c>
      <c r="L488">
        <v>10</v>
      </c>
      <c r="M488">
        <v>1</v>
      </c>
      <c r="N488">
        <v>1</v>
      </c>
      <c r="O488">
        <v>10</v>
      </c>
      <c r="P488">
        <f t="shared" si="37"/>
        <v>50</v>
      </c>
      <c r="Q488">
        <f t="shared" si="38"/>
        <v>5</v>
      </c>
      <c r="R488">
        <f t="shared" si="39"/>
        <v>0</v>
      </c>
    </row>
    <row r="489" spans="1:18">
      <c r="A489" t="str">
        <f t="shared" si="35"/>
        <v>Fan Nozzle1/1/1000</v>
      </c>
      <c r="B489" t="s">
        <v>640</v>
      </c>
      <c r="C489" s="3" t="s">
        <v>2222</v>
      </c>
      <c r="D489">
        <v>25</v>
      </c>
      <c r="G489" t="str">
        <f t="shared" si="36"/>
        <v>Fan Nozzle1/1/1000</v>
      </c>
      <c r="H489">
        <v>488</v>
      </c>
      <c r="I489" t="s">
        <v>12261</v>
      </c>
      <c r="J489" t="s">
        <v>640</v>
      </c>
      <c r="K489" s="3" t="s">
        <v>2222</v>
      </c>
      <c r="L489">
        <v>1</v>
      </c>
      <c r="M489">
        <v>1</v>
      </c>
      <c r="N489">
        <v>1</v>
      </c>
      <c r="O489">
        <v>1</v>
      </c>
      <c r="P489">
        <f t="shared" si="37"/>
        <v>25</v>
      </c>
      <c r="Q489">
        <f t="shared" si="38"/>
        <v>25</v>
      </c>
      <c r="R489">
        <f t="shared" si="39"/>
        <v>0</v>
      </c>
    </row>
    <row r="490" spans="1:18">
      <c r="A490" t="str">
        <f t="shared" si="35"/>
        <v>Fastick 400 SL 12 X 1 ltr46600</v>
      </c>
      <c r="B490" t="s">
        <v>641</v>
      </c>
      <c r="C490" s="3">
        <v>46600</v>
      </c>
      <c r="D490">
        <v>10</v>
      </c>
      <c r="G490" t="str">
        <f t="shared" si="36"/>
        <v>Fastick 400 SL 12 X 1 ltr46600</v>
      </c>
      <c r="H490">
        <v>489</v>
      </c>
      <c r="I490" t="s">
        <v>12262</v>
      </c>
      <c r="J490" t="s">
        <v>641</v>
      </c>
      <c r="K490" s="3">
        <v>46600</v>
      </c>
      <c r="L490">
        <v>12</v>
      </c>
      <c r="M490">
        <v>1</v>
      </c>
      <c r="N490">
        <v>1</v>
      </c>
      <c r="O490">
        <v>12</v>
      </c>
      <c r="P490">
        <f t="shared" si="37"/>
        <v>10</v>
      </c>
      <c r="Q490">
        <f t="shared" si="38"/>
        <v>0</v>
      </c>
      <c r="R490">
        <f t="shared" si="39"/>
        <v>10</v>
      </c>
    </row>
    <row r="491" spans="1:18">
      <c r="A491" t="str">
        <f t="shared" si="35"/>
        <v>Fastick 400 SL 12 X 1 ltr46844</v>
      </c>
      <c r="B491" t="s">
        <v>641</v>
      </c>
      <c r="C491" s="3">
        <v>46844</v>
      </c>
      <c r="D491">
        <v>2</v>
      </c>
      <c r="G491" t="str">
        <f t="shared" si="36"/>
        <v>Fastick 400 SL 12 X 1 ltr46844</v>
      </c>
      <c r="H491">
        <v>490</v>
      </c>
      <c r="I491" t="s">
        <v>12262</v>
      </c>
      <c r="J491" t="s">
        <v>641</v>
      </c>
      <c r="K491" s="3">
        <v>46844</v>
      </c>
      <c r="L491">
        <v>12</v>
      </c>
      <c r="M491">
        <v>1</v>
      </c>
      <c r="N491">
        <v>1</v>
      </c>
      <c r="O491">
        <v>12</v>
      </c>
      <c r="P491">
        <f t="shared" si="37"/>
        <v>2</v>
      </c>
      <c r="Q491">
        <f t="shared" si="38"/>
        <v>0</v>
      </c>
      <c r="R491">
        <f t="shared" si="39"/>
        <v>2</v>
      </c>
    </row>
    <row r="492" spans="1:18">
      <c r="A492" t="str">
        <f t="shared" si="35"/>
        <v>Fastick 400 SL 12 X 1 ltr46966</v>
      </c>
      <c r="B492" t="s">
        <v>641</v>
      </c>
      <c r="C492" s="3">
        <v>46966</v>
      </c>
      <c r="D492">
        <v>444</v>
      </c>
      <c r="G492" t="str">
        <f t="shared" si="36"/>
        <v>Fastick 400 SL 12 X 1 ltr46966</v>
      </c>
      <c r="H492">
        <v>491</v>
      </c>
      <c r="I492" t="s">
        <v>12262</v>
      </c>
      <c r="J492" t="s">
        <v>641</v>
      </c>
      <c r="K492" s="3">
        <v>46966</v>
      </c>
      <c r="L492">
        <v>12</v>
      </c>
      <c r="M492">
        <v>1</v>
      </c>
      <c r="N492">
        <v>1</v>
      </c>
      <c r="O492">
        <v>12</v>
      </c>
      <c r="P492">
        <f t="shared" si="37"/>
        <v>444</v>
      </c>
      <c r="Q492">
        <f t="shared" si="38"/>
        <v>37</v>
      </c>
      <c r="R492">
        <f t="shared" si="39"/>
        <v>0</v>
      </c>
    </row>
    <row r="493" spans="1:18">
      <c r="A493" t="str">
        <f t="shared" si="35"/>
        <v>Fastquat 276 SL 20 X 1 ltr45839</v>
      </c>
      <c r="B493" t="s">
        <v>642</v>
      </c>
      <c r="C493" s="3">
        <v>45839</v>
      </c>
      <c r="D493">
        <v>2995</v>
      </c>
      <c r="G493" t="str">
        <f t="shared" si="36"/>
        <v>Fastquat 276 SL 20 X 1 ltr45839</v>
      </c>
      <c r="H493">
        <v>492</v>
      </c>
      <c r="I493" t="s">
        <v>12263</v>
      </c>
      <c r="J493" t="s">
        <v>642</v>
      </c>
      <c r="K493" s="3">
        <v>45839</v>
      </c>
      <c r="L493">
        <v>20</v>
      </c>
      <c r="M493">
        <v>1</v>
      </c>
      <c r="N493">
        <v>1</v>
      </c>
      <c r="O493">
        <v>20</v>
      </c>
      <c r="P493">
        <f t="shared" si="37"/>
        <v>2995</v>
      </c>
      <c r="Q493">
        <f t="shared" si="38"/>
        <v>149</v>
      </c>
      <c r="R493">
        <f t="shared" si="39"/>
        <v>15</v>
      </c>
    </row>
    <row r="494" spans="1:18">
      <c r="A494" t="str">
        <f t="shared" si="35"/>
        <v>Fenprozole 500 EC 48 X 240 ml46600</v>
      </c>
      <c r="B494" t="s">
        <v>643</v>
      </c>
      <c r="C494" s="3">
        <v>46600</v>
      </c>
      <c r="D494">
        <v>948</v>
      </c>
      <c r="G494" t="str">
        <f t="shared" si="36"/>
        <v>Fenprozole 500 EC 48 X 240 ml46600</v>
      </c>
      <c r="H494">
        <v>493</v>
      </c>
      <c r="I494" t="s">
        <v>12264</v>
      </c>
      <c r="J494" t="s">
        <v>643</v>
      </c>
      <c r="K494" s="3">
        <v>46600</v>
      </c>
      <c r="L494">
        <v>48</v>
      </c>
      <c r="M494">
        <v>1</v>
      </c>
      <c r="N494">
        <v>1</v>
      </c>
      <c r="O494">
        <v>48</v>
      </c>
      <c r="P494">
        <f t="shared" si="37"/>
        <v>948</v>
      </c>
      <c r="Q494">
        <f t="shared" si="38"/>
        <v>19</v>
      </c>
      <c r="R494">
        <f t="shared" si="39"/>
        <v>36</v>
      </c>
    </row>
    <row r="495" spans="1:18">
      <c r="A495" t="str">
        <f t="shared" si="35"/>
        <v>Fenticide 200 EC 20 X 500 ml46388</v>
      </c>
      <c r="B495" t="s">
        <v>645</v>
      </c>
      <c r="C495" s="3">
        <v>46388</v>
      </c>
      <c r="D495">
        <v>649</v>
      </c>
      <c r="G495" t="str">
        <f t="shared" si="36"/>
        <v>Fenticide 200 EC 20 X 500 ml46388</v>
      </c>
      <c r="H495">
        <v>494</v>
      </c>
      <c r="I495" t="s">
        <v>12265</v>
      </c>
      <c r="J495" t="s">
        <v>645</v>
      </c>
      <c r="K495" s="3">
        <v>46388</v>
      </c>
      <c r="L495">
        <v>20</v>
      </c>
      <c r="M495">
        <v>1</v>
      </c>
      <c r="N495">
        <v>1</v>
      </c>
      <c r="O495">
        <v>20</v>
      </c>
      <c r="P495">
        <f t="shared" si="37"/>
        <v>649</v>
      </c>
      <c r="Q495">
        <f t="shared" si="38"/>
        <v>32</v>
      </c>
      <c r="R495">
        <f t="shared" si="39"/>
        <v>9</v>
      </c>
    </row>
    <row r="496" spans="1:18">
      <c r="A496" t="str">
        <f t="shared" si="35"/>
        <v>Fentolin 200 EC 20 X 200 ml45901</v>
      </c>
      <c r="B496" t="s">
        <v>647</v>
      </c>
      <c r="C496" s="3">
        <v>45901</v>
      </c>
      <c r="D496">
        <v>5</v>
      </c>
      <c r="G496" t="str">
        <f t="shared" si="36"/>
        <v>Fentolin 200 EC 20 X 200 ml45901</v>
      </c>
      <c r="H496">
        <v>495</v>
      </c>
      <c r="I496" t="s">
        <v>12266</v>
      </c>
      <c r="J496" t="s">
        <v>647</v>
      </c>
      <c r="K496" s="3">
        <v>45901</v>
      </c>
      <c r="L496">
        <v>20</v>
      </c>
      <c r="M496">
        <v>1</v>
      </c>
      <c r="N496">
        <v>1</v>
      </c>
      <c r="O496">
        <v>20</v>
      </c>
      <c r="P496">
        <f t="shared" si="37"/>
        <v>5</v>
      </c>
      <c r="Q496">
        <f t="shared" si="38"/>
        <v>0</v>
      </c>
      <c r="R496">
        <f t="shared" si="39"/>
        <v>5</v>
      </c>
    </row>
    <row r="497" spans="1:18">
      <c r="A497" t="str">
        <f t="shared" si="35"/>
        <v>Fentolin 200 EC 20 X 500 ml46874</v>
      </c>
      <c r="B497" t="s">
        <v>648</v>
      </c>
      <c r="C497" s="3">
        <v>46874</v>
      </c>
      <c r="D497">
        <v>103</v>
      </c>
      <c r="G497" t="str">
        <f t="shared" si="36"/>
        <v>Fentolin 200 EC 20 X 500 ml46874</v>
      </c>
      <c r="H497">
        <v>496</v>
      </c>
      <c r="I497" t="s">
        <v>12267</v>
      </c>
      <c r="J497" t="s">
        <v>648</v>
      </c>
      <c r="K497" s="3">
        <v>46874</v>
      </c>
      <c r="L497">
        <v>20</v>
      </c>
      <c r="M497">
        <v>1</v>
      </c>
      <c r="N497">
        <v>1</v>
      </c>
      <c r="O497">
        <v>20</v>
      </c>
      <c r="P497">
        <f t="shared" si="37"/>
        <v>103</v>
      </c>
      <c r="Q497">
        <f t="shared" si="38"/>
        <v>5</v>
      </c>
      <c r="R497">
        <f t="shared" si="39"/>
        <v>3</v>
      </c>
    </row>
    <row r="498" spans="1:18">
      <c r="A498" t="str">
        <f t="shared" si="35"/>
        <v>Fenval 200 EC 15 X 1 ltr46874</v>
      </c>
      <c r="B498" t="s">
        <v>649</v>
      </c>
      <c r="C498" s="3">
        <v>46874</v>
      </c>
      <c r="D498">
        <v>5</v>
      </c>
      <c r="G498" t="str">
        <f t="shared" si="36"/>
        <v>Fenval 200 EC 15 X 1 ltr46874</v>
      </c>
      <c r="H498">
        <v>497</v>
      </c>
      <c r="I498" t="s">
        <v>12268</v>
      </c>
      <c r="J498" t="s">
        <v>649</v>
      </c>
      <c r="K498" s="3">
        <v>46874</v>
      </c>
      <c r="L498">
        <v>15</v>
      </c>
      <c r="M498">
        <v>1</v>
      </c>
      <c r="N498">
        <v>1</v>
      </c>
      <c r="O498">
        <v>15</v>
      </c>
      <c r="P498">
        <f t="shared" si="37"/>
        <v>5</v>
      </c>
      <c r="Q498">
        <f t="shared" si="38"/>
        <v>0</v>
      </c>
      <c r="R498">
        <f t="shared" si="39"/>
        <v>5</v>
      </c>
    </row>
    <row r="499" spans="1:18">
      <c r="A499" t="str">
        <f t="shared" si="35"/>
        <v>Fenval 200 EC 15 X 1 ltr46997</v>
      </c>
      <c r="B499" t="s">
        <v>649</v>
      </c>
      <c r="C499" s="3">
        <v>46997</v>
      </c>
      <c r="D499">
        <v>150</v>
      </c>
      <c r="G499" t="str">
        <f t="shared" si="36"/>
        <v>Fenval 200 EC 15 X 1 ltr46997</v>
      </c>
      <c r="H499">
        <v>498</v>
      </c>
      <c r="I499" t="s">
        <v>12268</v>
      </c>
      <c r="J499" t="s">
        <v>649</v>
      </c>
      <c r="K499" s="3">
        <v>46997</v>
      </c>
      <c r="L499">
        <v>15</v>
      </c>
      <c r="M499">
        <v>1</v>
      </c>
      <c r="N499">
        <v>1</v>
      </c>
      <c r="O499">
        <v>15</v>
      </c>
      <c r="P499">
        <f t="shared" si="37"/>
        <v>150</v>
      </c>
      <c r="Q499">
        <f t="shared" si="38"/>
        <v>10</v>
      </c>
      <c r="R499">
        <f t="shared" si="39"/>
        <v>0</v>
      </c>
    </row>
    <row r="500" spans="1:18">
      <c r="A500" t="str">
        <f t="shared" si="35"/>
        <v>Fenval 200 EC 15 X 1 ltr47088</v>
      </c>
      <c r="B500" t="s">
        <v>649</v>
      </c>
      <c r="C500" s="3">
        <v>47088</v>
      </c>
      <c r="D500">
        <v>1050</v>
      </c>
      <c r="G500" t="str">
        <f t="shared" si="36"/>
        <v>Fenval 200 EC 15 X 1 ltr47088</v>
      </c>
      <c r="H500">
        <v>499</v>
      </c>
      <c r="I500" t="s">
        <v>12268</v>
      </c>
      <c r="J500" t="s">
        <v>649</v>
      </c>
      <c r="K500" s="3">
        <v>47088</v>
      </c>
      <c r="L500">
        <v>15</v>
      </c>
      <c r="M500">
        <v>1</v>
      </c>
      <c r="N500">
        <v>1</v>
      </c>
      <c r="O500">
        <v>15</v>
      </c>
      <c r="P500">
        <f t="shared" si="37"/>
        <v>1050</v>
      </c>
      <c r="Q500">
        <f t="shared" si="38"/>
        <v>70</v>
      </c>
      <c r="R500">
        <f t="shared" si="39"/>
        <v>0</v>
      </c>
    </row>
    <row r="501" spans="1:18">
      <c r="A501" t="str">
        <f t="shared" si="35"/>
        <v>Fenval 200 EC 20 X 250 ml46174</v>
      </c>
      <c r="B501" t="s">
        <v>650</v>
      </c>
      <c r="C501" s="3">
        <v>46174</v>
      </c>
      <c r="D501">
        <v>9</v>
      </c>
      <c r="G501" t="str">
        <f t="shared" si="36"/>
        <v>Fenval 200 EC 20 X 250 ml46174</v>
      </c>
      <c r="H501">
        <v>500</v>
      </c>
      <c r="I501" t="s">
        <v>12269</v>
      </c>
      <c r="J501" t="s">
        <v>650</v>
      </c>
      <c r="K501" s="3">
        <v>46174</v>
      </c>
      <c r="L501">
        <v>20</v>
      </c>
      <c r="M501">
        <v>1</v>
      </c>
      <c r="N501">
        <v>1</v>
      </c>
      <c r="O501">
        <v>20</v>
      </c>
      <c r="P501">
        <f t="shared" si="37"/>
        <v>9</v>
      </c>
      <c r="Q501">
        <f t="shared" si="38"/>
        <v>0</v>
      </c>
      <c r="R501">
        <f t="shared" si="39"/>
        <v>9</v>
      </c>
    </row>
    <row r="502" spans="1:18">
      <c r="A502" t="str">
        <f t="shared" si="35"/>
        <v>Fenval 200 EC 20 X 250 ml46997</v>
      </c>
      <c r="B502" t="s">
        <v>650</v>
      </c>
      <c r="C502" s="3">
        <v>46997</v>
      </c>
      <c r="D502">
        <v>820</v>
      </c>
      <c r="G502" t="str">
        <f t="shared" si="36"/>
        <v>Fenval 200 EC 20 X 250 ml46997</v>
      </c>
      <c r="H502">
        <v>501</v>
      </c>
      <c r="I502" t="s">
        <v>12269</v>
      </c>
      <c r="J502" t="s">
        <v>650</v>
      </c>
      <c r="K502" s="3">
        <v>46997</v>
      </c>
      <c r="L502">
        <v>20</v>
      </c>
      <c r="M502">
        <v>1</v>
      </c>
      <c r="N502">
        <v>1</v>
      </c>
      <c r="O502">
        <v>20</v>
      </c>
      <c r="P502">
        <f t="shared" si="37"/>
        <v>820</v>
      </c>
      <c r="Q502">
        <f t="shared" si="38"/>
        <v>41</v>
      </c>
      <c r="R502">
        <f t="shared" si="39"/>
        <v>0</v>
      </c>
    </row>
    <row r="503" spans="1:18">
      <c r="A503" t="str">
        <f t="shared" si="35"/>
        <v>Fenval 200 EC 20 X 250 ml47088</v>
      </c>
      <c r="B503" t="s">
        <v>650</v>
      </c>
      <c r="C503" s="3">
        <v>47088</v>
      </c>
      <c r="D503">
        <v>1120</v>
      </c>
      <c r="G503" t="str">
        <f t="shared" si="36"/>
        <v>Fenval 200 EC 20 X 250 ml47088</v>
      </c>
      <c r="H503">
        <v>502</v>
      </c>
      <c r="I503" t="s">
        <v>12269</v>
      </c>
      <c r="J503" t="s">
        <v>650</v>
      </c>
      <c r="K503" s="3">
        <v>47088</v>
      </c>
      <c r="L503">
        <v>20</v>
      </c>
      <c r="M503">
        <v>1</v>
      </c>
      <c r="N503">
        <v>1</v>
      </c>
      <c r="O503">
        <v>20</v>
      </c>
      <c r="P503">
        <f t="shared" si="37"/>
        <v>1120</v>
      </c>
      <c r="Q503">
        <f t="shared" si="38"/>
        <v>56</v>
      </c>
      <c r="R503">
        <f t="shared" si="39"/>
        <v>0</v>
      </c>
    </row>
    <row r="504" spans="1:18">
      <c r="A504" t="str">
        <f t="shared" si="35"/>
        <v>Fenval 200 EC 20 X 500 ml47088</v>
      </c>
      <c r="B504" t="s">
        <v>651</v>
      </c>
      <c r="C504" s="3">
        <v>47088</v>
      </c>
      <c r="D504">
        <v>759</v>
      </c>
      <c r="G504" t="str">
        <f t="shared" si="36"/>
        <v>Fenval 200 EC 20 X 500 ml47088</v>
      </c>
      <c r="H504">
        <v>503</v>
      </c>
      <c r="I504" t="s">
        <v>12270</v>
      </c>
      <c r="J504" t="s">
        <v>651</v>
      </c>
      <c r="K504" s="3">
        <v>47088</v>
      </c>
      <c r="L504">
        <v>20</v>
      </c>
      <c r="M504">
        <v>1</v>
      </c>
      <c r="N504">
        <v>1</v>
      </c>
      <c r="O504">
        <v>20</v>
      </c>
      <c r="P504">
        <f t="shared" si="37"/>
        <v>759</v>
      </c>
      <c r="Q504">
        <f t="shared" si="38"/>
        <v>37</v>
      </c>
      <c r="R504">
        <f t="shared" si="39"/>
        <v>19</v>
      </c>
    </row>
    <row r="505" spans="1:18">
      <c r="A505" t="str">
        <f t="shared" si="35"/>
        <v>Fenval 200 EC 50 X 100 ml46539</v>
      </c>
      <c r="B505" t="s">
        <v>652</v>
      </c>
      <c r="C505" s="3">
        <v>46539</v>
      </c>
      <c r="D505">
        <v>13</v>
      </c>
      <c r="G505" t="str">
        <f t="shared" si="36"/>
        <v>Fenval 200 EC 50 X 100 ml46539</v>
      </c>
      <c r="H505">
        <v>504</v>
      </c>
      <c r="I505" t="s">
        <v>12271</v>
      </c>
      <c r="J505" t="s">
        <v>652</v>
      </c>
      <c r="K505" s="3">
        <v>46539</v>
      </c>
      <c r="L505">
        <v>50</v>
      </c>
      <c r="M505">
        <v>1</v>
      </c>
      <c r="N505">
        <v>1</v>
      </c>
      <c r="O505">
        <v>50</v>
      </c>
      <c r="P505">
        <f t="shared" si="37"/>
        <v>13</v>
      </c>
      <c r="Q505">
        <f t="shared" si="38"/>
        <v>0</v>
      </c>
      <c r="R505">
        <f t="shared" si="39"/>
        <v>13</v>
      </c>
    </row>
    <row r="506" spans="1:18">
      <c r="A506" t="str">
        <f t="shared" si="35"/>
        <v>Fenval 200 EC 50 X 100 ml47150</v>
      </c>
      <c r="B506" t="s">
        <v>652</v>
      </c>
      <c r="C506" s="3">
        <v>47150</v>
      </c>
      <c r="D506">
        <v>750</v>
      </c>
      <c r="G506" t="str">
        <f t="shared" si="36"/>
        <v>Fenval 200 EC 50 X 100 ml47150</v>
      </c>
      <c r="H506">
        <v>505</v>
      </c>
      <c r="I506" t="s">
        <v>12271</v>
      </c>
      <c r="J506" t="s">
        <v>652</v>
      </c>
      <c r="K506" s="3">
        <v>47150</v>
      </c>
      <c r="L506">
        <v>50</v>
      </c>
      <c r="M506">
        <v>1</v>
      </c>
      <c r="N506">
        <v>1</v>
      </c>
      <c r="O506">
        <v>50</v>
      </c>
      <c r="P506">
        <f t="shared" si="37"/>
        <v>750</v>
      </c>
      <c r="Q506">
        <f t="shared" si="38"/>
        <v>15</v>
      </c>
      <c r="R506">
        <f t="shared" si="39"/>
        <v>0</v>
      </c>
    </row>
    <row r="507" spans="1:18">
      <c r="A507" t="str">
        <f t="shared" si="35"/>
        <v>Fenval 200 EC 50 X 100 ml47088</v>
      </c>
      <c r="B507" t="s">
        <v>652</v>
      </c>
      <c r="C507" s="3">
        <v>47088</v>
      </c>
      <c r="D507">
        <v>3500</v>
      </c>
      <c r="G507" t="str">
        <f t="shared" si="36"/>
        <v>Fenval 200 EC 50 X 100 ml47088</v>
      </c>
      <c r="H507">
        <v>506</v>
      </c>
      <c r="I507" t="s">
        <v>12271</v>
      </c>
      <c r="J507" t="s">
        <v>652</v>
      </c>
      <c r="K507" s="3">
        <v>47088</v>
      </c>
      <c r="L507">
        <v>50</v>
      </c>
      <c r="M507">
        <v>1</v>
      </c>
      <c r="N507">
        <v>1</v>
      </c>
      <c r="O507">
        <v>50</v>
      </c>
      <c r="P507">
        <f t="shared" si="37"/>
        <v>3500</v>
      </c>
      <c r="Q507">
        <f t="shared" si="38"/>
        <v>70</v>
      </c>
      <c r="R507">
        <f t="shared" si="39"/>
        <v>0</v>
      </c>
    </row>
    <row r="508" spans="1:18">
      <c r="A508" t="str">
        <f t="shared" si="35"/>
        <v>Ferancher 100 EC 40 X 200 ml46753</v>
      </c>
      <c r="B508" t="s">
        <v>653</v>
      </c>
      <c r="C508" s="3">
        <v>46753</v>
      </c>
      <c r="D508">
        <v>309</v>
      </c>
      <c r="G508" t="str">
        <f t="shared" si="36"/>
        <v>Ferancher 100 EC 40 X 200 ml46753</v>
      </c>
      <c r="H508">
        <v>507</v>
      </c>
      <c r="I508" t="s">
        <v>12272</v>
      </c>
      <c r="J508" t="s">
        <v>653</v>
      </c>
      <c r="K508" s="3">
        <v>46753</v>
      </c>
      <c r="L508">
        <v>40</v>
      </c>
      <c r="M508">
        <v>1</v>
      </c>
      <c r="N508">
        <v>1</v>
      </c>
      <c r="O508">
        <v>40</v>
      </c>
      <c r="P508">
        <f t="shared" si="37"/>
        <v>309</v>
      </c>
      <c r="Q508">
        <f t="shared" si="38"/>
        <v>7</v>
      </c>
      <c r="R508">
        <f t="shared" si="39"/>
        <v>29</v>
      </c>
    </row>
    <row r="509" spans="1:18">
      <c r="A509" t="str">
        <f t="shared" si="35"/>
        <v>Fetrilon Combi 1 12 X 40 X 25 gr46966</v>
      </c>
      <c r="B509" t="s">
        <v>655</v>
      </c>
      <c r="C509" s="3">
        <v>46966</v>
      </c>
      <c r="D509">
        <v>1400</v>
      </c>
      <c r="G509" t="str">
        <f t="shared" si="36"/>
        <v>Fetrilon Combi 1 12 X 40 X 25 gr46966</v>
      </c>
      <c r="H509">
        <v>508</v>
      </c>
      <c r="I509" t="s">
        <v>12273</v>
      </c>
      <c r="J509" t="s">
        <v>655</v>
      </c>
      <c r="K509" s="3">
        <v>46966</v>
      </c>
      <c r="L509">
        <v>12</v>
      </c>
      <c r="M509">
        <v>40</v>
      </c>
      <c r="N509">
        <v>1</v>
      </c>
      <c r="O509">
        <v>480</v>
      </c>
      <c r="P509">
        <f t="shared" si="37"/>
        <v>1400</v>
      </c>
      <c r="Q509">
        <f t="shared" si="38"/>
        <v>2</v>
      </c>
      <c r="R509">
        <f t="shared" si="39"/>
        <v>440</v>
      </c>
    </row>
    <row r="510" spans="1:18">
      <c r="A510" t="str">
        <f t="shared" si="35"/>
        <v>Filia 525 SE 100 X 50 ml45689</v>
      </c>
      <c r="B510" t="s">
        <v>656</v>
      </c>
      <c r="C510" s="3">
        <v>45689</v>
      </c>
      <c r="D510">
        <v>84</v>
      </c>
      <c r="G510" t="str">
        <f t="shared" si="36"/>
        <v>Filia 525 SE 100 X 50 ml45689</v>
      </c>
      <c r="H510">
        <v>509</v>
      </c>
      <c r="I510" t="s">
        <v>12274</v>
      </c>
      <c r="J510" t="s">
        <v>656</v>
      </c>
      <c r="K510" s="3">
        <v>45689</v>
      </c>
      <c r="L510">
        <v>100</v>
      </c>
      <c r="M510">
        <v>1</v>
      </c>
      <c r="N510">
        <v>1</v>
      </c>
      <c r="O510">
        <v>100</v>
      </c>
      <c r="P510">
        <f t="shared" si="37"/>
        <v>84</v>
      </c>
      <c r="Q510">
        <f t="shared" si="38"/>
        <v>0</v>
      </c>
      <c r="R510">
        <f t="shared" si="39"/>
        <v>84</v>
      </c>
    </row>
    <row r="511" spans="1:18">
      <c r="A511" t="str">
        <f t="shared" si="35"/>
        <v>Filia 525 SE 100 X 50 ml46054</v>
      </c>
      <c r="B511" t="s">
        <v>656</v>
      </c>
      <c r="C511" s="3">
        <v>46054</v>
      </c>
      <c r="D511">
        <v>14300</v>
      </c>
      <c r="G511" t="str">
        <f t="shared" si="36"/>
        <v>Filia 525 SE 100 X 50 ml46054</v>
      </c>
      <c r="H511">
        <v>510</v>
      </c>
      <c r="I511" t="s">
        <v>12274</v>
      </c>
      <c r="J511" t="s">
        <v>656</v>
      </c>
      <c r="K511" s="3">
        <v>46054</v>
      </c>
      <c r="L511">
        <v>100</v>
      </c>
      <c r="M511">
        <v>1</v>
      </c>
      <c r="N511">
        <v>1</v>
      </c>
      <c r="O511">
        <v>100</v>
      </c>
      <c r="P511">
        <f t="shared" si="37"/>
        <v>14300</v>
      </c>
      <c r="Q511">
        <f t="shared" si="38"/>
        <v>143</v>
      </c>
      <c r="R511">
        <f t="shared" si="39"/>
        <v>0</v>
      </c>
    </row>
    <row r="512" spans="1:18">
      <c r="A512" t="str">
        <f t="shared" si="35"/>
        <v>Filia 525 SE 20 X 250 ml46327</v>
      </c>
      <c r="B512" t="s">
        <v>660</v>
      </c>
      <c r="C512" s="3">
        <v>46327</v>
      </c>
      <c r="D512">
        <v>800</v>
      </c>
      <c r="G512" t="str">
        <f t="shared" si="36"/>
        <v>Filia 525 SE 20 X 250 ml46327</v>
      </c>
      <c r="H512">
        <v>511</v>
      </c>
      <c r="I512" t="s">
        <v>12275</v>
      </c>
      <c r="J512" t="s">
        <v>660</v>
      </c>
      <c r="K512" s="3">
        <v>46327</v>
      </c>
      <c r="L512">
        <v>20</v>
      </c>
      <c r="M512">
        <v>1</v>
      </c>
      <c r="N512">
        <v>1</v>
      </c>
      <c r="O512">
        <v>20</v>
      </c>
      <c r="P512">
        <f t="shared" si="37"/>
        <v>800</v>
      </c>
      <c r="Q512">
        <f t="shared" si="38"/>
        <v>40</v>
      </c>
      <c r="R512">
        <f t="shared" si="39"/>
        <v>0</v>
      </c>
    </row>
    <row r="513" spans="1:18">
      <c r="A513" t="str">
        <f t="shared" si="35"/>
        <v>Filia 525 SE 20 X 250 ml46508</v>
      </c>
      <c r="B513" t="s">
        <v>660</v>
      </c>
      <c r="C513" s="3">
        <v>46508</v>
      </c>
      <c r="D513">
        <v>20</v>
      </c>
      <c r="G513" t="str">
        <f t="shared" si="36"/>
        <v>Filia 525 SE 20 X 250 ml46508</v>
      </c>
      <c r="H513">
        <v>512</v>
      </c>
      <c r="I513" t="s">
        <v>12275</v>
      </c>
      <c r="J513" t="s">
        <v>660</v>
      </c>
      <c r="K513" s="3">
        <v>46508</v>
      </c>
      <c r="L513">
        <v>20</v>
      </c>
      <c r="M513">
        <v>1</v>
      </c>
      <c r="N513">
        <v>1</v>
      </c>
      <c r="O513">
        <v>20</v>
      </c>
      <c r="P513">
        <f t="shared" si="37"/>
        <v>20</v>
      </c>
      <c r="Q513">
        <f t="shared" si="38"/>
        <v>1</v>
      </c>
      <c r="R513">
        <f t="shared" si="39"/>
        <v>0</v>
      </c>
    </row>
    <row r="514" spans="1:18">
      <c r="A514" t="str">
        <f t="shared" si="35"/>
        <v>Filia 525 SE 20 X 250 ml46447</v>
      </c>
      <c r="B514" t="s">
        <v>660</v>
      </c>
      <c r="C514" s="3">
        <v>46447</v>
      </c>
      <c r="D514">
        <v>16440</v>
      </c>
      <c r="G514" t="str">
        <f t="shared" si="36"/>
        <v>Filia 525 SE 20 X 250 ml46447</v>
      </c>
      <c r="H514">
        <v>513</v>
      </c>
      <c r="I514" t="s">
        <v>12275</v>
      </c>
      <c r="J514" t="s">
        <v>660</v>
      </c>
      <c r="K514" s="3">
        <v>46447</v>
      </c>
      <c r="L514">
        <v>20</v>
      </c>
      <c r="M514">
        <v>1</v>
      </c>
      <c r="N514">
        <v>1</v>
      </c>
      <c r="O514">
        <v>20</v>
      </c>
      <c r="P514">
        <f t="shared" si="37"/>
        <v>16440</v>
      </c>
      <c r="Q514">
        <f t="shared" si="38"/>
        <v>822</v>
      </c>
      <c r="R514">
        <f t="shared" si="39"/>
        <v>0</v>
      </c>
    </row>
    <row r="515" spans="1:18">
      <c r="A515" t="str">
        <f t="shared" ref="A515:A578" si="40">B515&amp;C515</f>
        <v>Flash 40 X 100 ml46054</v>
      </c>
      <c r="B515" t="s">
        <v>665</v>
      </c>
      <c r="C515" s="3">
        <v>46054</v>
      </c>
      <c r="D515">
        <v>200</v>
      </c>
      <c r="G515" t="str">
        <f t="shared" ref="G515:G578" si="41">J515&amp;K515</f>
        <v>Flash 40 X 100 ml46054</v>
      </c>
      <c r="H515">
        <v>514</v>
      </c>
      <c r="I515" t="s">
        <v>12276</v>
      </c>
      <c r="J515" t="s">
        <v>665</v>
      </c>
      <c r="K515" s="3">
        <v>46054</v>
      </c>
      <c r="L515">
        <v>40</v>
      </c>
      <c r="M515">
        <v>1</v>
      </c>
      <c r="N515">
        <v>1</v>
      </c>
      <c r="O515">
        <v>40</v>
      </c>
      <c r="P515">
        <f t="shared" ref="P515:P578" si="42">VLOOKUP(G515,$A$2:$D$2089,4,FALSE)</f>
        <v>200</v>
      </c>
      <c r="Q515">
        <f t="shared" ref="Q515:Q578" si="43">ROUNDDOWN(P515/O515,0)</f>
        <v>5</v>
      </c>
      <c r="R515">
        <f t="shared" ref="R515:R578" si="44">P515-Q515*O515</f>
        <v>0</v>
      </c>
    </row>
    <row r="516" spans="1:18">
      <c r="A516" t="str">
        <f t="shared" si="40"/>
        <v>Flash 40 X 100 ml46023</v>
      </c>
      <c r="B516" t="s">
        <v>665</v>
      </c>
      <c r="C516" s="3">
        <v>46023</v>
      </c>
      <c r="D516">
        <v>640</v>
      </c>
      <c r="G516" t="str">
        <f t="shared" si="41"/>
        <v>Flash 40 X 100 ml46023</v>
      </c>
      <c r="H516">
        <v>515</v>
      </c>
      <c r="I516" t="s">
        <v>12276</v>
      </c>
      <c r="J516" t="s">
        <v>665</v>
      </c>
      <c r="K516" s="3">
        <v>46023</v>
      </c>
      <c r="L516">
        <v>40</v>
      </c>
      <c r="M516">
        <v>1</v>
      </c>
      <c r="N516">
        <v>1</v>
      </c>
      <c r="O516">
        <v>40</v>
      </c>
      <c r="P516">
        <f t="shared" si="42"/>
        <v>640</v>
      </c>
      <c r="Q516">
        <f t="shared" si="43"/>
        <v>16</v>
      </c>
      <c r="R516">
        <f t="shared" si="44"/>
        <v>0</v>
      </c>
    </row>
    <row r="517" spans="1:18">
      <c r="A517" t="str">
        <f t="shared" si="40"/>
        <v>Folirfos 400 SL 15 X 1 ltr47058</v>
      </c>
      <c r="B517" t="s">
        <v>666</v>
      </c>
      <c r="C517" s="3">
        <v>47058</v>
      </c>
      <c r="D517">
        <v>2298</v>
      </c>
      <c r="G517" t="str">
        <f t="shared" si="41"/>
        <v>Folirfos 400 SL 15 X 1 ltr47058</v>
      </c>
      <c r="H517">
        <v>516</v>
      </c>
      <c r="I517" t="s">
        <v>12277</v>
      </c>
      <c r="J517" t="s">
        <v>666</v>
      </c>
      <c r="K517" s="3">
        <v>47058</v>
      </c>
      <c r="L517">
        <v>15</v>
      </c>
      <c r="M517">
        <v>1</v>
      </c>
      <c r="N517">
        <v>1</v>
      </c>
      <c r="O517">
        <v>15</v>
      </c>
      <c r="P517">
        <f t="shared" si="42"/>
        <v>2298</v>
      </c>
      <c r="Q517">
        <f t="shared" si="43"/>
        <v>153</v>
      </c>
      <c r="R517">
        <f t="shared" si="44"/>
        <v>3</v>
      </c>
    </row>
    <row r="518" spans="1:18">
      <c r="A518" t="str">
        <f t="shared" si="40"/>
        <v>Folirfos 400 SL 20 X 500 ml46844</v>
      </c>
      <c r="B518" t="s">
        <v>667</v>
      </c>
      <c r="C518" s="3">
        <v>46844</v>
      </c>
      <c r="D518">
        <v>327</v>
      </c>
      <c r="G518" t="str">
        <f t="shared" si="41"/>
        <v>Folirfos 400 SL 20 X 500 ml46844</v>
      </c>
      <c r="H518">
        <v>517</v>
      </c>
      <c r="I518" t="s">
        <v>12278</v>
      </c>
      <c r="J518" t="s">
        <v>667</v>
      </c>
      <c r="K518" s="3">
        <v>46844</v>
      </c>
      <c r="L518">
        <v>20</v>
      </c>
      <c r="M518">
        <v>1</v>
      </c>
      <c r="N518">
        <v>1</v>
      </c>
      <c r="O518">
        <v>20</v>
      </c>
      <c r="P518">
        <f t="shared" si="42"/>
        <v>327</v>
      </c>
      <c r="Q518">
        <f t="shared" si="43"/>
        <v>16</v>
      </c>
      <c r="R518">
        <f t="shared" si="44"/>
        <v>7</v>
      </c>
    </row>
    <row r="519" spans="1:18">
      <c r="A519" t="str">
        <f t="shared" si="40"/>
        <v>Folirfos 400 SL 20 X 500 ml46935</v>
      </c>
      <c r="B519" t="s">
        <v>667</v>
      </c>
      <c r="C519" s="3">
        <v>46935</v>
      </c>
      <c r="D519">
        <v>340</v>
      </c>
      <c r="G519" t="str">
        <f t="shared" si="41"/>
        <v>Folirfos 400 SL 20 X 500 ml46935</v>
      </c>
      <c r="H519">
        <v>518</v>
      </c>
      <c r="I519" t="s">
        <v>12278</v>
      </c>
      <c r="J519" t="s">
        <v>667</v>
      </c>
      <c r="K519" s="3">
        <v>46935</v>
      </c>
      <c r="L519">
        <v>20</v>
      </c>
      <c r="M519">
        <v>1</v>
      </c>
      <c r="N519">
        <v>1</v>
      </c>
      <c r="O519">
        <v>20</v>
      </c>
      <c r="P519">
        <f t="shared" si="42"/>
        <v>340</v>
      </c>
      <c r="Q519">
        <f t="shared" si="43"/>
        <v>17</v>
      </c>
      <c r="R519">
        <f t="shared" si="44"/>
        <v>0</v>
      </c>
    </row>
    <row r="520" spans="1:18">
      <c r="A520" t="str">
        <f t="shared" si="40"/>
        <v>Folirfos 400 SL 4 X 5 ltr45870</v>
      </c>
      <c r="B520" t="s">
        <v>668</v>
      </c>
      <c r="C520" s="3">
        <v>45870</v>
      </c>
      <c r="D520">
        <v>31</v>
      </c>
      <c r="G520" t="str">
        <f t="shared" si="41"/>
        <v>Folirfos 400 SL 4 X 5 ltr45870</v>
      </c>
      <c r="H520">
        <v>519</v>
      </c>
      <c r="I520" t="s">
        <v>12279</v>
      </c>
      <c r="J520" t="s">
        <v>668</v>
      </c>
      <c r="K520" s="3">
        <v>45870</v>
      </c>
      <c r="L520">
        <v>4</v>
      </c>
      <c r="M520">
        <v>1</v>
      </c>
      <c r="N520">
        <v>1</v>
      </c>
      <c r="O520">
        <v>4</v>
      </c>
      <c r="P520">
        <f t="shared" si="42"/>
        <v>31</v>
      </c>
      <c r="Q520">
        <f t="shared" si="43"/>
        <v>7</v>
      </c>
      <c r="R520">
        <f t="shared" si="44"/>
        <v>3</v>
      </c>
    </row>
    <row r="521" spans="1:18">
      <c r="A521" t="str">
        <f t="shared" si="40"/>
        <v>Format 360/120 SL 20 X 1 ltr47058</v>
      </c>
      <c r="B521" t="s">
        <v>669</v>
      </c>
      <c r="C521" s="3">
        <v>47058</v>
      </c>
      <c r="D521">
        <v>1980</v>
      </c>
      <c r="G521" t="str">
        <f t="shared" si="41"/>
        <v>Format 360/120 SL 20 X 1 ltr47058</v>
      </c>
      <c r="H521">
        <v>520</v>
      </c>
      <c r="I521" t="s">
        <v>12280</v>
      </c>
      <c r="J521" t="s">
        <v>669</v>
      </c>
      <c r="K521" s="3">
        <v>47058</v>
      </c>
      <c r="L521">
        <v>20</v>
      </c>
      <c r="M521">
        <v>1</v>
      </c>
      <c r="N521">
        <v>1</v>
      </c>
      <c r="O521">
        <v>20</v>
      </c>
      <c r="P521">
        <f t="shared" si="42"/>
        <v>1980</v>
      </c>
      <c r="Q521">
        <f t="shared" si="43"/>
        <v>99</v>
      </c>
      <c r="R521">
        <f t="shared" si="44"/>
        <v>0</v>
      </c>
    </row>
    <row r="522" spans="1:18">
      <c r="A522" t="str">
        <f t="shared" si="40"/>
        <v>Forsil 20 X 250 ml46784</v>
      </c>
      <c r="B522" t="s">
        <v>670</v>
      </c>
      <c r="C522" s="3">
        <v>46784</v>
      </c>
      <c r="D522">
        <v>4</v>
      </c>
      <c r="G522" t="str">
        <f t="shared" si="41"/>
        <v>Forsil 20 X 250 ml46784</v>
      </c>
      <c r="H522">
        <v>521</v>
      </c>
      <c r="I522" t="s">
        <v>12281</v>
      </c>
      <c r="J522" t="s">
        <v>670</v>
      </c>
      <c r="K522" s="3">
        <v>46784</v>
      </c>
      <c r="L522">
        <v>20</v>
      </c>
      <c r="M522">
        <v>1</v>
      </c>
      <c r="N522">
        <v>1</v>
      </c>
      <c r="O522">
        <v>20</v>
      </c>
      <c r="P522">
        <f t="shared" si="42"/>
        <v>4</v>
      </c>
      <c r="Q522">
        <f t="shared" si="43"/>
        <v>0</v>
      </c>
      <c r="R522">
        <f t="shared" si="44"/>
        <v>4</v>
      </c>
    </row>
    <row r="523" spans="1:18">
      <c r="A523" t="str">
        <f t="shared" si="40"/>
        <v>Forsil 20 X 500 ml46997</v>
      </c>
      <c r="B523" t="s">
        <v>671</v>
      </c>
      <c r="C523" s="3">
        <v>46997</v>
      </c>
      <c r="D523">
        <v>5</v>
      </c>
      <c r="G523" t="str">
        <f t="shared" si="41"/>
        <v>Forsil 20 X 500 ml46997</v>
      </c>
      <c r="H523">
        <v>522</v>
      </c>
      <c r="I523" t="s">
        <v>12282</v>
      </c>
      <c r="J523" t="s">
        <v>671</v>
      </c>
      <c r="K523" s="3">
        <v>46997</v>
      </c>
      <c r="L523">
        <v>20</v>
      </c>
      <c r="M523">
        <v>1</v>
      </c>
      <c r="N523">
        <v>1</v>
      </c>
      <c r="O523">
        <v>20</v>
      </c>
      <c r="P523">
        <f t="shared" si="42"/>
        <v>5</v>
      </c>
      <c r="Q523">
        <f t="shared" si="43"/>
        <v>0</v>
      </c>
      <c r="R523">
        <f t="shared" si="44"/>
        <v>5</v>
      </c>
    </row>
    <row r="524" spans="1:18">
      <c r="A524" t="str">
        <f t="shared" si="40"/>
        <v>Forsil 20 X 500 ml47058</v>
      </c>
      <c r="B524" t="s">
        <v>671</v>
      </c>
      <c r="C524" s="3">
        <v>47058</v>
      </c>
      <c r="D524">
        <v>94</v>
      </c>
      <c r="G524" t="str">
        <f t="shared" si="41"/>
        <v>Forsil 20 X 500 ml47058</v>
      </c>
      <c r="H524">
        <v>523</v>
      </c>
      <c r="I524" t="s">
        <v>12282</v>
      </c>
      <c r="J524" t="s">
        <v>671</v>
      </c>
      <c r="K524" s="3">
        <v>47058</v>
      </c>
      <c r="L524">
        <v>20</v>
      </c>
      <c r="M524">
        <v>1</v>
      </c>
      <c r="N524">
        <v>1</v>
      </c>
      <c r="O524">
        <v>20</v>
      </c>
      <c r="P524">
        <f t="shared" si="42"/>
        <v>94</v>
      </c>
      <c r="Q524">
        <f t="shared" si="43"/>
        <v>4</v>
      </c>
      <c r="R524">
        <f t="shared" si="44"/>
        <v>14</v>
      </c>
    </row>
    <row r="525" spans="1:18">
      <c r="A525" t="str">
        <f t="shared" si="40"/>
        <v>Fortune 250 ml45170</v>
      </c>
      <c r="B525" t="s">
        <v>672</v>
      </c>
      <c r="C525" s="3">
        <v>45170</v>
      </c>
      <c r="D525">
        <v>5</v>
      </c>
      <c r="G525" t="str">
        <f t="shared" si="41"/>
        <v>Fortune 250 ml45170</v>
      </c>
      <c r="H525">
        <v>524</v>
      </c>
      <c r="I525" t="s">
        <v>12283</v>
      </c>
      <c r="J525" t="s">
        <v>672</v>
      </c>
      <c r="K525" s="3">
        <v>45170</v>
      </c>
      <c r="L525">
        <v>1</v>
      </c>
      <c r="M525">
        <v>1</v>
      </c>
      <c r="N525">
        <v>1</v>
      </c>
      <c r="O525">
        <v>1</v>
      </c>
      <c r="P525">
        <f t="shared" si="42"/>
        <v>5</v>
      </c>
      <c r="Q525">
        <f t="shared" si="43"/>
        <v>5</v>
      </c>
      <c r="R525">
        <f t="shared" si="44"/>
        <v>0</v>
      </c>
    </row>
    <row r="526" spans="1:18">
      <c r="A526" t="str">
        <f t="shared" si="40"/>
        <v>Fungidex 40 WP 50 X 500 gr46813</v>
      </c>
      <c r="B526" t="s">
        <v>674</v>
      </c>
      <c r="C526" s="3">
        <v>46813</v>
      </c>
      <c r="D526">
        <v>5883</v>
      </c>
      <c r="G526" t="str">
        <f t="shared" si="41"/>
        <v>Fungidex 40 WP 50 X 500 gr46813</v>
      </c>
      <c r="H526">
        <v>525</v>
      </c>
      <c r="I526" t="s">
        <v>12284</v>
      </c>
      <c r="J526" t="s">
        <v>674</v>
      </c>
      <c r="K526" s="3">
        <v>46813</v>
      </c>
      <c r="L526">
        <v>50</v>
      </c>
      <c r="M526">
        <v>1</v>
      </c>
      <c r="N526">
        <v>1</v>
      </c>
      <c r="O526">
        <v>50</v>
      </c>
      <c r="P526">
        <f t="shared" si="42"/>
        <v>5883</v>
      </c>
      <c r="Q526">
        <f t="shared" si="43"/>
        <v>117</v>
      </c>
      <c r="R526">
        <f t="shared" si="44"/>
        <v>33</v>
      </c>
    </row>
    <row r="527" spans="1:18">
      <c r="A527" t="str">
        <f t="shared" si="40"/>
        <v>GA Bunga Buah 20 X 500 ml46235</v>
      </c>
      <c r="B527" t="s">
        <v>675</v>
      </c>
      <c r="C527" s="3">
        <v>46235</v>
      </c>
      <c r="D527">
        <v>877</v>
      </c>
      <c r="G527" t="str">
        <f t="shared" si="41"/>
        <v>GA Bunga Buah 20 X 500 ml46235</v>
      </c>
      <c r="H527">
        <v>526</v>
      </c>
      <c r="I527" t="s">
        <v>12285</v>
      </c>
      <c r="J527" t="s">
        <v>675</v>
      </c>
      <c r="K527" s="3">
        <v>46235</v>
      </c>
      <c r="L527">
        <v>20</v>
      </c>
      <c r="M527">
        <v>1</v>
      </c>
      <c r="N527">
        <v>1</v>
      </c>
      <c r="O527">
        <v>20</v>
      </c>
      <c r="P527">
        <f t="shared" si="42"/>
        <v>877</v>
      </c>
      <c r="Q527">
        <f t="shared" si="43"/>
        <v>43</v>
      </c>
      <c r="R527">
        <f t="shared" si="44"/>
        <v>17</v>
      </c>
    </row>
    <row r="528" spans="1:18">
      <c r="A528" t="str">
        <f t="shared" si="40"/>
        <v>GA Cabe 20 X 500 ml45901</v>
      </c>
      <c r="B528" t="s">
        <v>676</v>
      </c>
      <c r="C528" s="3">
        <v>45901</v>
      </c>
      <c r="D528">
        <v>245</v>
      </c>
      <c r="G528" t="str">
        <f t="shared" si="41"/>
        <v>GA Cabe 20 X 500 ml45901</v>
      </c>
      <c r="H528">
        <v>527</v>
      </c>
      <c r="I528" t="s">
        <v>12286</v>
      </c>
      <c r="J528" t="s">
        <v>676</v>
      </c>
      <c r="K528" s="3">
        <v>45901</v>
      </c>
      <c r="L528">
        <v>20</v>
      </c>
      <c r="M528">
        <v>1</v>
      </c>
      <c r="N528">
        <v>1</v>
      </c>
      <c r="O528">
        <v>20</v>
      </c>
      <c r="P528">
        <f t="shared" si="42"/>
        <v>245</v>
      </c>
      <c r="Q528">
        <f t="shared" si="43"/>
        <v>12</v>
      </c>
      <c r="R528">
        <f t="shared" si="44"/>
        <v>5</v>
      </c>
    </row>
    <row r="529" spans="1:18">
      <c r="A529" t="str">
        <f t="shared" si="40"/>
        <v>GA Jagung 20 X 500 ml46054</v>
      </c>
      <c r="B529" t="s">
        <v>677</v>
      </c>
      <c r="C529" s="3">
        <v>46054</v>
      </c>
      <c r="D529">
        <v>160</v>
      </c>
      <c r="G529" t="str">
        <f t="shared" si="41"/>
        <v>GA Jagung 20 X 500 ml46054</v>
      </c>
      <c r="H529">
        <v>528</v>
      </c>
      <c r="I529" t="s">
        <v>12287</v>
      </c>
      <c r="J529" t="s">
        <v>677</v>
      </c>
      <c r="K529" s="3">
        <v>46054</v>
      </c>
      <c r="L529">
        <v>20</v>
      </c>
      <c r="M529">
        <v>1</v>
      </c>
      <c r="N529">
        <v>1</v>
      </c>
      <c r="O529">
        <v>20</v>
      </c>
      <c r="P529">
        <f t="shared" si="42"/>
        <v>160</v>
      </c>
      <c r="Q529">
        <f t="shared" si="43"/>
        <v>8</v>
      </c>
      <c r="R529">
        <f t="shared" si="44"/>
        <v>0</v>
      </c>
    </row>
    <row r="530" spans="1:18">
      <c r="A530" t="str">
        <f t="shared" si="40"/>
        <v>GA Jagung 20 X 500 ml (Sample)46204</v>
      </c>
      <c r="B530" t="s">
        <v>678</v>
      </c>
      <c r="C530" s="3">
        <v>46204</v>
      </c>
      <c r="D530">
        <v>40</v>
      </c>
      <c r="G530" t="str">
        <f t="shared" si="41"/>
        <v>GA Jagung 20 X 500 ml (Sample)46204</v>
      </c>
      <c r="H530">
        <v>529</v>
      </c>
      <c r="I530" t="s">
        <v>12288</v>
      </c>
      <c r="J530" t="s">
        <v>678</v>
      </c>
      <c r="K530" s="3">
        <v>46204</v>
      </c>
      <c r="L530">
        <v>20</v>
      </c>
      <c r="M530">
        <v>1</v>
      </c>
      <c r="N530">
        <v>1</v>
      </c>
      <c r="O530">
        <v>20</v>
      </c>
      <c r="P530">
        <f t="shared" si="42"/>
        <v>40</v>
      </c>
      <c r="Q530">
        <f t="shared" si="43"/>
        <v>2</v>
      </c>
      <c r="R530">
        <f t="shared" si="44"/>
        <v>0</v>
      </c>
    </row>
    <row r="531" spans="1:18">
      <c r="A531" t="str">
        <f t="shared" si="40"/>
        <v>GA Jeruk 20 X 500 ml46296</v>
      </c>
      <c r="B531" t="s">
        <v>679</v>
      </c>
      <c r="C531" s="3">
        <v>46296</v>
      </c>
      <c r="D531">
        <v>100</v>
      </c>
      <c r="G531" t="str">
        <f t="shared" si="41"/>
        <v>GA Jeruk 20 X 500 ml46296</v>
      </c>
      <c r="H531">
        <v>530</v>
      </c>
      <c r="I531" t="s">
        <v>12289</v>
      </c>
      <c r="J531" t="s">
        <v>679</v>
      </c>
      <c r="K531" s="3">
        <v>46296</v>
      </c>
      <c r="L531">
        <v>20</v>
      </c>
      <c r="M531">
        <v>1</v>
      </c>
      <c r="N531">
        <v>1</v>
      </c>
      <c r="O531">
        <v>20</v>
      </c>
      <c r="P531">
        <f t="shared" si="42"/>
        <v>100</v>
      </c>
      <c r="Q531">
        <f t="shared" si="43"/>
        <v>5</v>
      </c>
      <c r="R531">
        <f t="shared" si="44"/>
        <v>0</v>
      </c>
    </row>
    <row r="532" spans="1:18">
      <c r="A532" t="str">
        <f t="shared" si="40"/>
        <v>GA Jeruk 20 X 500 ml46143</v>
      </c>
      <c r="B532" t="s">
        <v>679</v>
      </c>
      <c r="C532" s="3">
        <v>46143</v>
      </c>
      <c r="D532">
        <v>760</v>
      </c>
      <c r="G532" t="str">
        <f t="shared" si="41"/>
        <v>GA Jeruk 20 X 500 ml46143</v>
      </c>
      <c r="H532">
        <v>531</v>
      </c>
      <c r="I532" t="s">
        <v>12289</v>
      </c>
      <c r="J532" t="s">
        <v>679</v>
      </c>
      <c r="K532" s="3">
        <v>46143</v>
      </c>
      <c r="L532">
        <v>20</v>
      </c>
      <c r="M532">
        <v>1</v>
      </c>
      <c r="N532">
        <v>1</v>
      </c>
      <c r="O532">
        <v>20</v>
      </c>
      <c r="P532">
        <f t="shared" si="42"/>
        <v>760</v>
      </c>
      <c r="Q532">
        <f t="shared" si="43"/>
        <v>38</v>
      </c>
      <c r="R532">
        <f t="shared" si="44"/>
        <v>0</v>
      </c>
    </row>
    <row r="533" spans="1:18">
      <c r="A533" t="str">
        <f t="shared" si="40"/>
        <v>GA Padi 20 X 500 ml46143</v>
      </c>
      <c r="B533" t="s">
        <v>680</v>
      </c>
      <c r="C533" s="3">
        <v>46143</v>
      </c>
      <c r="D533">
        <v>120</v>
      </c>
      <c r="G533" t="str">
        <f t="shared" si="41"/>
        <v>GA Padi 20 X 500 ml46143</v>
      </c>
      <c r="H533">
        <v>532</v>
      </c>
      <c r="I533" t="s">
        <v>12290</v>
      </c>
      <c r="J533" t="s">
        <v>680</v>
      </c>
      <c r="K533" s="3">
        <v>46143</v>
      </c>
      <c r="L533">
        <v>20</v>
      </c>
      <c r="M533">
        <v>1</v>
      </c>
      <c r="N533">
        <v>1</v>
      </c>
      <c r="O533">
        <v>20</v>
      </c>
      <c r="P533">
        <f t="shared" si="42"/>
        <v>120</v>
      </c>
      <c r="Q533">
        <f t="shared" si="43"/>
        <v>6</v>
      </c>
      <c r="R533">
        <f t="shared" si="44"/>
        <v>0</v>
      </c>
    </row>
    <row r="534" spans="1:18">
      <c r="A534" t="str">
        <f t="shared" si="40"/>
        <v>GA Padi 20 X 500 ml45992</v>
      </c>
      <c r="B534" t="s">
        <v>680</v>
      </c>
      <c r="C534" s="3">
        <v>45992</v>
      </c>
      <c r="D534">
        <v>390</v>
      </c>
      <c r="G534" t="str">
        <f t="shared" si="41"/>
        <v>GA Padi 20 X 500 ml45992</v>
      </c>
      <c r="H534">
        <v>533</v>
      </c>
      <c r="I534" t="s">
        <v>12290</v>
      </c>
      <c r="J534" t="s">
        <v>680</v>
      </c>
      <c r="K534" s="3">
        <v>45992</v>
      </c>
      <c r="L534">
        <v>20</v>
      </c>
      <c r="M534">
        <v>1</v>
      </c>
      <c r="N534">
        <v>1</v>
      </c>
      <c r="O534">
        <v>20</v>
      </c>
      <c r="P534">
        <f t="shared" si="42"/>
        <v>390</v>
      </c>
      <c r="Q534">
        <f t="shared" si="43"/>
        <v>19</v>
      </c>
      <c r="R534">
        <f t="shared" si="44"/>
        <v>10</v>
      </c>
    </row>
    <row r="535" spans="1:18">
      <c r="A535" t="str">
        <f t="shared" si="40"/>
        <v>Ga Plus 20TB 35 X 10 X 5 gr46813</v>
      </c>
      <c r="B535" t="s">
        <v>681</v>
      </c>
      <c r="C535" s="3">
        <v>46813</v>
      </c>
      <c r="D535">
        <v>3150</v>
      </c>
      <c r="G535" t="str">
        <f t="shared" si="41"/>
        <v>Ga Plus 20TB 35 X 10 X 5 gr46813</v>
      </c>
      <c r="H535">
        <v>534</v>
      </c>
      <c r="I535" t="s">
        <v>12291</v>
      </c>
      <c r="J535" t="s">
        <v>681</v>
      </c>
      <c r="K535" s="3">
        <v>46813</v>
      </c>
      <c r="L535">
        <v>35</v>
      </c>
      <c r="M535">
        <v>10</v>
      </c>
      <c r="N535">
        <v>1</v>
      </c>
      <c r="O535">
        <v>350</v>
      </c>
      <c r="P535">
        <f t="shared" si="42"/>
        <v>3150</v>
      </c>
      <c r="Q535">
        <f t="shared" si="43"/>
        <v>9</v>
      </c>
      <c r="R535">
        <f t="shared" si="44"/>
        <v>0</v>
      </c>
    </row>
    <row r="536" spans="1:18">
      <c r="A536" t="str">
        <f t="shared" si="40"/>
        <v>GA Recovery 20 X 500 ml46722</v>
      </c>
      <c r="B536" t="s">
        <v>683</v>
      </c>
      <c r="C536" s="3">
        <v>46722</v>
      </c>
      <c r="D536">
        <v>119</v>
      </c>
      <c r="G536" t="str">
        <f t="shared" si="41"/>
        <v>GA Recovery 20 X 500 ml46722</v>
      </c>
      <c r="H536">
        <v>535</v>
      </c>
      <c r="I536" t="s">
        <v>12292</v>
      </c>
      <c r="J536" t="s">
        <v>683</v>
      </c>
      <c r="K536" s="3">
        <v>46722</v>
      </c>
      <c r="L536">
        <v>20</v>
      </c>
      <c r="M536">
        <v>1</v>
      </c>
      <c r="N536">
        <v>1</v>
      </c>
      <c r="O536">
        <v>20</v>
      </c>
      <c r="P536">
        <f t="shared" si="42"/>
        <v>119</v>
      </c>
      <c r="Q536">
        <f t="shared" si="43"/>
        <v>5</v>
      </c>
      <c r="R536">
        <f t="shared" si="44"/>
        <v>19</v>
      </c>
    </row>
    <row r="537" spans="1:18">
      <c r="A537" t="str">
        <f t="shared" si="40"/>
        <v>GA Sayur Daun 20 X 500 ml45962</v>
      </c>
      <c r="B537" t="s">
        <v>684</v>
      </c>
      <c r="C537" s="3">
        <v>45962</v>
      </c>
      <c r="D537">
        <v>140</v>
      </c>
      <c r="G537" t="str">
        <f t="shared" si="41"/>
        <v>GA Sayur Daun 20 X 500 ml45962</v>
      </c>
      <c r="H537">
        <v>536</v>
      </c>
      <c r="I537" t="s">
        <v>12293</v>
      </c>
      <c r="J537" t="s">
        <v>684</v>
      </c>
      <c r="K537" s="3">
        <v>45962</v>
      </c>
      <c r="L537">
        <v>20</v>
      </c>
      <c r="M537">
        <v>1</v>
      </c>
      <c r="N537">
        <v>1</v>
      </c>
      <c r="O537">
        <v>20</v>
      </c>
      <c r="P537">
        <f t="shared" si="42"/>
        <v>140</v>
      </c>
      <c r="Q537">
        <f t="shared" si="43"/>
        <v>7</v>
      </c>
      <c r="R537">
        <f t="shared" si="44"/>
        <v>0</v>
      </c>
    </row>
    <row r="538" spans="1:18">
      <c r="A538" t="str">
        <f t="shared" si="40"/>
        <v>GA Sayur Daun 20 X 500 ml46235</v>
      </c>
      <c r="B538" t="s">
        <v>684</v>
      </c>
      <c r="C538" s="3">
        <v>46235</v>
      </c>
      <c r="D538">
        <v>300</v>
      </c>
      <c r="G538" t="str">
        <f t="shared" si="41"/>
        <v>GA Sayur Daun 20 X 500 ml46235</v>
      </c>
      <c r="H538">
        <v>537</v>
      </c>
      <c r="I538" t="s">
        <v>12293</v>
      </c>
      <c r="J538" t="s">
        <v>684</v>
      </c>
      <c r="K538" s="3">
        <v>46235</v>
      </c>
      <c r="L538">
        <v>20</v>
      </c>
      <c r="M538">
        <v>1</v>
      </c>
      <c r="N538">
        <v>1</v>
      </c>
      <c r="O538">
        <v>20</v>
      </c>
      <c r="P538">
        <f t="shared" si="42"/>
        <v>300</v>
      </c>
      <c r="Q538">
        <f t="shared" si="43"/>
        <v>15</v>
      </c>
      <c r="R538">
        <f t="shared" si="44"/>
        <v>0</v>
      </c>
    </row>
    <row r="539" spans="1:18">
      <c r="A539" t="str">
        <f t="shared" si="40"/>
        <v>Gallery 403 SL 10 X 1 ltr + SG.02 100 gr46143</v>
      </c>
      <c r="B539" t="s">
        <v>685</v>
      </c>
      <c r="C539" s="3">
        <v>46143</v>
      </c>
      <c r="D539">
        <v>149</v>
      </c>
      <c r="G539" t="str">
        <f t="shared" si="41"/>
        <v>Gallery 403 SL 10 X 1 ltr + SG.02 100 gr46143</v>
      </c>
      <c r="H539">
        <v>538</v>
      </c>
      <c r="I539" t="s">
        <v>12294</v>
      </c>
      <c r="J539" t="s">
        <v>685</v>
      </c>
      <c r="K539" s="3">
        <v>46143</v>
      </c>
      <c r="L539">
        <v>10</v>
      </c>
      <c r="M539">
        <v>1</v>
      </c>
      <c r="N539">
        <v>1</v>
      </c>
      <c r="O539">
        <v>10</v>
      </c>
      <c r="P539">
        <f t="shared" si="42"/>
        <v>149</v>
      </c>
      <c r="Q539">
        <f t="shared" si="43"/>
        <v>14</v>
      </c>
      <c r="R539">
        <f t="shared" si="44"/>
        <v>9</v>
      </c>
    </row>
    <row r="540" spans="1:18">
      <c r="A540" t="str">
        <f t="shared" si="40"/>
        <v>Gallery 403 SL 10 X 1 ltr + SG.02 100 gr46235</v>
      </c>
      <c r="B540" t="s">
        <v>685</v>
      </c>
      <c r="C540" s="3">
        <v>46235</v>
      </c>
      <c r="D540">
        <v>590</v>
      </c>
      <c r="G540" t="str">
        <f t="shared" si="41"/>
        <v>Gallery 403 SL 10 X 1 ltr + SG.02 100 gr46235</v>
      </c>
      <c r="H540">
        <v>539</v>
      </c>
      <c r="I540" t="s">
        <v>12294</v>
      </c>
      <c r="J540" t="s">
        <v>685</v>
      </c>
      <c r="K540" s="3">
        <v>46235</v>
      </c>
      <c r="L540">
        <v>10</v>
      </c>
      <c r="M540">
        <v>1</v>
      </c>
      <c r="N540">
        <v>1</v>
      </c>
      <c r="O540">
        <v>10</v>
      </c>
      <c r="P540">
        <f t="shared" si="42"/>
        <v>590</v>
      </c>
      <c r="Q540">
        <f t="shared" si="43"/>
        <v>59</v>
      </c>
      <c r="R540">
        <f t="shared" si="44"/>
        <v>0</v>
      </c>
    </row>
    <row r="541" spans="1:18">
      <c r="A541" t="str">
        <f t="shared" si="40"/>
        <v>Gallery 403 SL 30 X 500 ml + SG.02 100 gr (M2U)46296</v>
      </c>
      <c r="B541" t="s">
        <v>686</v>
      </c>
      <c r="C541" s="3">
        <v>46296</v>
      </c>
      <c r="D541">
        <v>419</v>
      </c>
      <c r="G541" t="str">
        <f t="shared" si="41"/>
        <v>Gallery 403 SL 30 X 500 ml + SG.02 100 gr (M2U)46296</v>
      </c>
      <c r="H541">
        <v>540</v>
      </c>
      <c r="I541" t="s">
        <v>12295</v>
      </c>
      <c r="J541" t="s">
        <v>686</v>
      </c>
      <c r="K541" s="3">
        <v>46296</v>
      </c>
      <c r="L541">
        <v>30</v>
      </c>
      <c r="M541">
        <v>1</v>
      </c>
      <c r="N541">
        <v>1</v>
      </c>
      <c r="O541">
        <v>30</v>
      </c>
      <c r="P541">
        <f t="shared" si="42"/>
        <v>419</v>
      </c>
      <c r="Q541">
        <f t="shared" si="43"/>
        <v>13</v>
      </c>
      <c r="R541">
        <f t="shared" si="44"/>
        <v>29</v>
      </c>
    </row>
    <row r="542" spans="1:18">
      <c r="A542" t="str">
        <f t="shared" si="40"/>
        <v>Gallery 403 SL 50 X 200 ml (M2U)46266</v>
      </c>
      <c r="B542" t="s">
        <v>687</v>
      </c>
      <c r="C542" s="3">
        <v>46266</v>
      </c>
      <c r="D542">
        <v>147</v>
      </c>
      <c r="G542" t="str">
        <f t="shared" si="41"/>
        <v>Gallery 403 SL 50 X 200 ml (M2U)46266</v>
      </c>
      <c r="H542">
        <v>541</v>
      </c>
      <c r="I542" t="s">
        <v>12296</v>
      </c>
      <c r="J542" t="s">
        <v>687</v>
      </c>
      <c r="K542" s="3">
        <v>46266</v>
      </c>
      <c r="L542">
        <v>50</v>
      </c>
      <c r="M542">
        <v>1</v>
      </c>
      <c r="N542">
        <v>1</v>
      </c>
      <c r="O542">
        <v>50</v>
      </c>
      <c r="P542">
        <f t="shared" si="42"/>
        <v>147</v>
      </c>
      <c r="Q542">
        <f t="shared" si="43"/>
        <v>2</v>
      </c>
      <c r="R542">
        <f t="shared" si="44"/>
        <v>47</v>
      </c>
    </row>
    <row r="543" spans="1:18">
      <c r="A543" t="str">
        <f t="shared" si="40"/>
        <v>Gallery 403 SL 50 X 200 ml (M2U)46419</v>
      </c>
      <c r="B543" t="s">
        <v>687</v>
      </c>
      <c r="C543" s="3">
        <v>46419</v>
      </c>
      <c r="D543">
        <v>1250</v>
      </c>
      <c r="G543" t="str">
        <f t="shared" si="41"/>
        <v>Gallery 403 SL 50 X 200 ml (M2U)46419</v>
      </c>
      <c r="H543">
        <v>542</v>
      </c>
      <c r="I543" t="s">
        <v>12296</v>
      </c>
      <c r="J543" t="s">
        <v>687</v>
      </c>
      <c r="K543" s="3">
        <v>46419</v>
      </c>
      <c r="L543">
        <v>50</v>
      </c>
      <c r="M543">
        <v>1</v>
      </c>
      <c r="N543">
        <v>1</v>
      </c>
      <c r="O543">
        <v>50</v>
      </c>
      <c r="P543">
        <f t="shared" si="42"/>
        <v>1250</v>
      </c>
      <c r="Q543">
        <f t="shared" si="43"/>
        <v>25</v>
      </c>
      <c r="R543">
        <f t="shared" si="44"/>
        <v>0</v>
      </c>
    </row>
    <row r="544" spans="1:18">
      <c r="A544" t="str">
        <f t="shared" si="40"/>
        <v>Gamectin 30 EC 100 X 100 ml46296</v>
      </c>
      <c r="B544" t="s">
        <v>688</v>
      </c>
      <c r="C544" s="3">
        <v>46296</v>
      </c>
      <c r="D544">
        <v>2261</v>
      </c>
      <c r="G544" t="str">
        <f t="shared" si="41"/>
        <v>Gamectin 30 EC 100 X 100 ml46296</v>
      </c>
      <c r="H544">
        <v>543</v>
      </c>
      <c r="I544" t="s">
        <v>12297</v>
      </c>
      <c r="J544" t="s">
        <v>688</v>
      </c>
      <c r="K544" s="3">
        <v>46296</v>
      </c>
      <c r="L544">
        <v>100</v>
      </c>
      <c r="M544">
        <v>1</v>
      </c>
      <c r="N544">
        <v>1</v>
      </c>
      <c r="O544">
        <v>100</v>
      </c>
      <c r="P544">
        <f t="shared" si="42"/>
        <v>2261</v>
      </c>
      <c r="Q544">
        <f t="shared" si="43"/>
        <v>22</v>
      </c>
      <c r="R544">
        <f t="shared" si="44"/>
        <v>61</v>
      </c>
    </row>
    <row r="545" spans="1:18">
      <c r="A545" t="str">
        <f t="shared" si="40"/>
        <v>Gamectin 30 EC 20 X 500 ml46296</v>
      </c>
      <c r="B545" t="s">
        <v>690</v>
      </c>
      <c r="C545" s="3">
        <v>46296</v>
      </c>
      <c r="D545">
        <v>3</v>
      </c>
      <c r="G545" t="str">
        <f t="shared" si="41"/>
        <v>Gamectin 30 EC 20 X 500 ml46296</v>
      </c>
      <c r="H545">
        <v>544</v>
      </c>
      <c r="I545" t="s">
        <v>12298</v>
      </c>
      <c r="J545" t="s">
        <v>690</v>
      </c>
      <c r="K545" s="3">
        <v>46296</v>
      </c>
      <c r="L545">
        <v>20</v>
      </c>
      <c r="M545">
        <v>1</v>
      </c>
      <c r="N545">
        <v>1</v>
      </c>
      <c r="O545">
        <v>20</v>
      </c>
      <c r="P545">
        <f t="shared" si="42"/>
        <v>3</v>
      </c>
      <c r="Q545">
        <f t="shared" si="43"/>
        <v>0</v>
      </c>
      <c r="R545">
        <f t="shared" si="44"/>
        <v>3</v>
      </c>
    </row>
    <row r="546" spans="1:18">
      <c r="A546" t="str">
        <f t="shared" si="40"/>
        <v>Gamectin 30 EC 20 X 500 ml46905</v>
      </c>
      <c r="B546" t="s">
        <v>690</v>
      </c>
      <c r="C546" s="3">
        <v>46905</v>
      </c>
      <c r="D546">
        <v>1167</v>
      </c>
      <c r="G546" t="str">
        <f t="shared" si="41"/>
        <v>Gamectin 30 EC 20 X 500 ml46905</v>
      </c>
      <c r="H546">
        <v>545</v>
      </c>
      <c r="I546" t="s">
        <v>12298</v>
      </c>
      <c r="J546" t="s">
        <v>690</v>
      </c>
      <c r="K546" s="3">
        <v>46905</v>
      </c>
      <c r="L546">
        <v>20</v>
      </c>
      <c r="M546">
        <v>1</v>
      </c>
      <c r="N546">
        <v>1</v>
      </c>
      <c r="O546">
        <v>20</v>
      </c>
      <c r="P546">
        <f t="shared" si="42"/>
        <v>1167</v>
      </c>
      <c r="Q546">
        <f t="shared" si="43"/>
        <v>58</v>
      </c>
      <c r="R546">
        <f t="shared" si="44"/>
        <v>7</v>
      </c>
    </row>
    <row r="547" spans="1:18">
      <c r="A547" t="str">
        <f t="shared" si="40"/>
        <v>Gamectin 30 EC 40 X 250 ml47027</v>
      </c>
      <c r="B547" t="s">
        <v>693</v>
      </c>
      <c r="C547" s="3">
        <v>47027</v>
      </c>
      <c r="D547">
        <v>2008</v>
      </c>
      <c r="G547" t="str">
        <f t="shared" si="41"/>
        <v>Gamectin 30 EC 40 X 250 ml47027</v>
      </c>
      <c r="H547">
        <v>546</v>
      </c>
      <c r="I547" t="s">
        <v>12299</v>
      </c>
      <c r="J547" t="s">
        <v>693</v>
      </c>
      <c r="K547" s="3">
        <v>47027</v>
      </c>
      <c r="L547">
        <v>40</v>
      </c>
      <c r="M547">
        <v>1</v>
      </c>
      <c r="N547">
        <v>1</v>
      </c>
      <c r="O547">
        <v>40</v>
      </c>
      <c r="P547">
        <f t="shared" si="42"/>
        <v>2008</v>
      </c>
      <c r="Q547">
        <f t="shared" si="43"/>
        <v>50</v>
      </c>
      <c r="R547">
        <f t="shared" si="44"/>
        <v>8</v>
      </c>
    </row>
    <row r="548" spans="1:18">
      <c r="A548" t="str">
        <f t="shared" si="40"/>
        <v>Gandasil B/K 144 X 100 gr46235</v>
      </c>
      <c r="B548" t="s">
        <v>695</v>
      </c>
      <c r="C548" s="3">
        <v>46235</v>
      </c>
      <c r="D548">
        <v>8</v>
      </c>
      <c r="G548" t="str">
        <f t="shared" si="41"/>
        <v>Gandasil B/K 144 X 100 gr46235</v>
      </c>
      <c r="H548">
        <v>547</v>
      </c>
      <c r="I548" t="s">
        <v>12300</v>
      </c>
      <c r="J548" t="s">
        <v>695</v>
      </c>
      <c r="K548" s="3">
        <v>46235</v>
      </c>
      <c r="L548">
        <v>144</v>
      </c>
      <c r="M548">
        <v>1</v>
      </c>
      <c r="N548">
        <v>1</v>
      </c>
      <c r="O548">
        <v>144</v>
      </c>
      <c r="P548">
        <f t="shared" si="42"/>
        <v>8</v>
      </c>
      <c r="Q548">
        <f t="shared" si="43"/>
        <v>0</v>
      </c>
      <c r="R548">
        <f t="shared" si="44"/>
        <v>8</v>
      </c>
    </row>
    <row r="549" spans="1:18">
      <c r="A549" t="str">
        <f t="shared" si="40"/>
        <v>Gandasil B/K 144 X 100 gr46388</v>
      </c>
      <c r="B549" t="s">
        <v>695</v>
      </c>
      <c r="C549" s="3">
        <v>46388</v>
      </c>
      <c r="D549">
        <v>36000</v>
      </c>
      <c r="G549" t="str">
        <f t="shared" si="41"/>
        <v>Gandasil B/K 144 X 100 gr46388</v>
      </c>
      <c r="H549">
        <v>548</v>
      </c>
      <c r="I549" t="s">
        <v>12300</v>
      </c>
      <c r="J549" t="s">
        <v>695</v>
      </c>
      <c r="K549" s="3">
        <v>46388</v>
      </c>
      <c r="L549">
        <v>144</v>
      </c>
      <c r="M549">
        <v>1</v>
      </c>
      <c r="N549">
        <v>1</v>
      </c>
      <c r="O549">
        <v>144</v>
      </c>
      <c r="P549">
        <f t="shared" si="42"/>
        <v>36000</v>
      </c>
      <c r="Q549">
        <f t="shared" si="43"/>
        <v>250</v>
      </c>
      <c r="R549">
        <f t="shared" si="44"/>
        <v>0</v>
      </c>
    </row>
    <row r="550" spans="1:18">
      <c r="A550" t="str">
        <f t="shared" si="40"/>
        <v>Gandasil B/K 144 X 100 gr46296</v>
      </c>
      <c r="B550" t="s">
        <v>695</v>
      </c>
      <c r="C550" s="3">
        <v>46296</v>
      </c>
      <c r="D550">
        <v>99280</v>
      </c>
      <c r="G550" t="str">
        <f t="shared" si="41"/>
        <v>Gandasil B/K 144 X 100 gr46296</v>
      </c>
      <c r="H550">
        <v>549</v>
      </c>
      <c r="I550" t="s">
        <v>12300</v>
      </c>
      <c r="J550" t="s">
        <v>695</v>
      </c>
      <c r="K550" s="3">
        <v>46296</v>
      </c>
      <c r="L550">
        <v>144</v>
      </c>
      <c r="M550">
        <v>1</v>
      </c>
      <c r="N550">
        <v>1</v>
      </c>
      <c r="O550">
        <v>144</v>
      </c>
      <c r="P550">
        <f t="shared" si="42"/>
        <v>99280</v>
      </c>
      <c r="Q550">
        <f t="shared" si="43"/>
        <v>689</v>
      </c>
      <c r="R550">
        <f t="shared" si="44"/>
        <v>64</v>
      </c>
    </row>
    <row r="551" spans="1:18">
      <c r="A551" t="str">
        <f t="shared" si="40"/>
        <v>Gandasil B/K 24 X 500 gr46478</v>
      </c>
      <c r="B551" t="s">
        <v>705</v>
      </c>
      <c r="C551" s="3">
        <v>46478</v>
      </c>
      <c r="D551">
        <v>4318</v>
      </c>
      <c r="G551" t="str">
        <f t="shared" si="41"/>
        <v>Gandasil B/K 24 X 500 gr46478</v>
      </c>
      <c r="H551">
        <v>550</v>
      </c>
      <c r="I551" t="s">
        <v>12301</v>
      </c>
      <c r="J551" t="s">
        <v>705</v>
      </c>
      <c r="K551" s="3">
        <v>46478</v>
      </c>
      <c r="L551">
        <v>24</v>
      </c>
      <c r="M551">
        <v>1</v>
      </c>
      <c r="N551">
        <v>1</v>
      </c>
      <c r="O551">
        <v>24</v>
      </c>
      <c r="P551">
        <f t="shared" si="42"/>
        <v>4318</v>
      </c>
      <c r="Q551">
        <f t="shared" si="43"/>
        <v>179</v>
      </c>
      <c r="R551">
        <f t="shared" si="44"/>
        <v>22</v>
      </c>
    </row>
    <row r="552" spans="1:18">
      <c r="A552" t="str">
        <f t="shared" si="40"/>
        <v>Gandasil D/H 144 X 100 gr46327</v>
      </c>
      <c r="B552" t="s">
        <v>709</v>
      </c>
      <c r="C552" s="3">
        <v>46327</v>
      </c>
      <c r="D552">
        <v>87264</v>
      </c>
      <c r="G552" t="str">
        <f t="shared" si="41"/>
        <v>Gandasil D/H 144 X 100 gr46327</v>
      </c>
      <c r="H552">
        <v>551</v>
      </c>
      <c r="I552" t="s">
        <v>12302</v>
      </c>
      <c r="J552" t="s">
        <v>709</v>
      </c>
      <c r="K552" s="3">
        <v>46327</v>
      </c>
      <c r="L552">
        <v>144</v>
      </c>
      <c r="M552">
        <v>1</v>
      </c>
      <c r="N552">
        <v>1</v>
      </c>
      <c r="O552">
        <v>144</v>
      </c>
      <c r="P552">
        <f t="shared" si="42"/>
        <v>87264</v>
      </c>
      <c r="Q552">
        <f t="shared" si="43"/>
        <v>606</v>
      </c>
      <c r="R552">
        <f t="shared" si="44"/>
        <v>0</v>
      </c>
    </row>
    <row r="553" spans="1:18">
      <c r="A553" t="str">
        <f t="shared" si="40"/>
        <v>Gandasil D/H 144 X 100 gr46266</v>
      </c>
      <c r="B553" t="s">
        <v>709</v>
      </c>
      <c r="C553" s="3">
        <v>46266</v>
      </c>
      <c r="D553">
        <v>2736</v>
      </c>
      <c r="G553" t="str">
        <f t="shared" si="41"/>
        <v>Gandasil D/H 144 X 100 gr46266</v>
      </c>
      <c r="H553">
        <v>552</v>
      </c>
      <c r="I553" t="s">
        <v>12302</v>
      </c>
      <c r="J553" t="s">
        <v>709</v>
      </c>
      <c r="K553" s="3">
        <v>46266</v>
      </c>
      <c r="L553">
        <v>144</v>
      </c>
      <c r="M553">
        <v>1</v>
      </c>
      <c r="N553">
        <v>1</v>
      </c>
      <c r="O553">
        <v>144</v>
      </c>
      <c r="P553">
        <f t="shared" si="42"/>
        <v>2736</v>
      </c>
      <c r="Q553">
        <f t="shared" si="43"/>
        <v>19</v>
      </c>
      <c r="R553">
        <f t="shared" si="44"/>
        <v>0</v>
      </c>
    </row>
    <row r="554" spans="1:18">
      <c r="A554" t="str">
        <f t="shared" si="40"/>
        <v>Gandasil D/H 144 X 100 gr46296</v>
      </c>
      <c r="B554" t="s">
        <v>709</v>
      </c>
      <c r="C554" s="3">
        <v>46296</v>
      </c>
      <c r="D554">
        <v>4320</v>
      </c>
      <c r="G554" t="str">
        <f t="shared" si="41"/>
        <v>Gandasil D/H 144 X 100 gr46296</v>
      </c>
      <c r="H554">
        <v>553</v>
      </c>
      <c r="I554" t="s">
        <v>12302</v>
      </c>
      <c r="J554" t="s">
        <v>709</v>
      </c>
      <c r="K554" s="3">
        <v>46296</v>
      </c>
      <c r="L554">
        <v>144</v>
      </c>
      <c r="M554">
        <v>1</v>
      </c>
      <c r="N554">
        <v>1</v>
      </c>
      <c r="O554">
        <v>144</v>
      </c>
      <c r="P554">
        <f t="shared" si="42"/>
        <v>4320</v>
      </c>
      <c r="Q554">
        <f t="shared" si="43"/>
        <v>30</v>
      </c>
      <c r="R554">
        <f t="shared" si="44"/>
        <v>0</v>
      </c>
    </row>
    <row r="555" spans="1:18">
      <c r="A555" t="str">
        <f t="shared" si="40"/>
        <v>Gandasil D/H 144 X 100 gr46174</v>
      </c>
      <c r="B555" t="s">
        <v>709</v>
      </c>
      <c r="C555" s="3">
        <v>46174</v>
      </c>
      <c r="D555">
        <v>6192</v>
      </c>
      <c r="G555" t="str">
        <f t="shared" si="41"/>
        <v>Gandasil D/H 144 X 100 gr46174</v>
      </c>
      <c r="H555">
        <v>554</v>
      </c>
      <c r="I555" t="s">
        <v>12302</v>
      </c>
      <c r="J555" t="s">
        <v>709</v>
      </c>
      <c r="K555" s="3">
        <v>46174</v>
      </c>
      <c r="L555">
        <v>144</v>
      </c>
      <c r="M555">
        <v>1</v>
      </c>
      <c r="N555">
        <v>1</v>
      </c>
      <c r="O555">
        <v>144</v>
      </c>
      <c r="P555">
        <f t="shared" si="42"/>
        <v>6192</v>
      </c>
      <c r="Q555">
        <f t="shared" si="43"/>
        <v>43</v>
      </c>
      <c r="R555">
        <f t="shared" si="44"/>
        <v>0</v>
      </c>
    </row>
    <row r="556" spans="1:18">
      <c r="A556" t="str">
        <f t="shared" si="40"/>
        <v>Gandasil D/H 144 X 100 gr46357</v>
      </c>
      <c r="B556" t="s">
        <v>709</v>
      </c>
      <c r="C556" s="3">
        <v>46357</v>
      </c>
      <c r="D556">
        <v>13680</v>
      </c>
      <c r="G556" t="str">
        <f t="shared" si="41"/>
        <v>Gandasil D/H 144 X 100 gr46357</v>
      </c>
      <c r="H556">
        <v>555</v>
      </c>
      <c r="I556" t="s">
        <v>12302</v>
      </c>
      <c r="J556" t="s">
        <v>709</v>
      </c>
      <c r="K556" s="3">
        <v>46357</v>
      </c>
      <c r="L556">
        <v>144</v>
      </c>
      <c r="M556">
        <v>1</v>
      </c>
      <c r="N556">
        <v>1</v>
      </c>
      <c r="O556">
        <v>144</v>
      </c>
      <c r="P556">
        <f t="shared" si="42"/>
        <v>13680</v>
      </c>
      <c r="Q556">
        <f t="shared" si="43"/>
        <v>95</v>
      </c>
      <c r="R556">
        <f t="shared" si="44"/>
        <v>0</v>
      </c>
    </row>
    <row r="557" spans="1:18">
      <c r="A557" t="str">
        <f t="shared" si="40"/>
        <v>Gandasil D/H 144 X 100 gr46113</v>
      </c>
      <c r="B557" t="s">
        <v>709</v>
      </c>
      <c r="C557" s="3">
        <v>46113</v>
      </c>
      <c r="D557">
        <v>11741</v>
      </c>
      <c r="G557" t="str">
        <f t="shared" si="41"/>
        <v>Gandasil D/H 144 X 100 gr46113</v>
      </c>
      <c r="H557">
        <v>556</v>
      </c>
      <c r="I557" t="s">
        <v>12302</v>
      </c>
      <c r="J557" t="s">
        <v>709</v>
      </c>
      <c r="K557" s="3">
        <v>46113</v>
      </c>
      <c r="L557">
        <v>144</v>
      </c>
      <c r="M557">
        <v>1</v>
      </c>
      <c r="N557">
        <v>1</v>
      </c>
      <c r="O557">
        <v>144</v>
      </c>
      <c r="P557">
        <f t="shared" si="42"/>
        <v>11741</v>
      </c>
      <c r="Q557">
        <f t="shared" si="43"/>
        <v>81</v>
      </c>
      <c r="R557">
        <f t="shared" si="44"/>
        <v>77</v>
      </c>
    </row>
    <row r="558" spans="1:18">
      <c r="A558" t="str">
        <f t="shared" si="40"/>
        <v>Gandasil D/H 24 X 500 gr46419</v>
      </c>
      <c r="B558" t="s">
        <v>726</v>
      </c>
      <c r="C558" s="3">
        <v>46419</v>
      </c>
      <c r="D558">
        <v>8</v>
      </c>
      <c r="G558" t="str">
        <f t="shared" si="41"/>
        <v>Gandasil D/H 24 X 500 gr46419</v>
      </c>
      <c r="H558">
        <v>557</v>
      </c>
      <c r="I558" t="s">
        <v>12303</v>
      </c>
      <c r="J558" t="s">
        <v>726</v>
      </c>
      <c r="K558" s="3">
        <v>46419</v>
      </c>
      <c r="L558">
        <v>24</v>
      </c>
      <c r="M558">
        <v>1</v>
      </c>
      <c r="N558">
        <v>1</v>
      </c>
      <c r="O558">
        <v>24</v>
      </c>
      <c r="P558">
        <f t="shared" si="42"/>
        <v>8</v>
      </c>
      <c r="Q558">
        <f t="shared" si="43"/>
        <v>0</v>
      </c>
      <c r="R558">
        <f t="shared" si="44"/>
        <v>8</v>
      </c>
    </row>
    <row r="559" spans="1:18">
      <c r="A559" t="str">
        <f t="shared" si="40"/>
        <v>Gandasil D/H 24 X 500 gr46508</v>
      </c>
      <c r="B559" t="s">
        <v>726</v>
      </c>
      <c r="C559" s="3">
        <v>46508</v>
      </c>
      <c r="D559">
        <v>1728</v>
      </c>
      <c r="G559" t="str">
        <f t="shared" si="41"/>
        <v>Gandasil D/H 24 X 500 gr46508</v>
      </c>
      <c r="H559">
        <v>558</v>
      </c>
      <c r="I559" t="s">
        <v>12303</v>
      </c>
      <c r="J559" t="s">
        <v>726</v>
      </c>
      <c r="K559" s="3">
        <v>46508</v>
      </c>
      <c r="L559">
        <v>24</v>
      </c>
      <c r="M559">
        <v>1</v>
      </c>
      <c r="N559">
        <v>1</v>
      </c>
      <c r="O559">
        <v>24</v>
      </c>
      <c r="P559">
        <f t="shared" si="42"/>
        <v>1728</v>
      </c>
      <c r="Q559">
        <f t="shared" si="43"/>
        <v>72</v>
      </c>
      <c r="R559">
        <f t="shared" si="44"/>
        <v>0</v>
      </c>
    </row>
    <row r="560" spans="1:18">
      <c r="A560" t="str">
        <f t="shared" si="40"/>
        <v>Ganero 250 EC 34 X 250 ml45597</v>
      </c>
      <c r="B560" t="s">
        <v>730</v>
      </c>
      <c r="C560" s="3">
        <v>45597</v>
      </c>
      <c r="D560">
        <v>8</v>
      </c>
      <c r="G560" t="str">
        <f t="shared" si="41"/>
        <v>Ganero 250 EC 34 X 250 ml45597</v>
      </c>
      <c r="H560">
        <v>559</v>
      </c>
      <c r="I560" t="s">
        <v>12304</v>
      </c>
      <c r="J560" t="s">
        <v>730</v>
      </c>
      <c r="K560" s="3">
        <v>45597</v>
      </c>
      <c r="L560">
        <v>34</v>
      </c>
      <c r="M560">
        <v>1</v>
      </c>
      <c r="N560">
        <v>1</v>
      </c>
      <c r="O560">
        <v>34</v>
      </c>
      <c r="P560">
        <f t="shared" si="42"/>
        <v>8</v>
      </c>
      <c r="Q560">
        <f t="shared" si="43"/>
        <v>0</v>
      </c>
      <c r="R560">
        <f t="shared" si="44"/>
        <v>8</v>
      </c>
    </row>
    <row r="561" spans="1:18">
      <c r="A561" t="str">
        <f t="shared" si="40"/>
        <v>Ganero 250 EC 40 X 100 ml47088</v>
      </c>
      <c r="B561" t="s">
        <v>731</v>
      </c>
      <c r="C561" s="3">
        <v>47088</v>
      </c>
      <c r="D561">
        <v>1600</v>
      </c>
      <c r="G561" t="str">
        <f t="shared" si="41"/>
        <v>Ganero 250 EC 40 X 100 ml47088</v>
      </c>
      <c r="H561">
        <v>560</v>
      </c>
      <c r="I561" t="s">
        <v>12305</v>
      </c>
      <c r="J561" t="s">
        <v>731</v>
      </c>
      <c r="K561" s="3">
        <v>47088</v>
      </c>
      <c r="L561">
        <v>40</v>
      </c>
      <c r="M561">
        <v>1</v>
      </c>
      <c r="N561">
        <v>1</v>
      </c>
      <c r="O561">
        <v>40</v>
      </c>
      <c r="P561">
        <f t="shared" si="42"/>
        <v>1600</v>
      </c>
      <c r="Q561">
        <f t="shared" si="43"/>
        <v>40</v>
      </c>
      <c r="R561">
        <f t="shared" si="44"/>
        <v>0</v>
      </c>
    </row>
    <row r="562" spans="1:18">
      <c r="A562" t="str">
        <f t="shared" si="40"/>
        <v>Ganero 250 EC 40 X 250 ml46692</v>
      </c>
      <c r="B562" t="s">
        <v>732</v>
      </c>
      <c r="C562" s="3">
        <v>46692</v>
      </c>
      <c r="D562">
        <v>1080</v>
      </c>
      <c r="G562" t="str">
        <f t="shared" si="41"/>
        <v>Ganero 250 EC 40 X 250 ml46692</v>
      </c>
      <c r="H562">
        <v>561</v>
      </c>
      <c r="I562" t="s">
        <v>12306</v>
      </c>
      <c r="J562" t="s">
        <v>732</v>
      </c>
      <c r="K562" s="3">
        <v>46692</v>
      </c>
      <c r="L562">
        <v>40</v>
      </c>
      <c r="M562">
        <v>1</v>
      </c>
      <c r="N562">
        <v>1</v>
      </c>
      <c r="O562">
        <v>40</v>
      </c>
      <c r="P562">
        <f t="shared" si="42"/>
        <v>1080</v>
      </c>
      <c r="Q562">
        <f t="shared" si="43"/>
        <v>27</v>
      </c>
      <c r="R562">
        <f t="shared" si="44"/>
        <v>0</v>
      </c>
    </row>
    <row r="563" spans="1:18">
      <c r="A563" t="str">
        <f t="shared" si="40"/>
        <v>Gardara 10 SP 100 X 100 gr46113</v>
      </c>
      <c r="B563" t="s">
        <v>733</v>
      </c>
      <c r="C563" s="3">
        <v>46113</v>
      </c>
      <c r="D563">
        <v>7010</v>
      </c>
      <c r="G563" t="str">
        <f t="shared" si="41"/>
        <v>Gardara 10 SP 100 X 100 gr46113</v>
      </c>
      <c r="H563">
        <v>562</v>
      </c>
      <c r="I563" t="s">
        <v>12307</v>
      </c>
      <c r="J563" t="s">
        <v>733</v>
      </c>
      <c r="K563" s="3">
        <v>46113</v>
      </c>
      <c r="L563">
        <v>100</v>
      </c>
      <c r="M563">
        <v>1</v>
      </c>
      <c r="N563">
        <v>1</v>
      </c>
      <c r="O563">
        <v>100</v>
      </c>
      <c r="P563">
        <f t="shared" si="42"/>
        <v>7010</v>
      </c>
      <c r="Q563">
        <f t="shared" si="43"/>
        <v>70</v>
      </c>
      <c r="R563">
        <f t="shared" si="44"/>
        <v>10</v>
      </c>
    </row>
    <row r="564" spans="1:18">
      <c r="A564" t="str">
        <f t="shared" si="40"/>
        <v>Gelas Agricon1/1/1000</v>
      </c>
      <c r="B564" t="s">
        <v>734</v>
      </c>
      <c r="C564" s="3" t="s">
        <v>2222</v>
      </c>
      <c r="D564">
        <v>3230</v>
      </c>
      <c r="G564" t="str">
        <f t="shared" si="41"/>
        <v>Gelas Agricon1/1/1000</v>
      </c>
      <c r="H564">
        <v>563</v>
      </c>
      <c r="I564" t="s">
        <v>12308</v>
      </c>
      <c r="J564" t="s">
        <v>734</v>
      </c>
      <c r="K564" s="3" t="s">
        <v>2222</v>
      </c>
      <c r="L564">
        <v>1</v>
      </c>
      <c r="M564">
        <v>1</v>
      </c>
      <c r="N564">
        <v>1</v>
      </c>
      <c r="O564">
        <v>1</v>
      </c>
      <c r="P564">
        <f t="shared" si="42"/>
        <v>3230</v>
      </c>
      <c r="Q564">
        <f t="shared" si="43"/>
        <v>3230</v>
      </c>
      <c r="R564">
        <f t="shared" si="44"/>
        <v>0</v>
      </c>
    </row>
    <row r="565" spans="1:18">
      <c r="A565" t="str">
        <f t="shared" si="40"/>
        <v>Gelas Marshall1/1/1000</v>
      </c>
      <c r="B565" t="s">
        <v>735</v>
      </c>
      <c r="C565" s="3" t="s">
        <v>2222</v>
      </c>
      <c r="D565">
        <v>801</v>
      </c>
      <c r="G565" t="str">
        <f t="shared" si="41"/>
        <v>Gelas Marshall1/1/1000</v>
      </c>
      <c r="H565">
        <v>564</v>
      </c>
      <c r="I565" t="s">
        <v>12309</v>
      </c>
      <c r="J565" t="s">
        <v>735</v>
      </c>
      <c r="K565" s="3" t="s">
        <v>2222</v>
      </c>
      <c r="L565">
        <v>1</v>
      </c>
      <c r="M565">
        <v>1</v>
      </c>
      <c r="N565">
        <v>1</v>
      </c>
      <c r="O565">
        <v>1</v>
      </c>
      <c r="P565">
        <f t="shared" si="42"/>
        <v>801</v>
      </c>
      <c r="Q565">
        <f t="shared" si="43"/>
        <v>801</v>
      </c>
      <c r="R565">
        <f t="shared" si="44"/>
        <v>0</v>
      </c>
    </row>
    <row r="566" spans="1:18">
      <c r="A566" t="str">
        <f t="shared" si="40"/>
        <v>Gelas Polos HS-91/1/1000</v>
      </c>
      <c r="B566" t="s">
        <v>736</v>
      </c>
      <c r="C566" s="3" t="s">
        <v>2222</v>
      </c>
      <c r="D566">
        <v>228</v>
      </c>
      <c r="G566" t="str">
        <f t="shared" si="41"/>
        <v>Gelas Polos HS-91/1/1000</v>
      </c>
      <c r="H566">
        <v>565</v>
      </c>
      <c r="I566" t="s">
        <v>12310</v>
      </c>
      <c r="J566" t="s">
        <v>736</v>
      </c>
      <c r="K566" s="3" t="s">
        <v>2222</v>
      </c>
      <c r="L566">
        <v>1</v>
      </c>
      <c r="M566">
        <v>1</v>
      </c>
      <c r="N566">
        <v>1</v>
      </c>
      <c r="O566">
        <v>1</v>
      </c>
      <c r="P566">
        <f t="shared" si="42"/>
        <v>228</v>
      </c>
      <c r="Q566">
        <f t="shared" si="43"/>
        <v>228</v>
      </c>
      <c r="R566">
        <f t="shared" si="44"/>
        <v>0</v>
      </c>
    </row>
    <row r="567" spans="1:18">
      <c r="A567" t="str">
        <f t="shared" si="40"/>
        <v>Gelas Wine1/1/1000</v>
      </c>
      <c r="B567" t="s">
        <v>737</v>
      </c>
      <c r="C567" s="3" t="s">
        <v>2222</v>
      </c>
      <c r="D567">
        <v>36</v>
      </c>
      <c r="G567" t="str">
        <f t="shared" si="41"/>
        <v>Gelas Wine1/1/1000</v>
      </c>
      <c r="H567">
        <v>566</v>
      </c>
      <c r="I567" t="s">
        <v>12311</v>
      </c>
      <c r="J567" t="s">
        <v>737</v>
      </c>
      <c r="K567" s="3" t="s">
        <v>2222</v>
      </c>
      <c r="L567">
        <v>1</v>
      </c>
      <c r="M567">
        <v>1</v>
      </c>
      <c r="N567">
        <v>1</v>
      </c>
      <c r="O567">
        <v>1</v>
      </c>
      <c r="P567">
        <f t="shared" si="42"/>
        <v>36</v>
      </c>
      <c r="Q567">
        <f t="shared" si="43"/>
        <v>36</v>
      </c>
      <c r="R567">
        <f t="shared" si="44"/>
        <v>0</v>
      </c>
    </row>
    <row r="568" spans="1:18">
      <c r="A568" t="str">
        <f t="shared" si="40"/>
        <v>Gemilang 110 EC 16 X 1 ltr46539</v>
      </c>
      <c r="B568" t="s">
        <v>738</v>
      </c>
      <c r="C568" s="3">
        <v>46539</v>
      </c>
      <c r="D568">
        <v>13</v>
      </c>
      <c r="G568" t="str">
        <f t="shared" si="41"/>
        <v>Gemilang 110 EC 16 X 1 ltr46539</v>
      </c>
      <c r="H568">
        <v>567</v>
      </c>
      <c r="I568" t="s">
        <v>12312</v>
      </c>
      <c r="J568" t="s">
        <v>738</v>
      </c>
      <c r="K568" s="3">
        <v>46539</v>
      </c>
      <c r="L568">
        <v>16</v>
      </c>
      <c r="M568">
        <v>1</v>
      </c>
      <c r="N568">
        <v>1</v>
      </c>
      <c r="O568">
        <v>16</v>
      </c>
      <c r="P568">
        <f t="shared" si="42"/>
        <v>13</v>
      </c>
      <c r="Q568">
        <f t="shared" si="43"/>
        <v>0</v>
      </c>
      <c r="R568">
        <f t="shared" si="44"/>
        <v>13</v>
      </c>
    </row>
    <row r="569" spans="1:18">
      <c r="A569" t="str">
        <f t="shared" si="40"/>
        <v>Gemilang 110 EC 16 X 1 ltr46966</v>
      </c>
      <c r="B569" t="s">
        <v>738</v>
      </c>
      <c r="C569" s="3">
        <v>46966</v>
      </c>
      <c r="D569">
        <v>224</v>
      </c>
      <c r="G569" t="str">
        <f t="shared" si="41"/>
        <v>Gemilang 110 EC 16 X 1 ltr46966</v>
      </c>
      <c r="H569">
        <v>568</v>
      </c>
      <c r="I569" t="s">
        <v>12312</v>
      </c>
      <c r="J569" t="s">
        <v>738</v>
      </c>
      <c r="K569" s="3">
        <v>46966</v>
      </c>
      <c r="L569">
        <v>16</v>
      </c>
      <c r="M569">
        <v>1</v>
      </c>
      <c r="N569">
        <v>1</v>
      </c>
      <c r="O569">
        <v>16</v>
      </c>
      <c r="P569">
        <f t="shared" si="42"/>
        <v>224</v>
      </c>
      <c r="Q569">
        <f t="shared" si="43"/>
        <v>14</v>
      </c>
      <c r="R569">
        <f t="shared" si="44"/>
        <v>0</v>
      </c>
    </row>
    <row r="570" spans="1:18">
      <c r="A570" t="str">
        <f t="shared" si="40"/>
        <v>Genitop 138 SL 20 ltr46966</v>
      </c>
      <c r="B570" t="s">
        <v>739</v>
      </c>
      <c r="C570" s="3">
        <v>46966</v>
      </c>
      <c r="D570">
        <v>25</v>
      </c>
      <c r="G570" t="str">
        <f t="shared" si="41"/>
        <v>Genitop 138 SL 20 ltr46966</v>
      </c>
      <c r="H570">
        <v>569</v>
      </c>
      <c r="I570" t="s">
        <v>12313</v>
      </c>
      <c r="J570" t="s">
        <v>739</v>
      </c>
      <c r="K570" s="3">
        <v>46966</v>
      </c>
      <c r="L570">
        <v>1</v>
      </c>
      <c r="M570">
        <v>1</v>
      </c>
      <c r="N570">
        <v>1</v>
      </c>
      <c r="O570">
        <v>1</v>
      </c>
      <c r="P570">
        <f t="shared" si="42"/>
        <v>25</v>
      </c>
      <c r="Q570">
        <f t="shared" si="43"/>
        <v>25</v>
      </c>
      <c r="R570">
        <f t="shared" si="44"/>
        <v>0</v>
      </c>
    </row>
    <row r="571" spans="1:18">
      <c r="A571" t="str">
        <f t="shared" si="40"/>
        <v>Genitop 138 SL 20 X 1 ltr46447</v>
      </c>
      <c r="B571" t="s">
        <v>740</v>
      </c>
      <c r="C571" s="3">
        <v>46447</v>
      </c>
      <c r="D571">
        <v>117</v>
      </c>
      <c r="G571" t="str">
        <f t="shared" si="41"/>
        <v>Genitop 138 SL 20 X 1 ltr46447</v>
      </c>
      <c r="H571">
        <v>570</v>
      </c>
      <c r="I571" t="s">
        <v>12314</v>
      </c>
      <c r="J571" t="s">
        <v>740</v>
      </c>
      <c r="K571" s="3">
        <v>46447</v>
      </c>
      <c r="L571">
        <v>20</v>
      </c>
      <c r="M571">
        <v>1</v>
      </c>
      <c r="N571">
        <v>1</v>
      </c>
      <c r="O571">
        <v>20</v>
      </c>
      <c r="P571">
        <f t="shared" si="42"/>
        <v>117</v>
      </c>
      <c r="Q571">
        <f t="shared" si="43"/>
        <v>5</v>
      </c>
      <c r="R571">
        <f t="shared" si="44"/>
        <v>17</v>
      </c>
    </row>
    <row r="572" spans="1:18">
      <c r="A572" t="str">
        <f t="shared" si="40"/>
        <v>Genitop 138 SL 20 X 1 ltr46966</v>
      </c>
      <c r="B572" t="s">
        <v>740</v>
      </c>
      <c r="C572" s="3">
        <v>46966</v>
      </c>
      <c r="D572">
        <v>1600</v>
      </c>
      <c r="G572" t="str">
        <f t="shared" si="41"/>
        <v>Genitop 138 SL 20 X 1 ltr46966</v>
      </c>
      <c r="H572">
        <v>571</v>
      </c>
      <c r="I572" t="s">
        <v>12314</v>
      </c>
      <c r="J572" t="s">
        <v>740</v>
      </c>
      <c r="K572" s="3">
        <v>46966</v>
      </c>
      <c r="L572">
        <v>20</v>
      </c>
      <c r="M572">
        <v>1</v>
      </c>
      <c r="N572">
        <v>1</v>
      </c>
      <c r="O572">
        <v>20</v>
      </c>
      <c r="P572">
        <f t="shared" si="42"/>
        <v>1600</v>
      </c>
      <c r="Q572">
        <f t="shared" si="43"/>
        <v>80</v>
      </c>
      <c r="R572">
        <f t="shared" si="44"/>
        <v>0</v>
      </c>
    </row>
    <row r="573" spans="1:18">
      <c r="A573" t="str">
        <f t="shared" si="40"/>
        <v>Genitop 138 SL 20 X 1 ltr46935</v>
      </c>
      <c r="B573" t="s">
        <v>740</v>
      </c>
      <c r="C573" s="3">
        <v>46935</v>
      </c>
      <c r="D573">
        <v>2360</v>
      </c>
      <c r="G573" t="str">
        <f t="shared" si="41"/>
        <v>Genitop 138 SL 20 X 1 ltr46935</v>
      </c>
      <c r="H573">
        <v>572</v>
      </c>
      <c r="I573" t="s">
        <v>12314</v>
      </c>
      <c r="J573" t="s">
        <v>740</v>
      </c>
      <c r="K573" s="3">
        <v>46935</v>
      </c>
      <c r="L573">
        <v>20</v>
      </c>
      <c r="M573">
        <v>1</v>
      </c>
      <c r="N573">
        <v>1</v>
      </c>
      <c r="O573">
        <v>20</v>
      </c>
      <c r="P573">
        <f t="shared" si="42"/>
        <v>2360</v>
      </c>
      <c r="Q573">
        <f t="shared" si="43"/>
        <v>118</v>
      </c>
      <c r="R573">
        <f t="shared" si="44"/>
        <v>0</v>
      </c>
    </row>
    <row r="574" spans="1:18">
      <c r="A574" t="str">
        <f t="shared" si="40"/>
        <v>Genitop 138 SL 20 X 1 ltr46722</v>
      </c>
      <c r="B574" t="s">
        <v>740</v>
      </c>
      <c r="C574" s="3">
        <v>46722</v>
      </c>
      <c r="D574">
        <v>4540</v>
      </c>
      <c r="G574" t="str">
        <f t="shared" si="41"/>
        <v>Genitop 138 SL 20 X 1 ltr46722</v>
      </c>
      <c r="H574">
        <v>573</v>
      </c>
      <c r="I574" t="s">
        <v>12314</v>
      </c>
      <c r="J574" t="s">
        <v>740</v>
      </c>
      <c r="K574" s="3">
        <v>46722</v>
      </c>
      <c r="L574">
        <v>20</v>
      </c>
      <c r="M574">
        <v>1</v>
      </c>
      <c r="N574">
        <v>1</v>
      </c>
      <c r="O574">
        <v>20</v>
      </c>
      <c r="P574">
        <f t="shared" si="42"/>
        <v>4540</v>
      </c>
      <c r="Q574">
        <f t="shared" si="43"/>
        <v>227</v>
      </c>
      <c r="R574">
        <f t="shared" si="44"/>
        <v>0</v>
      </c>
    </row>
    <row r="575" spans="1:18">
      <c r="A575" t="str">
        <f t="shared" si="40"/>
        <v>Genitop 138 SL 4 X 5 ltr46054</v>
      </c>
      <c r="B575" t="s">
        <v>741</v>
      </c>
      <c r="C575" s="3">
        <v>46054</v>
      </c>
      <c r="D575">
        <v>2</v>
      </c>
      <c r="G575" t="str">
        <f t="shared" si="41"/>
        <v>Genitop 138 SL 4 X 5 ltr46054</v>
      </c>
      <c r="H575">
        <v>574</v>
      </c>
      <c r="I575" t="s">
        <v>12315</v>
      </c>
      <c r="J575" t="s">
        <v>741</v>
      </c>
      <c r="K575" s="3">
        <v>46054</v>
      </c>
      <c r="L575">
        <v>4</v>
      </c>
      <c r="M575">
        <v>1</v>
      </c>
      <c r="N575">
        <v>1</v>
      </c>
      <c r="O575">
        <v>4</v>
      </c>
      <c r="P575">
        <f t="shared" si="42"/>
        <v>2</v>
      </c>
      <c r="Q575">
        <f t="shared" si="43"/>
        <v>0</v>
      </c>
      <c r="R575">
        <f t="shared" si="44"/>
        <v>2</v>
      </c>
    </row>
    <row r="576" spans="1:18">
      <c r="A576" t="str">
        <f t="shared" si="40"/>
        <v>Genitop 138 SL 4 X 5 ltr46661</v>
      </c>
      <c r="B576" t="s">
        <v>741</v>
      </c>
      <c r="C576" s="3">
        <v>46661</v>
      </c>
      <c r="D576">
        <v>20</v>
      </c>
      <c r="G576" t="str">
        <f t="shared" si="41"/>
        <v>Genitop 138 SL 4 X 5 ltr46661</v>
      </c>
      <c r="H576">
        <v>575</v>
      </c>
      <c r="I576" t="s">
        <v>12315</v>
      </c>
      <c r="J576" t="s">
        <v>741</v>
      </c>
      <c r="K576" s="3">
        <v>46661</v>
      </c>
      <c r="L576">
        <v>4</v>
      </c>
      <c r="M576">
        <v>1</v>
      </c>
      <c r="N576">
        <v>1</v>
      </c>
      <c r="O576">
        <v>4</v>
      </c>
      <c r="P576">
        <f t="shared" si="42"/>
        <v>20</v>
      </c>
      <c r="Q576">
        <f t="shared" si="43"/>
        <v>5</v>
      </c>
      <c r="R576">
        <f t="shared" si="44"/>
        <v>0</v>
      </c>
    </row>
    <row r="577" spans="1:18">
      <c r="A577" t="str">
        <f t="shared" si="40"/>
        <v>Genitop 138 SL 4 X 5 ltr46966</v>
      </c>
      <c r="B577" t="s">
        <v>741</v>
      </c>
      <c r="C577" s="3">
        <v>46966</v>
      </c>
      <c r="D577">
        <v>100</v>
      </c>
      <c r="G577" t="str">
        <f t="shared" si="41"/>
        <v>Genitop 138 SL 4 X 5 ltr46966</v>
      </c>
      <c r="H577">
        <v>576</v>
      </c>
      <c r="I577" t="s">
        <v>12315</v>
      </c>
      <c r="J577" t="s">
        <v>741</v>
      </c>
      <c r="K577" s="3">
        <v>46966</v>
      </c>
      <c r="L577">
        <v>4</v>
      </c>
      <c r="M577">
        <v>1</v>
      </c>
      <c r="N577">
        <v>1</v>
      </c>
      <c r="O577">
        <v>4</v>
      </c>
      <c r="P577">
        <f t="shared" si="42"/>
        <v>100</v>
      </c>
      <c r="Q577">
        <f t="shared" si="43"/>
        <v>25</v>
      </c>
      <c r="R577">
        <f t="shared" si="44"/>
        <v>0</v>
      </c>
    </row>
    <row r="578" spans="1:18">
      <c r="A578" t="str">
        <f t="shared" si="40"/>
        <v>GG Akar 10 X 10 X 15 ml (M2U)46023</v>
      </c>
      <c r="B578" t="s">
        <v>742</v>
      </c>
      <c r="C578" s="3">
        <v>46023</v>
      </c>
      <c r="D578">
        <v>22</v>
      </c>
      <c r="G578" t="str">
        <f t="shared" si="41"/>
        <v>GG Akar 10 X 10 X 15 ml (M2U)46023</v>
      </c>
      <c r="H578">
        <v>577</v>
      </c>
      <c r="I578" t="s">
        <v>12316</v>
      </c>
      <c r="J578" t="s">
        <v>742</v>
      </c>
      <c r="K578" s="3">
        <v>46023</v>
      </c>
      <c r="L578">
        <v>10</v>
      </c>
      <c r="M578">
        <v>10</v>
      </c>
      <c r="N578">
        <v>1</v>
      </c>
      <c r="O578">
        <v>100</v>
      </c>
      <c r="P578">
        <f t="shared" si="42"/>
        <v>22</v>
      </c>
      <c r="Q578">
        <f t="shared" si="43"/>
        <v>0</v>
      </c>
      <c r="R578">
        <f t="shared" si="44"/>
        <v>22</v>
      </c>
    </row>
    <row r="579" spans="1:18">
      <c r="A579" t="str">
        <f t="shared" ref="A579:A642" si="45">B579&amp;C579</f>
        <v>GG Akar 10 X 10 X 5 ml (M2U)46143</v>
      </c>
      <c r="B579" t="s">
        <v>743</v>
      </c>
      <c r="C579" s="3">
        <v>46143</v>
      </c>
      <c r="D579">
        <v>1170</v>
      </c>
      <c r="G579" t="str">
        <f t="shared" ref="G579:G642" si="46">J579&amp;K579</f>
        <v>GG Akar 10 X 10 X 5 ml (M2U)46143</v>
      </c>
      <c r="H579">
        <v>578</v>
      </c>
      <c r="I579" t="s">
        <v>12317</v>
      </c>
      <c r="J579" t="s">
        <v>743</v>
      </c>
      <c r="K579" s="3">
        <v>46143</v>
      </c>
      <c r="L579">
        <v>10</v>
      </c>
      <c r="M579">
        <v>10</v>
      </c>
      <c r="N579">
        <v>1</v>
      </c>
      <c r="O579">
        <v>100</v>
      </c>
      <c r="P579">
        <f t="shared" ref="P579:P642" si="47">VLOOKUP(G579,$A$2:$D$2089,4,FALSE)</f>
        <v>1170</v>
      </c>
      <c r="Q579">
        <f t="shared" ref="Q579:Q642" si="48">ROUNDDOWN(P579/O579,0)</f>
        <v>11</v>
      </c>
      <c r="R579">
        <f t="shared" ref="R579:R642" si="49">P579-Q579*O579</f>
        <v>70</v>
      </c>
    </row>
    <row r="580" spans="1:18">
      <c r="A580" t="str">
        <f t="shared" si="45"/>
        <v>GG Akar 50 X 100 ml (M2U)46327</v>
      </c>
      <c r="B580" t="s">
        <v>744</v>
      </c>
      <c r="C580" s="3">
        <v>46327</v>
      </c>
      <c r="D580">
        <v>50</v>
      </c>
      <c r="G580" t="str">
        <f t="shared" si="46"/>
        <v>GG Akar 50 X 100 ml (M2U)46327</v>
      </c>
      <c r="H580">
        <v>579</v>
      </c>
      <c r="I580" t="s">
        <v>12318</v>
      </c>
      <c r="J580" t="s">
        <v>744</v>
      </c>
      <c r="K580" s="3">
        <v>46327</v>
      </c>
      <c r="L580">
        <v>50</v>
      </c>
      <c r="M580">
        <v>1</v>
      </c>
      <c r="N580">
        <v>1</v>
      </c>
      <c r="O580">
        <v>50</v>
      </c>
      <c r="P580">
        <f t="shared" si="47"/>
        <v>50</v>
      </c>
      <c r="Q580">
        <f t="shared" si="48"/>
        <v>1</v>
      </c>
      <c r="R580">
        <f t="shared" si="49"/>
        <v>0</v>
      </c>
    </row>
    <row r="581" spans="1:18">
      <c r="A581" t="str">
        <f t="shared" si="45"/>
        <v>GG Akar 50 X 100 ml (M2U)46235</v>
      </c>
      <c r="B581" t="s">
        <v>744</v>
      </c>
      <c r="C581" s="3">
        <v>46235</v>
      </c>
      <c r="D581">
        <v>50</v>
      </c>
      <c r="G581" t="str">
        <f t="shared" si="46"/>
        <v>GG Akar 50 X 100 ml (M2U)46235</v>
      </c>
      <c r="H581">
        <v>580</v>
      </c>
      <c r="I581" t="s">
        <v>12318</v>
      </c>
      <c r="J581" t="s">
        <v>744</v>
      </c>
      <c r="K581" s="3">
        <v>46235</v>
      </c>
      <c r="L581">
        <v>50</v>
      </c>
      <c r="M581">
        <v>1</v>
      </c>
      <c r="N581">
        <v>1</v>
      </c>
      <c r="O581">
        <v>50</v>
      </c>
      <c r="P581">
        <f t="shared" si="47"/>
        <v>50</v>
      </c>
      <c r="Q581">
        <f t="shared" si="48"/>
        <v>1</v>
      </c>
      <c r="R581">
        <f t="shared" si="49"/>
        <v>0</v>
      </c>
    </row>
    <row r="582" spans="1:18">
      <c r="A582" t="str">
        <f t="shared" si="45"/>
        <v>GG Akar 50 X 100 ml (M2U)45962</v>
      </c>
      <c r="B582" t="s">
        <v>744</v>
      </c>
      <c r="C582" s="3">
        <v>45962</v>
      </c>
      <c r="D582">
        <v>934</v>
      </c>
      <c r="G582" t="str">
        <f t="shared" si="46"/>
        <v>GG Akar 50 X 100 ml (M2U)45962</v>
      </c>
      <c r="H582">
        <v>581</v>
      </c>
      <c r="I582" t="s">
        <v>12318</v>
      </c>
      <c r="J582" t="s">
        <v>744</v>
      </c>
      <c r="K582" s="3">
        <v>45962</v>
      </c>
      <c r="L582">
        <v>50</v>
      </c>
      <c r="M582">
        <v>1</v>
      </c>
      <c r="N582">
        <v>1</v>
      </c>
      <c r="O582">
        <v>50</v>
      </c>
      <c r="P582">
        <f t="shared" si="47"/>
        <v>934</v>
      </c>
      <c r="Q582">
        <f t="shared" si="48"/>
        <v>18</v>
      </c>
      <c r="R582">
        <f t="shared" si="49"/>
        <v>34</v>
      </c>
    </row>
    <row r="583" spans="1:18">
      <c r="A583" t="str">
        <f t="shared" si="45"/>
        <v>GG Akar 70 X 15 ml (M2U)46508</v>
      </c>
      <c r="B583" t="s">
        <v>745</v>
      </c>
      <c r="C583" s="3">
        <v>46508</v>
      </c>
      <c r="D583">
        <v>1400</v>
      </c>
      <c r="G583" t="str">
        <f t="shared" si="46"/>
        <v>GG Akar 70 X 15 ml (M2U)46508</v>
      </c>
      <c r="H583">
        <v>582</v>
      </c>
      <c r="I583" t="s">
        <v>12319</v>
      </c>
      <c r="J583" t="s">
        <v>745</v>
      </c>
      <c r="K583" s="3">
        <v>46508</v>
      </c>
      <c r="L583">
        <v>70</v>
      </c>
      <c r="M583">
        <v>1</v>
      </c>
      <c r="N583">
        <v>1</v>
      </c>
      <c r="O583">
        <v>70</v>
      </c>
      <c r="P583">
        <f t="shared" si="47"/>
        <v>1400</v>
      </c>
      <c r="Q583">
        <f t="shared" si="48"/>
        <v>20</v>
      </c>
      <c r="R583">
        <f t="shared" si="49"/>
        <v>0</v>
      </c>
    </row>
    <row r="584" spans="1:18">
      <c r="A584" t="str">
        <f t="shared" si="45"/>
        <v>GG Akar 80 X 5 ml (M2U)46296</v>
      </c>
      <c r="B584" t="s">
        <v>746</v>
      </c>
      <c r="C584" s="3">
        <v>46296</v>
      </c>
      <c r="D584">
        <v>2854</v>
      </c>
      <c r="G584" t="str">
        <f t="shared" si="46"/>
        <v>GG Akar 80 X 5 ml (M2U)46296</v>
      </c>
      <c r="H584">
        <v>583</v>
      </c>
      <c r="I584" t="s">
        <v>12320</v>
      </c>
      <c r="J584" t="s">
        <v>746</v>
      </c>
      <c r="K584" s="3">
        <v>46296</v>
      </c>
      <c r="L584">
        <v>80</v>
      </c>
      <c r="M584">
        <v>1</v>
      </c>
      <c r="N584">
        <v>1</v>
      </c>
      <c r="O584">
        <v>80</v>
      </c>
      <c r="P584">
        <f t="shared" si="47"/>
        <v>2854</v>
      </c>
      <c r="Q584">
        <f t="shared" si="48"/>
        <v>35</v>
      </c>
      <c r="R584">
        <f t="shared" si="49"/>
        <v>54</v>
      </c>
    </row>
    <row r="585" spans="1:18">
      <c r="A585" t="str">
        <f t="shared" si="45"/>
        <v>GG Amino 30 X 500 ml (M2U)46266</v>
      </c>
      <c r="B585" t="s">
        <v>747</v>
      </c>
      <c r="C585" s="3">
        <v>46266</v>
      </c>
      <c r="D585">
        <v>1649</v>
      </c>
      <c r="G585" t="str">
        <f t="shared" si="46"/>
        <v>GG Amino 30 X 500 ml (M2U)46266</v>
      </c>
      <c r="H585">
        <v>584</v>
      </c>
      <c r="I585" t="s">
        <v>12321</v>
      </c>
      <c r="J585" t="s">
        <v>747</v>
      </c>
      <c r="K585" s="3">
        <v>46266</v>
      </c>
      <c r="L585">
        <v>30</v>
      </c>
      <c r="M585">
        <v>1</v>
      </c>
      <c r="N585">
        <v>1</v>
      </c>
      <c r="O585">
        <v>30</v>
      </c>
      <c r="P585">
        <f t="shared" si="47"/>
        <v>1649</v>
      </c>
      <c r="Q585">
        <f t="shared" si="48"/>
        <v>54</v>
      </c>
      <c r="R585">
        <f t="shared" si="49"/>
        <v>29</v>
      </c>
    </row>
    <row r="586" spans="1:18">
      <c r="A586" t="str">
        <f t="shared" si="45"/>
        <v>GG Bunga 10 X 10 X 15 ml (M2U)46023</v>
      </c>
      <c r="B586" t="s">
        <v>748</v>
      </c>
      <c r="C586" s="3">
        <v>46023</v>
      </c>
      <c r="D586">
        <v>13</v>
      </c>
      <c r="G586" t="str">
        <f t="shared" si="46"/>
        <v>GG Bunga 10 X 10 X 15 ml (M2U)46023</v>
      </c>
      <c r="H586">
        <v>585</v>
      </c>
      <c r="I586" t="s">
        <v>12322</v>
      </c>
      <c r="J586" t="s">
        <v>748</v>
      </c>
      <c r="K586" s="3">
        <v>46023</v>
      </c>
      <c r="L586">
        <v>10</v>
      </c>
      <c r="M586">
        <v>10</v>
      </c>
      <c r="N586">
        <v>1</v>
      </c>
      <c r="O586">
        <v>100</v>
      </c>
      <c r="P586">
        <f t="shared" si="47"/>
        <v>13</v>
      </c>
      <c r="Q586">
        <f t="shared" si="48"/>
        <v>0</v>
      </c>
      <c r="R586">
        <f t="shared" si="49"/>
        <v>13</v>
      </c>
    </row>
    <row r="587" spans="1:18">
      <c r="A587" t="str">
        <f t="shared" si="45"/>
        <v>GG Bunga 10 X 10 X 15 ml (M2U)46113</v>
      </c>
      <c r="B587" t="s">
        <v>748</v>
      </c>
      <c r="C587" s="3">
        <v>46113</v>
      </c>
      <c r="D587">
        <v>807</v>
      </c>
      <c r="G587" t="str">
        <f t="shared" si="46"/>
        <v>GG Bunga 10 X 10 X 15 ml (M2U)46113</v>
      </c>
      <c r="H587">
        <v>586</v>
      </c>
      <c r="I587" t="s">
        <v>12322</v>
      </c>
      <c r="J587" t="s">
        <v>748</v>
      </c>
      <c r="K587" s="3">
        <v>46113</v>
      </c>
      <c r="L587">
        <v>10</v>
      </c>
      <c r="M587">
        <v>10</v>
      </c>
      <c r="N587">
        <v>1</v>
      </c>
      <c r="O587">
        <v>100</v>
      </c>
      <c r="P587">
        <f t="shared" si="47"/>
        <v>807</v>
      </c>
      <c r="Q587">
        <f t="shared" si="48"/>
        <v>8</v>
      </c>
      <c r="R587">
        <f t="shared" si="49"/>
        <v>7</v>
      </c>
    </row>
    <row r="588" spans="1:18">
      <c r="A588" t="str">
        <f t="shared" si="45"/>
        <v>GG Bunga 50 X 100 ml46388</v>
      </c>
      <c r="B588" t="s">
        <v>749</v>
      </c>
      <c r="C588" s="3">
        <v>46388</v>
      </c>
      <c r="D588">
        <v>1070</v>
      </c>
      <c r="G588" t="str">
        <f t="shared" si="46"/>
        <v>GG Bunga 50 X 100 ml46388</v>
      </c>
      <c r="H588">
        <v>587</v>
      </c>
      <c r="I588" t="s">
        <v>12323</v>
      </c>
      <c r="J588" t="s">
        <v>749</v>
      </c>
      <c r="K588" s="3">
        <v>46388</v>
      </c>
      <c r="L588">
        <v>50</v>
      </c>
      <c r="M588">
        <v>1</v>
      </c>
      <c r="N588">
        <v>1</v>
      </c>
      <c r="O588">
        <v>50</v>
      </c>
      <c r="P588">
        <f t="shared" si="47"/>
        <v>1070</v>
      </c>
      <c r="Q588">
        <f t="shared" si="48"/>
        <v>21</v>
      </c>
      <c r="R588">
        <f t="shared" si="49"/>
        <v>20</v>
      </c>
    </row>
    <row r="589" spans="1:18">
      <c r="A589" t="str">
        <f t="shared" si="45"/>
        <v>GG Cuaca 50 X 100 ml (M2U)45992</v>
      </c>
      <c r="B589" t="s">
        <v>750</v>
      </c>
      <c r="C589" s="3">
        <v>45992</v>
      </c>
      <c r="D589">
        <v>106</v>
      </c>
      <c r="G589" t="str">
        <f t="shared" si="46"/>
        <v>GG Cuaca 50 X 100 ml (M2U)45992</v>
      </c>
      <c r="H589">
        <v>588</v>
      </c>
      <c r="I589" t="s">
        <v>12324</v>
      </c>
      <c r="J589" t="s">
        <v>750</v>
      </c>
      <c r="K589" s="3">
        <v>45992</v>
      </c>
      <c r="L589">
        <v>50</v>
      </c>
      <c r="M589">
        <v>1</v>
      </c>
      <c r="N589">
        <v>1</v>
      </c>
      <c r="O589">
        <v>50</v>
      </c>
      <c r="P589">
        <f t="shared" si="47"/>
        <v>106</v>
      </c>
      <c r="Q589">
        <f t="shared" si="48"/>
        <v>2</v>
      </c>
      <c r="R589">
        <f t="shared" si="49"/>
        <v>6</v>
      </c>
    </row>
    <row r="590" spans="1:18">
      <c r="A590" t="str">
        <f t="shared" si="45"/>
        <v>GG Daun 50 X 100 ml (M2U)46419</v>
      </c>
      <c r="B590" t="s">
        <v>751</v>
      </c>
      <c r="C590" s="3">
        <v>46419</v>
      </c>
      <c r="D590">
        <v>250</v>
      </c>
      <c r="G590" t="str">
        <f t="shared" si="46"/>
        <v>GG Daun 50 X 100 ml (M2U)46419</v>
      </c>
      <c r="H590">
        <v>589</v>
      </c>
      <c r="I590" t="s">
        <v>12325</v>
      </c>
      <c r="J590" t="s">
        <v>751</v>
      </c>
      <c r="K590" s="3">
        <v>46419</v>
      </c>
      <c r="L590">
        <v>50</v>
      </c>
      <c r="M590">
        <v>1</v>
      </c>
      <c r="N590">
        <v>1</v>
      </c>
      <c r="O590">
        <v>50</v>
      </c>
      <c r="P590">
        <f t="shared" si="47"/>
        <v>250</v>
      </c>
      <c r="Q590">
        <f t="shared" si="48"/>
        <v>5</v>
      </c>
      <c r="R590">
        <f t="shared" si="49"/>
        <v>0</v>
      </c>
    </row>
    <row r="591" spans="1:18">
      <c r="A591" t="str">
        <f t="shared" si="45"/>
        <v>Gibas 240 SL 20 ltr47119</v>
      </c>
      <c r="B591" t="s">
        <v>752</v>
      </c>
      <c r="C591" s="3">
        <v>47119</v>
      </c>
      <c r="D591">
        <v>18</v>
      </c>
      <c r="G591" t="str">
        <f t="shared" si="46"/>
        <v>Gibas 240 SL 20 ltr47119</v>
      </c>
      <c r="H591">
        <v>590</v>
      </c>
      <c r="I591" t="s">
        <v>12326</v>
      </c>
      <c r="J591" t="s">
        <v>752</v>
      </c>
      <c r="K591" s="3">
        <v>47119</v>
      </c>
      <c r="L591">
        <v>1</v>
      </c>
      <c r="M591">
        <v>1</v>
      </c>
      <c r="N591">
        <v>1</v>
      </c>
      <c r="O591">
        <v>1</v>
      </c>
      <c r="P591">
        <f t="shared" si="47"/>
        <v>18</v>
      </c>
      <c r="Q591">
        <f t="shared" si="48"/>
        <v>18</v>
      </c>
      <c r="R591">
        <f t="shared" si="49"/>
        <v>0</v>
      </c>
    </row>
    <row r="592" spans="1:18">
      <c r="A592" t="str">
        <f t="shared" si="45"/>
        <v>Gibas 240 SL 20 ltr47150</v>
      </c>
      <c r="B592" t="s">
        <v>752</v>
      </c>
      <c r="C592" s="3">
        <v>47150</v>
      </c>
      <c r="D592">
        <v>85</v>
      </c>
      <c r="G592" t="str">
        <f t="shared" si="46"/>
        <v>Gibas 240 SL 20 ltr47150</v>
      </c>
      <c r="H592">
        <v>591</v>
      </c>
      <c r="I592" t="s">
        <v>12326</v>
      </c>
      <c r="J592" t="s">
        <v>752</v>
      </c>
      <c r="K592" s="3">
        <v>47150</v>
      </c>
      <c r="L592">
        <v>1</v>
      </c>
      <c r="M592">
        <v>1</v>
      </c>
      <c r="N592">
        <v>1</v>
      </c>
      <c r="O592">
        <v>1</v>
      </c>
      <c r="P592">
        <f t="shared" si="47"/>
        <v>85</v>
      </c>
      <c r="Q592">
        <f t="shared" si="48"/>
        <v>85</v>
      </c>
      <c r="R592">
        <f t="shared" si="49"/>
        <v>0</v>
      </c>
    </row>
    <row r="593" spans="1:18">
      <c r="A593" t="str">
        <f t="shared" si="45"/>
        <v>Gibas 240 SL 20 X 1 ltr46722</v>
      </c>
      <c r="B593" t="s">
        <v>753</v>
      </c>
      <c r="C593" s="3">
        <v>46722</v>
      </c>
      <c r="D593">
        <v>206</v>
      </c>
      <c r="G593" t="str">
        <f t="shared" si="46"/>
        <v>Gibas 240 SL 20 X 1 ltr46722</v>
      </c>
      <c r="H593">
        <v>592</v>
      </c>
      <c r="I593" t="s">
        <v>12327</v>
      </c>
      <c r="J593" t="s">
        <v>753</v>
      </c>
      <c r="K593" s="3">
        <v>46722</v>
      </c>
      <c r="L593">
        <v>20</v>
      </c>
      <c r="M593">
        <v>1</v>
      </c>
      <c r="N593">
        <v>1</v>
      </c>
      <c r="O593">
        <v>20</v>
      </c>
      <c r="P593">
        <f t="shared" si="47"/>
        <v>206</v>
      </c>
      <c r="Q593">
        <f t="shared" si="48"/>
        <v>10</v>
      </c>
      <c r="R593">
        <f t="shared" si="49"/>
        <v>6</v>
      </c>
    </row>
    <row r="594" spans="1:18">
      <c r="A594" t="str">
        <f t="shared" si="45"/>
        <v>Gibas 240 SL 20 X 1 ltr46753</v>
      </c>
      <c r="B594" t="s">
        <v>753</v>
      </c>
      <c r="C594" s="3">
        <v>46753</v>
      </c>
      <c r="D594">
        <v>900</v>
      </c>
      <c r="G594" t="str">
        <f t="shared" si="46"/>
        <v>Gibas 240 SL 20 X 1 ltr46753</v>
      </c>
      <c r="H594">
        <v>593</v>
      </c>
      <c r="I594" t="s">
        <v>12327</v>
      </c>
      <c r="J594" t="s">
        <v>753</v>
      </c>
      <c r="K594" s="3">
        <v>46753</v>
      </c>
      <c r="L594">
        <v>20</v>
      </c>
      <c r="M594">
        <v>1</v>
      </c>
      <c r="N594">
        <v>1</v>
      </c>
      <c r="O594">
        <v>20</v>
      </c>
      <c r="P594">
        <f t="shared" si="47"/>
        <v>900</v>
      </c>
      <c r="Q594">
        <f t="shared" si="48"/>
        <v>45</v>
      </c>
      <c r="R594">
        <f t="shared" si="49"/>
        <v>0</v>
      </c>
    </row>
    <row r="595" spans="1:18">
      <c r="A595" t="str">
        <f t="shared" si="45"/>
        <v>Gibas 240 SL 20 X 1 ltr46997</v>
      </c>
      <c r="B595" t="s">
        <v>753</v>
      </c>
      <c r="C595" s="3">
        <v>46997</v>
      </c>
      <c r="D595">
        <v>1960</v>
      </c>
      <c r="G595" t="str">
        <f t="shared" si="46"/>
        <v>Gibas 240 SL 20 X 1 ltr46997</v>
      </c>
      <c r="H595">
        <v>594</v>
      </c>
      <c r="I595" t="s">
        <v>12327</v>
      </c>
      <c r="J595" t="s">
        <v>753</v>
      </c>
      <c r="K595" s="3">
        <v>46997</v>
      </c>
      <c r="L595">
        <v>20</v>
      </c>
      <c r="M595">
        <v>1</v>
      </c>
      <c r="N595">
        <v>1</v>
      </c>
      <c r="O595">
        <v>20</v>
      </c>
      <c r="P595">
        <f t="shared" si="47"/>
        <v>1960</v>
      </c>
      <c r="Q595">
        <f t="shared" si="48"/>
        <v>98</v>
      </c>
      <c r="R595">
        <f t="shared" si="49"/>
        <v>0</v>
      </c>
    </row>
    <row r="596" spans="1:18">
      <c r="A596" t="str">
        <f t="shared" si="45"/>
        <v>Gibgro 10 SP 25 X 40 X 1 gr47088</v>
      </c>
      <c r="B596" t="s">
        <v>754</v>
      </c>
      <c r="C596" s="3">
        <v>47088</v>
      </c>
      <c r="D596">
        <v>80</v>
      </c>
      <c r="G596" t="str">
        <f t="shared" si="46"/>
        <v>Gibgro 10 SP 25 X 40 X 1 gr47088</v>
      </c>
      <c r="H596">
        <v>595</v>
      </c>
      <c r="I596" t="s">
        <v>12328</v>
      </c>
      <c r="J596" t="s">
        <v>754</v>
      </c>
      <c r="K596" s="3">
        <v>47088</v>
      </c>
      <c r="L596">
        <v>25</v>
      </c>
      <c r="M596">
        <v>40</v>
      </c>
      <c r="N596">
        <v>1</v>
      </c>
      <c r="O596">
        <v>1000</v>
      </c>
      <c r="P596">
        <f t="shared" si="47"/>
        <v>80</v>
      </c>
      <c r="Q596">
        <f t="shared" si="48"/>
        <v>0</v>
      </c>
      <c r="R596">
        <f t="shared" si="49"/>
        <v>80</v>
      </c>
    </row>
    <row r="597" spans="1:18">
      <c r="A597" t="str">
        <f t="shared" si="45"/>
        <v>Gibgro 10 SP 25 X 40 X 1 gr47239</v>
      </c>
      <c r="B597" t="s">
        <v>754</v>
      </c>
      <c r="C597" s="3">
        <v>47239</v>
      </c>
      <c r="D597">
        <v>141000</v>
      </c>
      <c r="G597" t="str">
        <f t="shared" si="46"/>
        <v>Gibgro 10 SP 25 X 40 X 1 gr47239</v>
      </c>
      <c r="H597">
        <v>596</v>
      </c>
      <c r="I597" t="s">
        <v>12328</v>
      </c>
      <c r="J597" t="s">
        <v>754</v>
      </c>
      <c r="K597" s="3">
        <v>47239</v>
      </c>
      <c r="L597">
        <v>25</v>
      </c>
      <c r="M597">
        <v>40</v>
      </c>
      <c r="N597">
        <v>1</v>
      </c>
      <c r="O597">
        <v>1000</v>
      </c>
      <c r="P597">
        <f t="shared" si="47"/>
        <v>141000</v>
      </c>
      <c r="Q597">
        <f t="shared" si="48"/>
        <v>141</v>
      </c>
      <c r="R597">
        <f t="shared" si="49"/>
        <v>0</v>
      </c>
    </row>
    <row r="598" spans="1:18">
      <c r="A598" t="str">
        <f t="shared" si="45"/>
        <v>Gibgro 10 SP 25 X 40 X 1 gr47270</v>
      </c>
      <c r="B598" t="s">
        <v>754</v>
      </c>
      <c r="C598" s="3">
        <v>47270</v>
      </c>
      <c r="D598">
        <v>118600</v>
      </c>
      <c r="G598" t="str">
        <f t="shared" si="46"/>
        <v>Gibgro 10 SP 25 X 40 X 1 gr47270</v>
      </c>
      <c r="H598">
        <v>597</v>
      </c>
      <c r="I598" t="s">
        <v>12328</v>
      </c>
      <c r="J598" t="s">
        <v>754</v>
      </c>
      <c r="K598" s="3">
        <v>47270</v>
      </c>
      <c r="L598">
        <v>25</v>
      </c>
      <c r="M598">
        <v>40</v>
      </c>
      <c r="N598">
        <v>1</v>
      </c>
      <c r="O598">
        <v>1000</v>
      </c>
      <c r="P598">
        <f t="shared" si="47"/>
        <v>118600</v>
      </c>
      <c r="Q598">
        <f t="shared" si="48"/>
        <v>118</v>
      </c>
      <c r="R598">
        <f t="shared" si="49"/>
        <v>600</v>
      </c>
    </row>
    <row r="599" spans="1:18">
      <c r="A599" t="str">
        <f t="shared" si="45"/>
        <v>Gibgro 20 T 25 X 10 X 5 gr47239</v>
      </c>
      <c r="B599" t="s">
        <v>755</v>
      </c>
      <c r="C599" s="3">
        <v>47239</v>
      </c>
      <c r="D599">
        <v>150</v>
      </c>
      <c r="G599" t="str">
        <f t="shared" si="46"/>
        <v>Gibgro 20 T 25 X 10 X 5 gr47239</v>
      </c>
      <c r="H599">
        <v>598</v>
      </c>
      <c r="I599" t="s">
        <v>12329</v>
      </c>
      <c r="J599" t="s">
        <v>755</v>
      </c>
      <c r="K599" s="3">
        <v>47239</v>
      </c>
      <c r="L599">
        <v>25</v>
      </c>
      <c r="M599">
        <v>10</v>
      </c>
      <c r="N599">
        <v>1</v>
      </c>
      <c r="O599">
        <v>250</v>
      </c>
      <c r="P599">
        <f t="shared" si="47"/>
        <v>150</v>
      </c>
      <c r="Q599">
        <f t="shared" si="48"/>
        <v>0</v>
      </c>
      <c r="R599">
        <f t="shared" si="49"/>
        <v>150</v>
      </c>
    </row>
    <row r="600" spans="1:18">
      <c r="A600" t="str">
        <f t="shared" si="45"/>
        <v>Gibgro 20 T 25 X 10 X 5 gr47270</v>
      </c>
      <c r="B600" t="s">
        <v>755</v>
      </c>
      <c r="C600" s="3">
        <v>47270</v>
      </c>
      <c r="D600">
        <v>250</v>
      </c>
      <c r="G600" t="str">
        <f t="shared" si="46"/>
        <v>Gibgro 20 T 25 X 10 X 5 gr47270</v>
      </c>
      <c r="H600">
        <v>599</v>
      </c>
      <c r="I600" t="s">
        <v>12329</v>
      </c>
      <c r="J600" t="s">
        <v>755</v>
      </c>
      <c r="K600" s="3">
        <v>47270</v>
      </c>
      <c r="L600">
        <v>25</v>
      </c>
      <c r="M600">
        <v>10</v>
      </c>
      <c r="N600">
        <v>1</v>
      </c>
      <c r="O600">
        <v>250</v>
      </c>
      <c r="P600">
        <f t="shared" si="47"/>
        <v>250</v>
      </c>
      <c r="Q600">
        <f t="shared" si="48"/>
        <v>1</v>
      </c>
      <c r="R600">
        <f t="shared" si="49"/>
        <v>0</v>
      </c>
    </row>
    <row r="601" spans="1:18">
      <c r="A601" t="str">
        <f t="shared" si="45"/>
        <v>Gibraz 20/125 OD 100 X 80 ml46997</v>
      </c>
      <c r="B601" t="s">
        <v>756</v>
      </c>
      <c r="C601" s="3">
        <v>46997</v>
      </c>
      <c r="D601">
        <v>4616</v>
      </c>
      <c r="G601" t="str">
        <f t="shared" si="46"/>
        <v>Gibraz 20/125 OD 100 X 80 ml46997</v>
      </c>
      <c r="H601">
        <v>600</v>
      </c>
      <c r="I601" t="s">
        <v>12330</v>
      </c>
      <c r="J601" t="s">
        <v>756</v>
      </c>
      <c r="K601" s="3">
        <v>46997</v>
      </c>
      <c r="L601">
        <v>100</v>
      </c>
      <c r="M601">
        <v>1</v>
      </c>
      <c r="N601">
        <v>1</v>
      </c>
      <c r="O601">
        <v>100</v>
      </c>
      <c r="P601">
        <f t="shared" si="47"/>
        <v>4616</v>
      </c>
      <c r="Q601">
        <f t="shared" si="48"/>
        <v>46</v>
      </c>
      <c r="R601">
        <f t="shared" si="49"/>
        <v>16</v>
      </c>
    </row>
    <row r="602" spans="1:18">
      <c r="A602" t="str">
        <f t="shared" si="45"/>
        <v>Gibraz 20/125 OD 25 X 400 ml46997</v>
      </c>
      <c r="B602" t="s">
        <v>758</v>
      </c>
      <c r="C602" s="3">
        <v>46997</v>
      </c>
      <c r="D602">
        <v>375</v>
      </c>
      <c r="G602" t="str">
        <f t="shared" si="46"/>
        <v>Gibraz 20/125 OD 25 X 400 ml46997</v>
      </c>
      <c r="H602">
        <v>601</v>
      </c>
      <c r="I602" t="s">
        <v>12331</v>
      </c>
      <c r="J602" t="s">
        <v>758</v>
      </c>
      <c r="K602" s="3">
        <v>46997</v>
      </c>
      <c r="L602">
        <v>25</v>
      </c>
      <c r="M602">
        <v>1</v>
      </c>
      <c r="N602">
        <v>1</v>
      </c>
      <c r="O602">
        <v>25</v>
      </c>
      <c r="P602">
        <f t="shared" si="47"/>
        <v>375</v>
      </c>
      <c r="Q602">
        <f t="shared" si="48"/>
        <v>15</v>
      </c>
      <c r="R602">
        <f t="shared" si="49"/>
        <v>0</v>
      </c>
    </row>
    <row r="603" spans="1:18">
      <c r="A603" t="str">
        <f t="shared" si="45"/>
        <v>Gibraz 20/125 OD 50 X 200 ml46997</v>
      </c>
      <c r="B603" t="s">
        <v>759</v>
      </c>
      <c r="C603" s="3">
        <v>46997</v>
      </c>
      <c r="D603">
        <v>830</v>
      </c>
      <c r="G603" t="str">
        <f t="shared" si="46"/>
        <v>Gibraz 20/125 OD 50 X 200 ml46997</v>
      </c>
      <c r="H603">
        <v>602</v>
      </c>
      <c r="I603" t="s">
        <v>12332</v>
      </c>
      <c r="J603" t="s">
        <v>759</v>
      </c>
      <c r="K603" s="3">
        <v>46997</v>
      </c>
      <c r="L603">
        <v>50</v>
      </c>
      <c r="M603">
        <v>1</v>
      </c>
      <c r="N603">
        <v>1</v>
      </c>
      <c r="O603">
        <v>50</v>
      </c>
      <c r="P603">
        <f t="shared" si="47"/>
        <v>830</v>
      </c>
      <c r="Q603">
        <f t="shared" si="48"/>
        <v>16</v>
      </c>
      <c r="R603">
        <f t="shared" si="49"/>
        <v>30</v>
      </c>
    </row>
    <row r="604" spans="1:18">
      <c r="A604" t="str">
        <f t="shared" si="45"/>
        <v>Glifasco 530 SL 20 X 1 ltr47270</v>
      </c>
      <c r="B604" t="s">
        <v>760</v>
      </c>
      <c r="C604" s="3">
        <v>47270</v>
      </c>
      <c r="D604">
        <v>5000</v>
      </c>
      <c r="G604" t="str">
        <f t="shared" si="46"/>
        <v>Glifasco 530 SL 20 X 1 ltr47270</v>
      </c>
      <c r="H604">
        <v>603</v>
      </c>
      <c r="I604" t="s">
        <v>12333</v>
      </c>
      <c r="J604" t="s">
        <v>760</v>
      </c>
      <c r="K604" s="3">
        <v>47270</v>
      </c>
      <c r="L604">
        <v>20</v>
      </c>
      <c r="M604">
        <v>1</v>
      </c>
      <c r="N604">
        <v>1</v>
      </c>
      <c r="O604">
        <v>20</v>
      </c>
      <c r="P604">
        <f t="shared" si="47"/>
        <v>5000</v>
      </c>
      <c r="Q604">
        <f t="shared" si="48"/>
        <v>250</v>
      </c>
      <c r="R604">
        <f t="shared" si="49"/>
        <v>0</v>
      </c>
    </row>
    <row r="605" spans="1:18">
      <c r="A605" t="str">
        <f t="shared" si="45"/>
        <v>Glove 240 EC 20 X 500 ml46388</v>
      </c>
      <c r="B605" t="s">
        <v>762</v>
      </c>
      <c r="C605" s="3">
        <v>46388</v>
      </c>
      <c r="D605">
        <v>508</v>
      </c>
      <c r="G605" t="str">
        <f t="shared" si="46"/>
        <v>Glove 240 EC 20 X 500 ml46388</v>
      </c>
      <c r="H605">
        <v>604</v>
      </c>
      <c r="I605" t="s">
        <v>12334</v>
      </c>
      <c r="J605" t="s">
        <v>762</v>
      </c>
      <c r="K605" s="3">
        <v>46388</v>
      </c>
      <c r="L605">
        <v>20</v>
      </c>
      <c r="M605">
        <v>1</v>
      </c>
      <c r="N605">
        <v>1</v>
      </c>
      <c r="O605">
        <v>20</v>
      </c>
      <c r="P605">
        <f t="shared" si="47"/>
        <v>508</v>
      </c>
      <c r="Q605">
        <f t="shared" si="48"/>
        <v>25</v>
      </c>
      <c r="R605">
        <f t="shared" si="49"/>
        <v>8</v>
      </c>
    </row>
    <row r="606" spans="1:18">
      <c r="A606" t="str">
        <f t="shared" si="45"/>
        <v>Glove 240 EC 40 X 250 ml46388</v>
      </c>
      <c r="B606" t="s">
        <v>763</v>
      </c>
      <c r="C606" s="3">
        <v>46388</v>
      </c>
      <c r="D606">
        <v>1180</v>
      </c>
      <c r="G606" t="str">
        <f t="shared" si="46"/>
        <v>Glove 240 EC 40 X 250 ml46388</v>
      </c>
      <c r="H606">
        <v>605</v>
      </c>
      <c r="I606" t="s">
        <v>12335</v>
      </c>
      <c r="J606" t="s">
        <v>763</v>
      </c>
      <c r="K606" s="3">
        <v>46388</v>
      </c>
      <c r="L606">
        <v>40</v>
      </c>
      <c r="M606">
        <v>1</v>
      </c>
      <c r="N606">
        <v>1</v>
      </c>
      <c r="O606">
        <v>40</v>
      </c>
      <c r="P606">
        <f t="shared" si="47"/>
        <v>1180</v>
      </c>
      <c r="Q606">
        <f t="shared" si="48"/>
        <v>29</v>
      </c>
      <c r="R606">
        <f t="shared" si="49"/>
        <v>20</v>
      </c>
    </row>
    <row r="607" spans="1:18">
      <c r="A607" t="str">
        <f t="shared" si="45"/>
        <v>Glove 240 EC 50 X 100 ml46784</v>
      </c>
      <c r="B607" t="s">
        <v>764</v>
      </c>
      <c r="C607" s="3">
        <v>46784</v>
      </c>
      <c r="D607">
        <v>42</v>
      </c>
      <c r="G607" t="str">
        <f t="shared" si="46"/>
        <v>Glove 240 EC 50 X 100 ml46784</v>
      </c>
      <c r="H607">
        <v>606</v>
      </c>
      <c r="I607" t="s">
        <v>12336</v>
      </c>
      <c r="J607" t="s">
        <v>764</v>
      </c>
      <c r="K607" s="3">
        <v>46784</v>
      </c>
      <c r="L607">
        <v>50</v>
      </c>
      <c r="M607">
        <v>1</v>
      </c>
      <c r="N607">
        <v>1</v>
      </c>
      <c r="O607">
        <v>50</v>
      </c>
      <c r="P607">
        <f t="shared" si="47"/>
        <v>42</v>
      </c>
      <c r="Q607">
        <f t="shared" si="48"/>
        <v>0</v>
      </c>
      <c r="R607">
        <f t="shared" si="49"/>
        <v>42</v>
      </c>
    </row>
    <row r="608" spans="1:18">
      <c r="A608" t="str">
        <f t="shared" si="45"/>
        <v>Glove 240 EC 50 X 100 ml47027</v>
      </c>
      <c r="B608" t="s">
        <v>764</v>
      </c>
      <c r="C608" s="3">
        <v>47027</v>
      </c>
      <c r="D608">
        <v>4700</v>
      </c>
      <c r="G608" t="str">
        <f t="shared" si="46"/>
        <v>Glove 240 EC 50 X 100 ml47027</v>
      </c>
      <c r="H608">
        <v>607</v>
      </c>
      <c r="I608" t="s">
        <v>12336</v>
      </c>
      <c r="J608" t="s">
        <v>764</v>
      </c>
      <c r="K608" s="3">
        <v>47027</v>
      </c>
      <c r="L608">
        <v>50</v>
      </c>
      <c r="M608">
        <v>1</v>
      </c>
      <c r="N608">
        <v>1</v>
      </c>
      <c r="O608">
        <v>50</v>
      </c>
      <c r="P608">
        <f t="shared" si="47"/>
        <v>4700</v>
      </c>
      <c r="Q608">
        <f t="shared" si="48"/>
        <v>94</v>
      </c>
      <c r="R608">
        <f t="shared" si="49"/>
        <v>0</v>
      </c>
    </row>
    <row r="609" spans="1:18">
      <c r="A609" t="str">
        <f t="shared" si="45"/>
        <v>Glykill 480 SL 20 X 1 ltr46722</v>
      </c>
      <c r="B609" t="s">
        <v>765</v>
      </c>
      <c r="C609" s="3">
        <v>46722</v>
      </c>
      <c r="D609">
        <v>1870</v>
      </c>
      <c r="G609" t="str">
        <f t="shared" si="46"/>
        <v>Glykill 480 SL 20 X 1 ltr46722</v>
      </c>
      <c r="H609">
        <v>608</v>
      </c>
      <c r="I609" t="s">
        <v>12337</v>
      </c>
      <c r="J609" t="s">
        <v>765</v>
      </c>
      <c r="K609" s="3">
        <v>46722</v>
      </c>
      <c r="L609">
        <v>20</v>
      </c>
      <c r="M609">
        <v>1</v>
      </c>
      <c r="N609">
        <v>1</v>
      </c>
      <c r="O609">
        <v>20</v>
      </c>
      <c r="P609">
        <f t="shared" si="47"/>
        <v>1870</v>
      </c>
      <c r="Q609">
        <f t="shared" si="48"/>
        <v>93</v>
      </c>
      <c r="R609">
        <f t="shared" si="49"/>
        <v>10</v>
      </c>
    </row>
    <row r="610" spans="1:18">
      <c r="A610" t="str">
        <f t="shared" si="45"/>
        <v>Goal 240 EC 50 X 100 ml47150</v>
      </c>
      <c r="B610" t="s">
        <v>766</v>
      </c>
      <c r="C610" s="3">
        <v>47150</v>
      </c>
      <c r="D610">
        <v>625</v>
      </c>
      <c r="G610" t="str">
        <f t="shared" si="46"/>
        <v>Goal 240 EC 50 X 100 ml47150</v>
      </c>
      <c r="H610">
        <v>609</v>
      </c>
      <c r="I610" t="s">
        <v>12338</v>
      </c>
      <c r="J610" t="s">
        <v>766</v>
      </c>
      <c r="K610" s="3">
        <v>47150</v>
      </c>
      <c r="L610">
        <v>50</v>
      </c>
      <c r="M610">
        <v>1</v>
      </c>
      <c r="N610">
        <v>1</v>
      </c>
      <c r="O610">
        <v>50</v>
      </c>
      <c r="P610">
        <f t="shared" si="47"/>
        <v>625</v>
      </c>
      <c r="Q610">
        <f t="shared" si="48"/>
        <v>12</v>
      </c>
      <c r="R610">
        <f t="shared" si="49"/>
        <v>25</v>
      </c>
    </row>
    <row r="611" spans="1:18">
      <c r="A611" t="str">
        <f t="shared" si="45"/>
        <v>Gold Star 250 EC 40 X 250 ml47119</v>
      </c>
      <c r="B611" t="s">
        <v>767</v>
      </c>
      <c r="C611" s="3">
        <v>47119</v>
      </c>
      <c r="D611">
        <v>1240</v>
      </c>
      <c r="G611" t="str">
        <f t="shared" si="46"/>
        <v>Gold Star 250 EC 40 X 250 ml47119</v>
      </c>
      <c r="H611">
        <v>610</v>
      </c>
      <c r="I611" t="s">
        <v>12339</v>
      </c>
      <c r="J611" t="s">
        <v>767</v>
      </c>
      <c r="K611" s="3">
        <v>47119</v>
      </c>
      <c r="L611">
        <v>40</v>
      </c>
      <c r="M611">
        <v>1</v>
      </c>
      <c r="N611">
        <v>1</v>
      </c>
      <c r="O611">
        <v>40</v>
      </c>
      <c r="P611">
        <f t="shared" si="47"/>
        <v>1240</v>
      </c>
      <c r="Q611">
        <f t="shared" si="48"/>
        <v>31</v>
      </c>
      <c r="R611">
        <f t="shared" si="49"/>
        <v>0</v>
      </c>
    </row>
    <row r="612" spans="1:18">
      <c r="A612" t="str">
        <f t="shared" si="45"/>
        <v>Gold Stick 20 X 1 ltr46357</v>
      </c>
      <c r="B612" t="s">
        <v>768</v>
      </c>
      <c r="C612" s="3">
        <v>46357</v>
      </c>
      <c r="D612">
        <v>44</v>
      </c>
      <c r="G612" t="str">
        <f t="shared" si="46"/>
        <v>Gold Stick 20 X 1 ltr46357</v>
      </c>
      <c r="H612">
        <v>611</v>
      </c>
      <c r="I612" t="s">
        <v>12340</v>
      </c>
      <c r="J612" t="s">
        <v>768</v>
      </c>
      <c r="K612" s="3">
        <v>46357</v>
      </c>
      <c r="L612">
        <v>20</v>
      </c>
      <c r="M612">
        <v>1</v>
      </c>
      <c r="N612">
        <v>1</v>
      </c>
      <c r="O612">
        <v>20</v>
      </c>
      <c r="P612">
        <f t="shared" si="47"/>
        <v>44</v>
      </c>
      <c r="Q612">
        <f t="shared" si="48"/>
        <v>2</v>
      </c>
      <c r="R612">
        <f t="shared" si="49"/>
        <v>4</v>
      </c>
    </row>
    <row r="613" spans="1:18">
      <c r="A613" t="str">
        <f t="shared" si="45"/>
        <v>Gold Stick 30 X 500 ml46357</v>
      </c>
      <c r="B613" t="s">
        <v>769</v>
      </c>
      <c r="C613" s="3">
        <v>46357</v>
      </c>
      <c r="D613">
        <v>1238</v>
      </c>
      <c r="G613" t="str">
        <f t="shared" si="46"/>
        <v>Gold Stick 30 X 500 ml46357</v>
      </c>
      <c r="H613">
        <v>612</v>
      </c>
      <c r="I613" t="s">
        <v>12341</v>
      </c>
      <c r="J613" t="s">
        <v>769</v>
      </c>
      <c r="K613" s="3">
        <v>46357</v>
      </c>
      <c r="L613">
        <v>30</v>
      </c>
      <c r="M613">
        <v>1</v>
      </c>
      <c r="N613">
        <v>1</v>
      </c>
      <c r="O613">
        <v>30</v>
      </c>
      <c r="P613">
        <f t="shared" si="47"/>
        <v>1238</v>
      </c>
      <c r="Q613">
        <f t="shared" si="48"/>
        <v>41</v>
      </c>
      <c r="R613">
        <f t="shared" si="49"/>
        <v>8</v>
      </c>
    </row>
    <row r="614" spans="1:18">
      <c r="A614" t="str">
        <f t="shared" si="45"/>
        <v>Golden Star 100/300 SL 20 X 1 ltr46722</v>
      </c>
      <c r="B614" t="s">
        <v>770</v>
      </c>
      <c r="C614" s="3">
        <v>46722</v>
      </c>
      <c r="D614">
        <v>1714</v>
      </c>
      <c r="G614" t="str">
        <f t="shared" si="46"/>
        <v>Golden Star 100/300 SL 20 X 1 ltr46722</v>
      </c>
      <c r="H614">
        <v>613</v>
      </c>
      <c r="I614" t="s">
        <v>12342</v>
      </c>
      <c r="J614" t="s">
        <v>770</v>
      </c>
      <c r="K614" s="3">
        <v>46722</v>
      </c>
      <c r="L614">
        <v>20</v>
      </c>
      <c r="M614">
        <v>1</v>
      </c>
      <c r="N614">
        <v>1</v>
      </c>
      <c r="O614">
        <v>20</v>
      </c>
      <c r="P614">
        <f t="shared" si="47"/>
        <v>1714</v>
      </c>
      <c r="Q614">
        <f t="shared" si="48"/>
        <v>85</v>
      </c>
      <c r="R614">
        <f t="shared" si="49"/>
        <v>14</v>
      </c>
    </row>
    <row r="615" spans="1:18">
      <c r="A615" t="str">
        <f t="shared" si="45"/>
        <v>Granat 25 EC 80 Ml1/1/1000</v>
      </c>
      <c r="B615" t="s">
        <v>771</v>
      </c>
      <c r="C615" s="3" t="s">
        <v>2222</v>
      </c>
      <c r="D615">
        <v>56</v>
      </c>
      <c r="G615" t="str">
        <f t="shared" si="46"/>
        <v>Granat 25 EC 80 Ml1/1/1000</v>
      </c>
      <c r="H615">
        <v>614</v>
      </c>
      <c r="I615" t="s">
        <v>12343</v>
      </c>
      <c r="J615" t="s">
        <v>771</v>
      </c>
      <c r="K615" s="3" t="s">
        <v>2222</v>
      </c>
      <c r="L615">
        <v>1</v>
      </c>
      <c r="M615">
        <v>1</v>
      </c>
      <c r="N615">
        <v>1</v>
      </c>
      <c r="O615">
        <v>1</v>
      </c>
      <c r="P615">
        <f t="shared" si="47"/>
        <v>56</v>
      </c>
      <c r="Q615">
        <f t="shared" si="48"/>
        <v>56</v>
      </c>
      <c r="R615">
        <f t="shared" si="49"/>
        <v>0</v>
      </c>
    </row>
    <row r="616" spans="1:18">
      <c r="A616" t="str">
        <f t="shared" si="45"/>
        <v>Grandally 25 WP 25 gr1/1/1000</v>
      </c>
      <c r="B616" t="s">
        <v>772</v>
      </c>
      <c r="C616" s="3" t="s">
        <v>2222</v>
      </c>
      <c r="D616">
        <v>22734</v>
      </c>
      <c r="G616" t="str">
        <f t="shared" si="46"/>
        <v>Grandally 25 WP 25 gr1/1/1000</v>
      </c>
      <c r="H616">
        <v>615</v>
      </c>
      <c r="I616" t="s">
        <v>12344</v>
      </c>
      <c r="J616" t="s">
        <v>772</v>
      </c>
      <c r="K616" s="3" t="s">
        <v>2222</v>
      </c>
      <c r="L616">
        <v>1</v>
      </c>
      <c r="M616">
        <v>1</v>
      </c>
      <c r="N616">
        <v>1</v>
      </c>
      <c r="O616">
        <v>1</v>
      </c>
      <c r="P616">
        <f t="shared" si="47"/>
        <v>22734</v>
      </c>
      <c r="Q616">
        <f t="shared" si="48"/>
        <v>22734</v>
      </c>
      <c r="R616">
        <f t="shared" si="49"/>
        <v>0</v>
      </c>
    </row>
    <row r="617" spans="1:18">
      <c r="A617" t="str">
        <f t="shared" si="45"/>
        <v>Grandally 25 WP 5 gr1/1/1000</v>
      </c>
      <c r="B617" t="s">
        <v>773</v>
      </c>
      <c r="C617" s="3" t="s">
        <v>2222</v>
      </c>
      <c r="D617">
        <v>35330</v>
      </c>
      <c r="G617" t="str">
        <f t="shared" si="46"/>
        <v>Grandally 25 WP 5 gr1/1/1000</v>
      </c>
      <c r="H617">
        <v>616</v>
      </c>
      <c r="I617" t="s">
        <v>12345</v>
      </c>
      <c r="J617" t="s">
        <v>773</v>
      </c>
      <c r="K617" s="3" t="s">
        <v>2222</v>
      </c>
      <c r="L617">
        <v>1</v>
      </c>
      <c r="M617">
        <v>1</v>
      </c>
      <c r="N617">
        <v>1</v>
      </c>
      <c r="O617">
        <v>1</v>
      </c>
      <c r="P617">
        <f t="shared" si="47"/>
        <v>35330</v>
      </c>
      <c r="Q617">
        <f t="shared" si="48"/>
        <v>35330</v>
      </c>
      <c r="R617">
        <f t="shared" si="49"/>
        <v>0</v>
      </c>
    </row>
    <row r="618" spans="1:18">
      <c r="A618" t="str">
        <f t="shared" si="45"/>
        <v>Grasso 480 SL 20 ltr46631</v>
      </c>
      <c r="B618" t="s">
        <v>774</v>
      </c>
      <c r="C618" s="3">
        <v>46631</v>
      </c>
      <c r="D618">
        <v>47</v>
      </c>
      <c r="G618" t="str">
        <f t="shared" si="46"/>
        <v>Grasso 480 SL 20 ltr46631</v>
      </c>
      <c r="H618">
        <v>617</v>
      </c>
      <c r="I618" t="s">
        <v>12346</v>
      </c>
      <c r="J618" t="s">
        <v>774</v>
      </c>
      <c r="K618" s="3">
        <v>46631</v>
      </c>
      <c r="L618">
        <v>1</v>
      </c>
      <c r="M618">
        <v>1</v>
      </c>
      <c r="N618">
        <v>1</v>
      </c>
      <c r="O618">
        <v>1</v>
      </c>
      <c r="P618">
        <f t="shared" si="47"/>
        <v>47</v>
      </c>
      <c r="Q618">
        <f t="shared" si="48"/>
        <v>47</v>
      </c>
      <c r="R618">
        <f t="shared" si="49"/>
        <v>0</v>
      </c>
    </row>
    <row r="619" spans="1:18">
      <c r="A619" t="str">
        <f t="shared" si="45"/>
        <v>Grasso 480 SL 20 X 1 ltr46661</v>
      </c>
      <c r="B619" t="s">
        <v>775</v>
      </c>
      <c r="C619" s="3">
        <v>46661</v>
      </c>
      <c r="D619">
        <v>4462</v>
      </c>
      <c r="G619" t="str">
        <f t="shared" si="46"/>
        <v>Grasso 480 SL 20 X 1 ltr46661</v>
      </c>
      <c r="H619">
        <v>618</v>
      </c>
      <c r="I619" t="s">
        <v>12347</v>
      </c>
      <c r="J619" t="s">
        <v>775</v>
      </c>
      <c r="K619" s="3">
        <v>46661</v>
      </c>
      <c r="L619">
        <v>20</v>
      </c>
      <c r="M619">
        <v>1</v>
      </c>
      <c r="N619">
        <v>1</v>
      </c>
      <c r="O619">
        <v>20</v>
      </c>
      <c r="P619">
        <f t="shared" si="47"/>
        <v>4462</v>
      </c>
      <c r="Q619">
        <f t="shared" si="48"/>
        <v>223</v>
      </c>
      <c r="R619">
        <f t="shared" si="49"/>
        <v>2</v>
      </c>
    </row>
    <row r="620" spans="1:18">
      <c r="A620" t="str">
        <f t="shared" si="45"/>
        <v>Grasso 480 SL 20 X 1 ltr46874</v>
      </c>
      <c r="B620" t="s">
        <v>775</v>
      </c>
      <c r="C620" s="3">
        <v>46874</v>
      </c>
      <c r="D620">
        <v>480</v>
      </c>
      <c r="G620" t="str">
        <f t="shared" si="46"/>
        <v>Grasso 480 SL 20 X 1 ltr46874</v>
      </c>
      <c r="H620">
        <v>619</v>
      </c>
      <c r="I620" t="s">
        <v>12347</v>
      </c>
      <c r="J620" t="s">
        <v>775</v>
      </c>
      <c r="K620" s="3">
        <v>46874</v>
      </c>
      <c r="L620">
        <v>20</v>
      </c>
      <c r="M620">
        <v>1</v>
      </c>
      <c r="N620">
        <v>1</v>
      </c>
      <c r="O620">
        <v>20</v>
      </c>
      <c r="P620">
        <f t="shared" si="47"/>
        <v>480</v>
      </c>
      <c r="Q620">
        <f t="shared" si="48"/>
        <v>24</v>
      </c>
      <c r="R620">
        <f t="shared" si="49"/>
        <v>0</v>
      </c>
    </row>
    <row r="621" spans="1:18">
      <c r="A621" t="str">
        <f t="shared" si="45"/>
        <v>Grasso 480 SL 20 X 1 ltr46997</v>
      </c>
      <c r="B621" t="s">
        <v>775</v>
      </c>
      <c r="C621" s="3">
        <v>46997</v>
      </c>
      <c r="D621">
        <v>7900</v>
      </c>
      <c r="G621" t="str">
        <f t="shared" si="46"/>
        <v>Grasso 480 SL 20 X 1 ltr46997</v>
      </c>
      <c r="H621">
        <v>620</v>
      </c>
      <c r="I621" t="s">
        <v>12347</v>
      </c>
      <c r="J621" t="s">
        <v>775</v>
      </c>
      <c r="K621" s="3">
        <v>46997</v>
      </c>
      <c r="L621">
        <v>20</v>
      </c>
      <c r="M621">
        <v>1</v>
      </c>
      <c r="N621">
        <v>1</v>
      </c>
      <c r="O621">
        <v>20</v>
      </c>
      <c r="P621">
        <f t="shared" si="47"/>
        <v>7900</v>
      </c>
      <c r="Q621">
        <f t="shared" si="48"/>
        <v>395</v>
      </c>
      <c r="R621">
        <f t="shared" si="49"/>
        <v>0</v>
      </c>
    </row>
    <row r="622" spans="1:18">
      <c r="A622" t="str">
        <f t="shared" si="45"/>
        <v>Grasso 480 SL 20 X 1 ltr46966</v>
      </c>
      <c r="B622" t="s">
        <v>775</v>
      </c>
      <c r="C622" s="3">
        <v>46966</v>
      </c>
      <c r="D622">
        <v>9960</v>
      </c>
      <c r="G622" t="str">
        <f t="shared" si="46"/>
        <v>Grasso 480 SL 20 X 1 ltr46966</v>
      </c>
      <c r="H622">
        <v>621</v>
      </c>
      <c r="I622" t="s">
        <v>12347</v>
      </c>
      <c r="J622" t="s">
        <v>775</v>
      </c>
      <c r="K622" s="3">
        <v>46966</v>
      </c>
      <c r="L622">
        <v>20</v>
      </c>
      <c r="M622">
        <v>1</v>
      </c>
      <c r="N622">
        <v>1</v>
      </c>
      <c r="O622">
        <v>20</v>
      </c>
      <c r="P622">
        <f t="shared" si="47"/>
        <v>9960</v>
      </c>
      <c r="Q622">
        <f t="shared" si="48"/>
        <v>498</v>
      </c>
      <c r="R622">
        <f t="shared" si="49"/>
        <v>0</v>
      </c>
    </row>
    <row r="623" spans="1:18">
      <c r="A623" t="str">
        <f t="shared" si="45"/>
        <v>Grasso 480 SL 4 X 5 ltr46661</v>
      </c>
      <c r="B623" t="s">
        <v>776</v>
      </c>
      <c r="C623" s="3">
        <v>46661</v>
      </c>
      <c r="D623">
        <v>335</v>
      </c>
      <c r="G623" t="str">
        <f t="shared" si="46"/>
        <v>Grasso 480 SL 4 X 5 ltr46661</v>
      </c>
      <c r="H623">
        <v>622</v>
      </c>
      <c r="I623" t="s">
        <v>12348</v>
      </c>
      <c r="J623" t="s">
        <v>776</v>
      </c>
      <c r="K623" s="3">
        <v>46661</v>
      </c>
      <c r="L623">
        <v>4</v>
      </c>
      <c r="M623">
        <v>1</v>
      </c>
      <c r="N623">
        <v>1</v>
      </c>
      <c r="O623">
        <v>4</v>
      </c>
      <c r="P623">
        <f t="shared" si="47"/>
        <v>335</v>
      </c>
      <c r="Q623">
        <f t="shared" si="48"/>
        <v>83</v>
      </c>
      <c r="R623">
        <f t="shared" si="49"/>
        <v>3</v>
      </c>
    </row>
    <row r="624" spans="1:18">
      <c r="A624" t="str">
        <f t="shared" si="45"/>
        <v>Greentop 20 X 1 ltr46874</v>
      </c>
      <c r="B624" t="s">
        <v>777</v>
      </c>
      <c r="C624" s="3">
        <v>46874</v>
      </c>
      <c r="D624">
        <v>80</v>
      </c>
      <c r="G624" t="str">
        <f t="shared" si="46"/>
        <v>Greentop 20 X 1 ltr46874</v>
      </c>
      <c r="H624">
        <v>623</v>
      </c>
      <c r="I624" t="s">
        <v>12349</v>
      </c>
      <c r="J624" t="s">
        <v>777</v>
      </c>
      <c r="K624" s="3">
        <v>46874</v>
      </c>
      <c r="L624">
        <v>20</v>
      </c>
      <c r="M624">
        <v>1</v>
      </c>
      <c r="N624">
        <v>1</v>
      </c>
      <c r="O624">
        <v>20</v>
      </c>
      <c r="P624">
        <f t="shared" si="47"/>
        <v>80</v>
      </c>
      <c r="Q624">
        <f t="shared" si="48"/>
        <v>4</v>
      </c>
      <c r="R624">
        <f t="shared" si="49"/>
        <v>0</v>
      </c>
    </row>
    <row r="625" spans="1:18">
      <c r="A625" t="str">
        <f t="shared" si="45"/>
        <v>Greentop 20 X 1 ltr46935</v>
      </c>
      <c r="B625" t="s">
        <v>777</v>
      </c>
      <c r="C625" s="3">
        <v>46935</v>
      </c>
      <c r="D625">
        <v>200</v>
      </c>
      <c r="G625" t="str">
        <f t="shared" si="46"/>
        <v>Greentop 20 X 1 ltr46935</v>
      </c>
      <c r="H625">
        <v>624</v>
      </c>
      <c r="I625" t="s">
        <v>12349</v>
      </c>
      <c r="J625" t="s">
        <v>777</v>
      </c>
      <c r="K625" s="3">
        <v>46935</v>
      </c>
      <c r="L625">
        <v>20</v>
      </c>
      <c r="M625">
        <v>1</v>
      </c>
      <c r="N625">
        <v>1</v>
      </c>
      <c r="O625">
        <v>20</v>
      </c>
      <c r="P625">
        <f t="shared" si="47"/>
        <v>200</v>
      </c>
      <c r="Q625">
        <f t="shared" si="48"/>
        <v>10</v>
      </c>
      <c r="R625">
        <f t="shared" si="49"/>
        <v>0</v>
      </c>
    </row>
    <row r="626" spans="1:18">
      <c r="A626" t="str">
        <f t="shared" si="45"/>
        <v>Greentop 6 X 5 ltr46905</v>
      </c>
      <c r="B626" t="s">
        <v>778</v>
      </c>
      <c r="C626" s="3">
        <v>46905</v>
      </c>
      <c r="D626">
        <v>240</v>
      </c>
      <c r="G626" t="str">
        <f t="shared" si="46"/>
        <v>Greentop 6 X 5 ltr46905</v>
      </c>
      <c r="H626">
        <v>625</v>
      </c>
      <c r="I626" t="s">
        <v>12350</v>
      </c>
      <c r="J626" t="s">
        <v>778</v>
      </c>
      <c r="K626" s="3">
        <v>46905</v>
      </c>
      <c r="L626">
        <v>6</v>
      </c>
      <c r="M626">
        <v>1</v>
      </c>
      <c r="N626">
        <v>1</v>
      </c>
      <c r="O626">
        <v>6</v>
      </c>
      <c r="P626">
        <f t="shared" si="47"/>
        <v>240</v>
      </c>
      <c r="Q626">
        <f t="shared" si="48"/>
        <v>40</v>
      </c>
      <c r="R626">
        <f t="shared" si="49"/>
        <v>0</v>
      </c>
    </row>
    <row r="627" spans="1:18">
      <c r="A627" t="str">
        <f t="shared" si="45"/>
        <v>Gunting Gland 7" Lady Pruner 05-219 12 X 1 pcs1/1/1000</v>
      </c>
      <c r="B627" t="s">
        <v>779</v>
      </c>
      <c r="C627" s="3" t="s">
        <v>2222</v>
      </c>
      <c r="D627">
        <v>51</v>
      </c>
      <c r="G627" t="str">
        <f t="shared" si="46"/>
        <v>Gunting Gland 7" Lady Pruner 05-219 12 X 1 pcs1/1/1000</v>
      </c>
      <c r="H627">
        <v>626</v>
      </c>
      <c r="I627" t="s">
        <v>12351</v>
      </c>
      <c r="J627" t="s">
        <v>779</v>
      </c>
      <c r="K627" s="3" t="s">
        <v>2222</v>
      </c>
      <c r="L627">
        <v>12</v>
      </c>
      <c r="M627">
        <v>1</v>
      </c>
      <c r="N627">
        <v>1</v>
      </c>
      <c r="O627">
        <v>12</v>
      </c>
      <c r="P627">
        <f t="shared" si="47"/>
        <v>51</v>
      </c>
      <c r="Q627">
        <f t="shared" si="48"/>
        <v>4</v>
      </c>
      <c r="R627">
        <f t="shared" si="49"/>
        <v>3</v>
      </c>
    </row>
    <row r="628" spans="1:18">
      <c r="A628" t="str">
        <f t="shared" si="45"/>
        <v>Gunting Gland 8" Bypass Pruner ,05-203 10 X 10 X 1 pcs1/1/1000</v>
      </c>
      <c r="B628" t="s">
        <v>780</v>
      </c>
      <c r="C628" s="3" t="s">
        <v>2222</v>
      </c>
      <c r="D628">
        <v>65</v>
      </c>
      <c r="G628" t="str">
        <f t="shared" si="46"/>
        <v>Gunting Gland 8" Bypass Pruner ,05-203 10 X 10 X 1 pcs1/1/1000</v>
      </c>
      <c r="H628">
        <v>627</v>
      </c>
      <c r="I628" t="s">
        <v>12352</v>
      </c>
      <c r="J628" t="s">
        <v>780</v>
      </c>
      <c r="K628" s="3" t="s">
        <v>2222</v>
      </c>
      <c r="L628">
        <v>10</v>
      </c>
      <c r="M628">
        <v>10</v>
      </c>
      <c r="N628">
        <v>1</v>
      </c>
      <c r="O628">
        <v>100</v>
      </c>
      <c r="P628">
        <f t="shared" si="47"/>
        <v>65</v>
      </c>
      <c r="Q628">
        <f t="shared" si="48"/>
        <v>0</v>
      </c>
      <c r="R628">
        <f t="shared" si="49"/>
        <v>65</v>
      </c>
    </row>
    <row r="629" spans="1:18">
      <c r="A629" t="str">
        <f t="shared" si="45"/>
        <v>GW Magicgro G6 12 X 1 ltr46722</v>
      </c>
      <c r="B629" t="s">
        <v>781</v>
      </c>
      <c r="C629" s="3">
        <v>46722</v>
      </c>
      <c r="D629">
        <v>452</v>
      </c>
      <c r="G629" t="str">
        <f t="shared" si="46"/>
        <v>GW Magicgro G6 12 X 1 ltr46722</v>
      </c>
      <c r="H629">
        <v>628</v>
      </c>
      <c r="I629" t="s">
        <v>12353</v>
      </c>
      <c r="J629" t="s">
        <v>781</v>
      </c>
      <c r="K629" s="3">
        <v>46722</v>
      </c>
      <c r="L629">
        <v>12</v>
      </c>
      <c r="M629">
        <v>1</v>
      </c>
      <c r="N629">
        <v>1</v>
      </c>
      <c r="O629">
        <v>12</v>
      </c>
      <c r="P629">
        <f t="shared" si="47"/>
        <v>452</v>
      </c>
      <c r="Q629">
        <f t="shared" si="48"/>
        <v>37</v>
      </c>
      <c r="R629">
        <f t="shared" si="49"/>
        <v>8</v>
      </c>
    </row>
    <row r="630" spans="1:18">
      <c r="A630" t="str">
        <f t="shared" si="45"/>
        <v>GW Magicgro G6 48 X 248 ml1/1/1000</v>
      </c>
      <c r="B630" t="s">
        <v>783</v>
      </c>
      <c r="C630" s="3" t="s">
        <v>2222</v>
      </c>
      <c r="D630">
        <v>1117</v>
      </c>
      <c r="G630" t="str">
        <f t="shared" si="46"/>
        <v>GW Magicgro G6 48 X 248 ml1/1/1000</v>
      </c>
      <c r="H630">
        <v>629</v>
      </c>
      <c r="I630" t="s">
        <v>12354</v>
      </c>
      <c r="J630" t="s">
        <v>783</v>
      </c>
      <c r="K630" s="3" t="s">
        <v>2222</v>
      </c>
      <c r="L630">
        <v>48</v>
      </c>
      <c r="M630">
        <v>1</v>
      </c>
      <c r="N630">
        <v>1</v>
      </c>
      <c r="O630">
        <v>48</v>
      </c>
      <c r="P630">
        <f t="shared" si="47"/>
        <v>1117</v>
      </c>
      <c r="Q630">
        <f t="shared" si="48"/>
        <v>23</v>
      </c>
      <c r="R630">
        <f t="shared" si="49"/>
        <v>13</v>
      </c>
    </row>
    <row r="631" spans="1:18">
      <c r="A631" t="str">
        <f t="shared" si="45"/>
        <v>GW Sanilan 12 X 998 ml1/1/1000</v>
      </c>
      <c r="B631" t="s">
        <v>784</v>
      </c>
      <c r="C631" s="3" t="s">
        <v>2222</v>
      </c>
      <c r="D631">
        <v>21</v>
      </c>
      <c r="G631" t="str">
        <f t="shared" si="46"/>
        <v>GW Sanilan 12 X 998 ml1/1/1000</v>
      </c>
      <c r="H631">
        <v>630</v>
      </c>
      <c r="I631" t="s">
        <v>12355</v>
      </c>
      <c r="J631" t="s">
        <v>784</v>
      </c>
      <c r="K631" s="3" t="s">
        <v>2222</v>
      </c>
      <c r="L631">
        <v>12</v>
      </c>
      <c r="M631">
        <v>1</v>
      </c>
      <c r="N631">
        <v>1</v>
      </c>
      <c r="O631">
        <v>12</v>
      </c>
      <c r="P631">
        <f t="shared" si="47"/>
        <v>21</v>
      </c>
      <c r="Q631">
        <f t="shared" si="48"/>
        <v>1</v>
      </c>
      <c r="R631">
        <f t="shared" si="49"/>
        <v>9</v>
      </c>
    </row>
    <row r="632" spans="1:18">
      <c r="A632" t="str">
        <f t="shared" si="45"/>
        <v>GW Vit B1+B6 100 X 100 ml1/1/1000</v>
      </c>
      <c r="B632" t="s">
        <v>785</v>
      </c>
      <c r="C632" s="3" t="s">
        <v>2222</v>
      </c>
      <c r="D632">
        <v>90</v>
      </c>
      <c r="G632" t="str">
        <f t="shared" si="46"/>
        <v>GW Vit B1+B6 100 X 100 ml1/1/1000</v>
      </c>
      <c r="H632">
        <v>631</v>
      </c>
      <c r="I632" t="s">
        <v>12356</v>
      </c>
      <c r="J632" t="s">
        <v>785</v>
      </c>
      <c r="K632" s="3" t="s">
        <v>2222</v>
      </c>
      <c r="L632">
        <v>100</v>
      </c>
      <c r="M632">
        <v>1</v>
      </c>
      <c r="N632">
        <v>1</v>
      </c>
      <c r="O632">
        <v>100</v>
      </c>
      <c r="P632">
        <f t="shared" si="47"/>
        <v>90</v>
      </c>
      <c r="Q632">
        <f t="shared" si="48"/>
        <v>0</v>
      </c>
      <c r="R632">
        <f t="shared" si="49"/>
        <v>90</v>
      </c>
    </row>
    <row r="633" spans="1:18">
      <c r="A633" t="str">
        <f t="shared" si="45"/>
        <v>GW Vit B1+B6 12 X 1 ltr46997</v>
      </c>
      <c r="B633" t="s">
        <v>786</v>
      </c>
      <c r="C633" s="3">
        <v>46997</v>
      </c>
      <c r="D633">
        <v>8</v>
      </c>
      <c r="G633" t="str">
        <f t="shared" si="46"/>
        <v>GW Vit B1+B6 12 X 1 ltr46997</v>
      </c>
      <c r="H633">
        <v>632</v>
      </c>
      <c r="I633" t="s">
        <v>12357</v>
      </c>
      <c r="J633" t="s">
        <v>786</v>
      </c>
      <c r="K633" s="3">
        <v>46997</v>
      </c>
      <c r="L633">
        <v>12</v>
      </c>
      <c r="M633">
        <v>1</v>
      </c>
      <c r="N633">
        <v>1</v>
      </c>
      <c r="O633">
        <v>12</v>
      </c>
      <c r="P633">
        <f t="shared" si="47"/>
        <v>8</v>
      </c>
      <c r="Q633">
        <f t="shared" si="48"/>
        <v>0</v>
      </c>
      <c r="R633">
        <f t="shared" si="49"/>
        <v>8</v>
      </c>
    </row>
    <row r="634" spans="1:18">
      <c r="A634" t="str">
        <f t="shared" si="45"/>
        <v>GW Vit B1+B6 12 X 1 ltr47178</v>
      </c>
      <c r="B634" t="s">
        <v>786</v>
      </c>
      <c r="C634" s="3">
        <v>47178</v>
      </c>
      <c r="D634">
        <v>132</v>
      </c>
      <c r="G634" t="str">
        <f t="shared" si="46"/>
        <v>GW Vit B1+B6 12 X 1 ltr47178</v>
      </c>
      <c r="H634">
        <v>633</v>
      </c>
      <c r="I634" t="s">
        <v>12357</v>
      </c>
      <c r="J634" t="s">
        <v>786</v>
      </c>
      <c r="K634" s="3">
        <v>47178</v>
      </c>
      <c r="L634">
        <v>12</v>
      </c>
      <c r="M634">
        <v>1</v>
      </c>
      <c r="N634">
        <v>1</v>
      </c>
      <c r="O634">
        <v>12</v>
      </c>
      <c r="P634">
        <f t="shared" si="47"/>
        <v>132</v>
      </c>
      <c r="Q634">
        <f t="shared" si="48"/>
        <v>11</v>
      </c>
      <c r="R634">
        <f t="shared" si="49"/>
        <v>0</v>
      </c>
    </row>
    <row r="635" spans="1:18">
      <c r="A635" t="str">
        <f t="shared" si="45"/>
        <v>GW Vit B1+B6 24 X 500 ml46997</v>
      </c>
      <c r="B635" t="s">
        <v>789</v>
      </c>
      <c r="C635" s="3">
        <v>46997</v>
      </c>
      <c r="D635">
        <v>120</v>
      </c>
      <c r="G635" t="str">
        <f t="shared" si="46"/>
        <v>GW Vit B1+B6 24 X 500 ml46997</v>
      </c>
      <c r="H635">
        <v>634</v>
      </c>
      <c r="I635" t="s">
        <v>12358</v>
      </c>
      <c r="J635" t="s">
        <v>789</v>
      </c>
      <c r="K635" s="3">
        <v>46997</v>
      </c>
      <c r="L635">
        <v>24</v>
      </c>
      <c r="M635">
        <v>1</v>
      </c>
      <c r="N635">
        <v>1</v>
      </c>
      <c r="O635">
        <v>24</v>
      </c>
      <c r="P635">
        <f t="shared" si="47"/>
        <v>120</v>
      </c>
      <c r="Q635">
        <f t="shared" si="48"/>
        <v>5</v>
      </c>
      <c r="R635">
        <f t="shared" si="49"/>
        <v>0</v>
      </c>
    </row>
    <row r="636" spans="1:18">
      <c r="A636" t="str">
        <f t="shared" si="45"/>
        <v>GW Vit B1+B6 24 X 500 ml46813</v>
      </c>
      <c r="B636" t="s">
        <v>789</v>
      </c>
      <c r="C636" s="3">
        <v>46813</v>
      </c>
      <c r="D636">
        <v>793</v>
      </c>
      <c r="G636" t="str">
        <f t="shared" si="46"/>
        <v>GW Vit B1+B6 24 X 500 ml46813</v>
      </c>
      <c r="H636">
        <v>635</v>
      </c>
      <c r="I636" t="s">
        <v>12358</v>
      </c>
      <c r="J636" t="s">
        <v>789</v>
      </c>
      <c r="K636" s="3">
        <v>46813</v>
      </c>
      <c r="L636">
        <v>24</v>
      </c>
      <c r="M636">
        <v>1</v>
      </c>
      <c r="N636">
        <v>1</v>
      </c>
      <c r="O636">
        <v>24</v>
      </c>
      <c r="P636">
        <f t="shared" si="47"/>
        <v>793</v>
      </c>
      <c r="Q636">
        <f t="shared" si="48"/>
        <v>33</v>
      </c>
      <c r="R636">
        <f t="shared" si="49"/>
        <v>1</v>
      </c>
    </row>
    <row r="637" spans="1:18">
      <c r="A637" t="str">
        <f t="shared" si="45"/>
        <v>GW Vit B1+B6 50 X 250 ml47270</v>
      </c>
      <c r="B637" t="s">
        <v>792</v>
      </c>
      <c r="C637" s="3">
        <v>47270</v>
      </c>
      <c r="D637">
        <v>2505</v>
      </c>
      <c r="G637" t="str">
        <f t="shared" si="46"/>
        <v>GW Vit B1+B6 50 X 250 ml47270</v>
      </c>
      <c r="H637">
        <v>636</v>
      </c>
      <c r="I637" t="s">
        <v>12359</v>
      </c>
      <c r="J637" t="s">
        <v>792</v>
      </c>
      <c r="K637" s="3">
        <v>47270</v>
      </c>
      <c r="L637">
        <v>50</v>
      </c>
      <c r="M637">
        <v>1</v>
      </c>
      <c r="N637">
        <v>1</v>
      </c>
      <c r="O637">
        <v>50</v>
      </c>
      <c r="P637">
        <f t="shared" si="47"/>
        <v>2505</v>
      </c>
      <c r="Q637">
        <f t="shared" si="48"/>
        <v>50</v>
      </c>
      <c r="R637">
        <f t="shared" si="49"/>
        <v>5</v>
      </c>
    </row>
    <row r="638" spans="1:18">
      <c r="A638" t="str">
        <f t="shared" si="45"/>
        <v>Handstarter Star Metal1/1/1000</v>
      </c>
      <c r="B638" t="s">
        <v>794</v>
      </c>
      <c r="C638" s="3" t="s">
        <v>2222</v>
      </c>
      <c r="D638">
        <v>11</v>
      </c>
      <c r="G638" t="str">
        <f t="shared" si="46"/>
        <v>Handstarter Star Metal1/1/1000</v>
      </c>
      <c r="H638">
        <v>637</v>
      </c>
      <c r="I638" t="s">
        <v>12360</v>
      </c>
      <c r="J638" t="s">
        <v>794</v>
      </c>
      <c r="K638" s="3" t="s">
        <v>2222</v>
      </c>
      <c r="L638">
        <v>1</v>
      </c>
      <c r="M638">
        <v>1</v>
      </c>
      <c r="N638">
        <v>1</v>
      </c>
      <c r="O638">
        <v>1</v>
      </c>
      <c r="P638">
        <f t="shared" si="47"/>
        <v>11</v>
      </c>
      <c r="Q638">
        <f t="shared" si="48"/>
        <v>11</v>
      </c>
      <c r="R638">
        <f t="shared" si="49"/>
        <v>0</v>
      </c>
    </row>
    <row r="639" spans="1:18">
      <c r="A639" t="str">
        <f t="shared" si="45"/>
        <v>Handuk BASF1/1/1000</v>
      </c>
      <c r="B639" t="s">
        <v>795</v>
      </c>
      <c r="C639" s="3" t="s">
        <v>2222</v>
      </c>
      <c r="D639">
        <v>95</v>
      </c>
      <c r="G639" t="str">
        <f t="shared" si="46"/>
        <v>Handuk BASF1/1/1000</v>
      </c>
      <c r="H639">
        <v>638</v>
      </c>
      <c r="I639" t="s">
        <v>12361</v>
      </c>
      <c r="J639" t="s">
        <v>795</v>
      </c>
      <c r="K639" s="3" t="s">
        <v>2222</v>
      </c>
      <c r="L639">
        <v>1</v>
      </c>
      <c r="M639">
        <v>1</v>
      </c>
      <c r="N639">
        <v>1</v>
      </c>
      <c r="O639">
        <v>1</v>
      </c>
      <c r="P639">
        <f t="shared" si="47"/>
        <v>95</v>
      </c>
      <c r="Q639">
        <f t="shared" si="48"/>
        <v>95</v>
      </c>
      <c r="R639">
        <f t="shared" si="49"/>
        <v>0</v>
      </c>
    </row>
    <row r="640" spans="1:18">
      <c r="A640" t="str">
        <f t="shared" si="45"/>
        <v>Hara Garuda 20 X 1 kg47239</v>
      </c>
      <c r="B640" t="s">
        <v>796</v>
      </c>
      <c r="C640" s="3">
        <v>47239</v>
      </c>
      <c r="D640">
        <v>1158</v>
      </c>
      <c r="G640" t="str">
        <f t="shared" si="46"/>
        <v>Hara Garuda 20 X 1 kg47239</v>
      </c>
      <c r="H640">
        <v>639</v>
      </c>
      <c r="I640" t="s">
        <v>12362</v>
      </c>
      <c r="J640" t="s">
        <v>796</v>
      </c>
      <c r="K640" s="3">
        <v>47239</v>
      </c>
      <c r="L640">
        <v>20</v>
      </c>
      <c r="M640">
        <v>1</v>
      </c>
      <c r="N640">
        <v>1</v>
      </c>
      <c r="O640">
        <v>20</v>
      </c>
      <c r="P640">
        <f t="shared" si="47"/>
        <v>1158</v>
      </c>
      <c r="Q640">
        <f t="shared" si="48"/>
        <v>57</v>
      </c>
      <c r="R640">
        <f t="shared" si="49"/>
        <v>18</v>
      </c>
    </row>
    <row r="641" spans="1:18">
      <c r="A641" t="str">
        <f t="shared" si="45"/>
        <v>Herole 240 SC 48 X 250 ml46569</v>
      </c>
      <c r="B641" t="s">
        <v>797</v>
      </c>
      <c r="C641" s="3">
        <v>46569</v>
      </c>
      <c r="D641">
        <v>258</v>
      </c>
      <c r="G641" t="str">
        <f t="shared" si="46"/>
        <v>Herole 240 SC 48 X 250 ml46569</v>
      </c>
      <c r="H641">
        <v>640</v>
      </c>
      <c r="I641" t="s">
        <v>12363</v>
      </c>
      <c r="J641" t="s">
        <v>797</v>
      </c>
      <c r="K641" s="3">
        <v>46569</v>
      </c>
      <c r="L641">
        <v>48</v>
      </c>
      <c r="M641">
        <v>1</v>
      </c>
      <c r="N641">
        <v>1</v>
      </c>
      <c r="O641">
        <v>48</v>
      </c>
      <c r="P641">
        <f t="shared" si="47"/>
        <v>258</v>
      </c>
      <c r="Q641">
        <f t="shared" si="48"/>
        <v>5</v>
      </c>
      <c r="R641">
        <f t="shared" si="49"/>
        <v>18</v>
      </c>
    </row>
    <row r="642" spans="1:18">
      <c r="A642" t="str">
        <f t="shared" si="45"/>
        <v>Herole 240 SC 48 X 250 ml46600</v>
      </c>
      <c r="B642" t="s">
        <v>797</v>
      </c>
      <c r="C642" s="3">
        <v>46600</v>
      </c>
      <c r="D642">
        <v>1344</v>
      </c>
      <c r="G642" t="str">
        <f t="shared" si="46"/>
        <v>Herole 240 SC 48 X 250 ml46600</v>
      </c>
      <c r="H642">
        <v>641</v>
      </c>
      <c r="I642" t="s">
        <v>12363</v>
      </c>
      <c r="J642" t="s">
        <v>797</v>
      </c>
      <c r="K642" s="3">
        <v>46600</v>
      </c>
      <c r="L642">
        <v>48</v>
      </c>
      <c r="M642">
        <v>1</v>
      </c>
      <c r="N642">
        <v>1</v>
      </c>
      <c r="O642">
        <v>48</v>
      </c>
      <c r="P642">
        <f t="shared" si="47"/>
        <v>1344</v>
      </c>
      <c r="Q642">
        <f t="shared" si="48"/>
        <v>28</v>
      </c>
      <c r="R642">
        <f t="shared" si="49"/>
        <v>0</v>
      </c>
    </row>
    <row r="643" spans="1:18">
      <c r="A643" t="str">
        <f t="shared" ref="A643:A706" si="50">B643&amp;C643</f>
        <v>Herozeb 80 WP 10 X 1 kg45505</v>
      </c>
      <c r="B643" t="s">
        <v>800</v>
      </c>
      <c r="C643" s="3">
        <v>45505</v>
      </c>
      <c r="D643">
        <v>241</v>
      </c>
      <c r="G643" t="str">
        <f t="shared" ref="G643:G706" si="51">J643&amp;K643</f>
        <v>Herozeb 80 WP 10 X 1 kg45505</v>
      </c>
      <c r="H643">
        <v>642</v>
      </c>
      <c r="I643" t="s">
        <v>12364</v>
      </c>
      <c r="J643" t="s">
        <v>800</v>
      </c>
      <c r="K643" s="3">
        <v>45505</v>
      </c>
      <c r="L643">
        <v>10</v>
      </c>
      <c r="M643">
        <v>1</v>
      </c>
      <c r="N643">
        <v>1</v>
      </c>
      <c r="O643">
        <v>10</v>
      </c>
      <c r="P643">
        <f t="shared" ref="P643:P706" si="52">VLOOKUP(G643,$A$2:$D$2089,4,FALSE)</f>
        <v>241</v>
      </c>
      <c r="Q643">
        <f t="shared" ref="Q643:Q706" si="53">ROUNDDOWN(P643/O643,0)</f>
        <v>24</v>
      </c>
      <c r="R643">
        <f t="shared" ref="R643:R706" si="54">P643-Q643*O643</f>
        <v>1</v>
      </c>
    </row>
    <row r="644" spans="1:18">
      <c r="A644" t="str">
        <f t="shared" si="50"/>
        <v>Hexacar 100 SC 100 X 100 ml47150</v>
      </c>
      <c r="B644" t="s">
        <v>802</v>
      </c>
      <c r="C644" s="3">
        <v>47150</v>
      </c>
      <c r="D644">
        <v>300</v>
      </c>
      <c r="G644" t="str">
        <f t="shared" si="51"/>
        <v>Hexacar 100 SC 100 X 100 ml47150</v>
      </c>
      <c r="H644">
        <v>643</v>
      </c>
      <c r="I644" t="s">
        <v>12365</v>
      </c>
      <c r="J644" t="s">
        <v>802</v>
      </c>
      <c r="K644" s="3">
        <v>47150</v>
      </c>
      <c r="L644">
        <v>100</v>
      </c>
      <c r="M644">
        <v>1</v>
      </c>
      <c r="N644">
        <v>1</v>
      </c>
      <c r="O644">
        <v>100</v>
      </c>
      <c r="P644">
        <f t="shared" si="52"/>
        <v>300</v>
      </c>
      <c r="Q644">
        <f t="shared" si="53"/>
        <v>3</v>
      </c>
      <c r="R644">
        <f t="shared" si="54"/>
        <v>0</v>
      </c>
    </row>
    <row r="645" spans="1:18">
      <c r="A645" t="str">
        <f t="shared" si="50"/>
        <v>Hexacar 100 SC 100 X 100 ml46327</v>
      </c>
      <c r="B645" t="s">
        <v>802</v>
      </c>
      <c r="C645" s="3">
        <v>46327</v>
      </c>
      <c r="D645">
        <v>1863</v>
      </c>
      <c r="G645" t="str">
        <f t="shared" si="51"/>
        <v>Hexacar 100 SC 100 X 100 ml46327</v>
      </c>
      <c r="H645">
        <v>644</v>
      </c>
      <c r="I645" t="s">
        <v>12365</v>
      </c>
      <c r="J645" t="s">
        <v>802</v>
      </c>
      <c r="K645" s="3">
        <v>46327</v>
      </c>
      <c r="L645">
        <v>100</v>
      </c>
      <c r="M645">
        <v>1</v>
      </c>
      <c r="N645">
        <v>1</v>
      </c>
      <c r="O645">
        <v>100</v>
      </c>
      <c r="P645">
        <f t="shared" si="52"/>
        <v>1863</v>
      </c>
      <c r="Q645">
        <f t="shared" si="53"/>
        <v>18</v>
      </c>
      <c r="R645">
        <f t="shared" si="54"/>
        <v>63</v>
      </c>
    </row>
    <row r="646" spans="1:18">
      <c r="A646" t="str">
        <f t="shared" si="50"/>
        <v>Hexacar 100 SC 20 X 1 ltr46722</v>
      </c>
      <c r="B646" t="s">
        <v>803</v>
      </c>
      <c r="C646" s="3">
        <v>46722</v>
      </c>
      <c r="D646">
        <v>4</v>
      </c>
      <c r="G646" t="str">
        <f t="shared" si="51"/>
        <v>Hexacar 100 SC 20 X 1 ltr46722</v>
      </c>
      <c r="H646">
        <v>645</v>
      </c>
      <c r="I646" t="s">
        <v>12366</v>
      </c>
      <c r="J646" t="s">
        <v>803</v>
      </c>
      <c r="K646" s="3">
        <v>46722</v>
      </c>
      <c r="L646">
        <v>20</v>
      </c>
      <c r="M646">
        <v>1</v>
      </c>
      <c r="N646">
        <v>1</v>
      </c>
      <c r="O646">
        <v>20</v>
      </c>
      <c r="P646">
        <f t="shared" si="52"/>
        <v>4</v>
      </c>
      <c r="Q646">
        <f t="shared" si="53"/>
        <v>0</v>
      </c>
      <c r="R646">
        <f t="shared" si="54"/>
        <v>4</v>
      </c>
    </row>
    <row r="647" spans="1:18">
      <c r="A647" t="str">
        <f t="shared" si="50"/>
        <v>Hexacar 100 SC 20 X 1 ltr46874</v>
      </c>
      <c r="B647" t="s">
        <v>803</v>
      </c>
      <c r="C647" s="3">
        <v>46874</v>
      </c>
      <c r="D647">
        <v>100</v>
      </c>
      <c r="G647" t="str">
        <f t="shared" si="51"/>
        <v>Hexacar 100 SC 20 X 1 ltr46874</v>
      </c>
      <c r="H647">
        <v>646</v>
      </c>
      <c r="I647" t="s">
        <v>12366</v>
      </c>
      <c r="J647" t="s">
        <v>803</v>
      </c>
      <c r="K647" s="3">
        <v>46874</v>
      </c>
      <c r="L647">
        <v>20</v>
      </c>
      <c r="M647">
        <v>1</v>
      </c>
      <c r="N647">
        <v>1</v>
      </c>
      <c r="O647">
        <v>20</v>
      </c>
      <c r="P647">
        <f t="shared" si="52"/>
        <v>100</v>
      </c>
      <c r="Q647">
        <f t="shared" si="53"/>
        <v>5</v>
      </c>
      <c r="R647">
        <f t="shared" si="54"/>
        <v>0</v>
      </c>
    </row>
    <row r="648" spans="1:18">
      <c r="A648" t="str">
        <f t="shared" si="50"/>
        <v>Hexacar 100 SC 20 X 1 ltr47178</v>
      </c>
      <c r="B648" t="s">
        <v>803</v>
      </c>
      <c r="C648" s="3">
        <v>47178</v>
      </c>
      <c r="D648">
        <v>500</v>
      </c>
      <c r="G648" t="str">
        <f t="shared" si="51"/>
        <v>Hexacar 100 SC 20 X 1 ltr47178</v>
      </c>
      <c r="H648">
        <v>647</v>
      </c>
      <c r="I648" t="s">
        <v>12366</v>
      </c>
      <c r="J648" t="s">
        <v>803</v>
      </c>
      <c r="K648" s="3">
        <v>47178</v>
      </c>
      <c r="L648">
        <v>20</v>
      </c>
      <c r="M648">
        <v>1</v>
      </c>
      <c r="N648">
        <v>1</v>
      </c>
      <c r="O648">
        <v>20</v>
      </c>
      <c r="P648">
        <f t="shared" si="52"/>
        <v>500</v>
      </c>
      <c r="Q648">
        <f t="shared" si="53"/>
        <v>25</v>
      </c>
      <c r="R648">
        <f t="shared" si="54"/>
        <v>0</v>
      </c>
    </row>
    <row r="649" spans="1:18">
      <c r="A649" t="str">
        <f t="shared" si="50"/>
        <v>Hexacar 100 SC 25 X 500 ml47058</v>
      </c>
      <c r="B649" t="s">
        <v>804</v>
      </c>
      <c r="C649" s="3">
        <v>47058</v>
      </c>
      <c r="D649">
        <v>750</v>
      </c>
      <c r="G649" t="str">
        <f t="shared" si="51"/>
        <v>Hexacar 100 SC 25 X 500 ml47058</v>
      </c>
      <c r="H649">
        <v>648</v>
      </c>
      <c r="I649" t="s">
        <v>12367</v>
      </c>
      <c r="J649" t="s">
        <v>804</v>
      </c>
      <c r="K649" s="3">
        <v>47058</v>
      </c>
      <c r="L649">
        <v>25</v>
      </c>
      <c r="M649">
        <v>1</v>
      </c>
      <c r="N649">
        <v>1</v>
      </c>
      <c r="O649">
        <v>25</v>
      </c>
      <c r="P649">
        <f t="shared" si="52"/>
        <v>750</v>
      </c>
      <c r="Q649">
        <f t="shared" si="53"/>
        <v>30</v>
      </c>
      <c r="R649">
        <f t="shared" si="54"/>
        <v>0</v>
      </c>
    </row>
    <row r="650" spans="1:18">
      <c r="A650" t="str">
        <f t="shared" si="50"/>
        <v>Hexacar 100 SC 40 X 250 ml46844</v>
      </c>
      <c r="B650" t="s">
        <v>805</v>
      </c>
      <c r="C650" s="3">
        <v>46844</v>
      </c>
      <c r="D650">
        <v>2</v>
      </c>
      <c r="G650" t="str">
        <f t="shared" si="51"/>
        <v>Hexacar 100 SC 40 X 250 ml46844</v>
      </c>
      <c r="H650">
        <v>649</v>
      </c>
      <c r="I650" t="s">
        <v>12368</v>
      </c>
      <c r="J650" t="s">
        <v>805</v>
      </c>
      <c r="K650" s="3">
        <v>46844</v>
      </c>
      <c r="L650">
        <v>40</v>
      </c>
      <c r="M650">
        <v>1</v>
      </c>
      <c r="N650">
        <v>1</v>
      </c>
      <c r="O650">
        <v>40</v>
      </c>
      <c r="P650">
        <f t="shared" si="52"/>
        <v>2</v>
      </c>
      <c r="Q650">
        <f t="shared" si="53"/>
        <v>0</v>
      </c>
      <c r="R650">
        <f t="shared" si="54"/>
        <v>2</v>
      </c>
    </row>
    <row r="651" spans="1:18">
      <c r="A651" t="str">
        <f t="shared" si="50"/>
        <v>Hexacar 100 SC 40 X 250 ml47178</v>
      </c>
      <c r="B651" t="s">
        <v>805</v>
      </c>
      <c r="C651" s="3">
        <v>47178</v>
      </c>
      <c r="D651">
        <v>240</v>
      </c>
      <c r="G651" t="str">
        <f t="shared" si="51"/>
        <v>Hexacar 100 SC 40 X 250 ml47178</v>
      </c>
      <c r="H651">
        <v>650</v>
      </c>
      <c r="I651" t="s">
        <v>12368</v>
      </c>
      <c r="J651" t="s">
        <v>805</v>
      </c>
      <c r="K651" s="3">
        <v>47178</v>
      </c>
      <c r="L651">
        <v>40</v>
      </c>
      <c r="M651">
        <v>1</v>
      </c>
      <c r="N651">
        <v>1</v>
      </c>
      <c r="O651">
        <v>40</v>
      </c>
      <c r="P651">
        <f t="shared" si="52"/>
        <v>240</v>
      </c>
      <c r="Q651">
        <f t="shared" si="53"/>
        <v>6</v>
      </c>
      <c r="R651">
        <f t="shared" si="54"/>
        <v>0</v>
      </c>
    </row>
    <row r="652" spans="1:18">
      <c r="A652" t="str">
        <f t="shared" si="50"/>
        <v>Hexacar 100 SC 40 X 250 ml47027</v>
      </c>
      <c r="B652" t="s">
        <v>805</v>
      </c>
      <c r="C652" s="3">
        <v>47027</v>
      </c>
      <c r="D652">
        <v>640</v>
      </c>
      <c r="G652" t="str">
        <f t="shared" si="51"/>
        <v>Hexacar 100 SC 40 X 250 ml47027</v>
      </c>
      <c r="H652">
        <v>651</v>
      </c>
      <c r="I652" t="s">
        <v>12368</v>
      </c>
      <c r="J652" t="s">
        <v>805</v>
      </c>
      <c r="K652" s="3">
        <v>47027</v>
      </c>
      <c r="L652">
        <v>40</v>
      </c>
      <c r="M652">
        <v>1</v>
      </c>
      <c r="N652">
        <v>1</v>
      </c>
      <c r="O652">
        <v>40</v>
      </c>
      <c r="P652">
        <f t="shared" si="52"/>
        <v>640</v>
      </c>
      <c r="Q652">
        <f t="shared" si="53"/>
        <v>16</v>
      </c>
      <c r="R652">
        <f t="shared" si="54"/>
        <v>0</v>
      </c>
    </row>
    <row r="653" spans="1:18">
      <c r="A653" t="str">
        <f t="shared" si="50"/>
        <v>Hexacar 100 SC 40 X 250 ml47150</v>
      </c>
      <c r="B653" t="s">
        <v>805</v>
      </c>
      <c r="C653" s="3">
        <v>47150</v>
      </c>
      <c r="D653">
        <v>1760</v>
      </c>
      <c r="G653" t="str">
        <f t="shared" si="51"/>
        <v>Hexacar 100 SC 40 X 250 ml47150</v>
      </c>
      <c r="H653">
        <v>652</v>
      </c>
      <c r="I653" t="s">
        <v>12368</v>
      </c>
      <c r="J653" t="s">
        <v>805</v>
      </c>
      <c r="K653" s="3">
        <v>47150</v>
      </c>
      <c r="L653">
        <v>40</v>
      </c>
      <c r="M653">
        <v>1</v>
      </c>
      <c r="N653">
        <v>1</v>
      </c>
      <c r="O653">
        <v>40</v>
      </c>
      <c r="P653">
        <f t="shared" si="52"/>
        <v>1760</v>
      </c>
      <c r="Q653">
        <f t="shared" si="53"/>
        <v>44</v>
      </c>
      <c r="R653">
        <f t="shared" si="54"/>
        <v>0</v>
      </c>
    </row>
    <row r="654" spans="1:18">
      <c r="A654" t="str">
        <f t="shared" si="50"/>
        <v>Hexagold 75 WP 25 X 400 gr46722</v>
      </c>
      <c r="B654" t="s">
        <v>806</v>
      </c>
      <c r="C654" s="3">
        <v>46722</v>
      </c>
      <c r="D654">
        <v>18</v>
      </c>
      <c r="G654" t="str">
        <f t="shared" si="51"/>
        <v>Hexagold 75 WP 25 X 400 gr46722</v>
      </c>
      <c r="H654">
        <v>653</v>
      </c>
      <c r="I654" t="s">
        <v>12369</v>
      </c>
      <c r="J654" t="s">
        <v>806</v>
      </c>
      <c r="K654" s="3">
        <v>46722</v>
      </c>
      <c r="L654">
        <v>25</v>
      </c>
      <c r="M654">
        <v>1</v>
      </c>
      <c r="N654">
        <v>1</v>
      </c>
      <c r="O654">
        <v>25</v>
      </c>
      <c r="P654">
        <f t="shared" si="52"/>
        <v>18</v>
      </c>
      <c r="Q654">
        <f t="shared" si="53"/>
        <v>0</v>
      </c>
      <c r="R654">
        <f t="shared" si="54"/>
        <v>18</v>
      </c>
    </row>
    <row r="655" spans="1:18">
      <c r="A655" t="str">
        <f t="shared" si="50"/>
        <v>Hexagold 75 WP 25 X 400 gr46753</v>
      </c>
      <c r="B655" t="s">
        <v>806</v>
      </c>
      <c r="C655" s="3">
        <v>46753</v>
      </c>
      <c r="D655">
        <v>200</v>
      </c>
      <c r="G655" t="str">
        <f t="shared" si="51"/>
        <v>Hexagold 75 WP 25 X 400 gr46753</v>
      </c>
      <c r="H655">
        <v>654</v>
      </c>
      <c r="I655" t="s">
        <v>12369</v>
      </c>
      <c r="J655" t="s">
        <v>806</v>
      </c>
      <c r="K655" s="3">
        <v>46753</v>
      </c>
      <c r="L655">
        <v>25</v>
      </c>
      <c r="M655">
        <v>1</v>
      </c>
      <c r="N655">
        <v>1</v>
      </c>
      <c r="O655">
        <v>25</v>
      </c>
      <c r="P655">
        <f t="shared" si="52"/>
        <v>200</v>
      </c>
      <c r="Q655">
        <f t="shared" si="53"/>
        <v>8</v>
      </c>
      <c r="R655">
        <f t="shared" si="54"/>
        <v>0</v>
      </c>
    </row>
    <row r="656" spans="1:18">
      <c r="A656" t="str">
        <f t="shared" si="50"/>
        <v>Hexagold 75 WP 50 X 100 gr46692</v>
      </c>
      <c r="B656" t="s">
        <v>807</v>
      </c>
      <c r="C656" s="3">
        <v>46692</v>
      </c>
      <c r="D656">
        <v>285</v>
      </c>
      <c r="G656" t="str">
        <f t="shared" si="51"/>
        <v>Hexagold 75 WP 50 X 100 gr46692</v>
      </c>
      <c r="H656">
        <v>655</v>
      </c>
      <c r="I656" t="s">
        <v>12370</v>
      </c>
      <c r="J656" t="s">
        <v>807</v>
      </c>
      <c r="K656" s="3">
        <v>46692</v>
      </c>
      <c r="L656">
        <v>50</v>
      </c>
      <c r="M656">
        <v>1</v>
      </c>
      <c r="N656">
        <v>1</v>
      </c>
      <c r="O656">
        <v>50</v>
      </c>
      <c r="P656">
        <f t="shared" si="52"/>
        <v>285</v>
      </c>
      <c r="Q656">
        <f t="shared" si="53"/>
        <v>5</v>
      </c>
      <c r="R656">
        <f t="shared" si="54"/>
        <v>35</v>
      </c>
    </row>
    <row r="657" spans="1:18">
      <c r="A657" t="str">
        <f t="shared" si="50"/>
        <v>Hidrofur 3 G 10 X 2 kg46082</v>
      </c>
      <c r="B657" t="s">
        <v>808</v>
      </c>
      <c r="C657" s="3">
        <v>46082</v>
      </c>
      <c r="D657">
        <v>1</v>
      </c>
      <c r="G657" t="str">
        <f t="shared" si="51"/>
        <v>Hidrofur 3 G 10 X 2 kg46082</v>
      </c>
      <c r="H657">
        <v>656</v>
      </c>
      <c r="I657" t="s">
        <v>12371</v>
      </c>
      <c r="J657" t="s">
        <v>808</v>
      </c>
      <c r="K657" s="3">
        <v>46082</v>
      </c>
      <c r="L657">
        <v>10</v>
      </c>
      <c r="M657">
        <v>1</v>
      </c>
      <c r="N657">
        <v>1</v>
      </c>
      <c r="O657">
        <v>10</v>
      </c>
      <c r="P657">
        <f t="shared" si="52"/>
        <v>1</v>
      </c>
      <c r="Q657">
        <f t="shared" si="53"/>
        <v>0</v>
      </c>
      <c r="R657">
        <f t="shared" si="54"/>
        <v>1</v>
      </c>
    </row>
    <row r="658" spans="1:18">
      <c r="A658" t="str">
        <f t="shared" si="50"/>
        <v>Hidrofur 3 G 10 X 2 kg46813</v>
      </c>
      <c r="B658" t="s">
        <v>808</v>
      </c>
      <c r="C658" s="3">
        <v>46813</v>
      </c>
      <c r="D658">
        <v>510</v>
      </c>
      <c r="G658" t="str">
        <f t="shared" si="51"/>
        <v>Hidrofur 3 G 10 X 2 kg46813</v>
      </c>
      <c r="H658">
        <v>657</v>
      </c>
      <c r="I658" t="s">
        <v>12371</v>
      </c>
      <c r="J658" t="s">
        <v>808</v>
      </c>
      <c r="K658" s="3">
        <v>46813</v>
      </c>
      <c r="L658">
        <v>10</v>
      </c>
      <c r="M658">
        <v>1</v>
      </c>
      <c r="N658">
        <v>1</v>
      </c>
      <c r="O658">
        <v>10</v>
      </c>
      <c r="P658">
        <f t="shared" si="52"/>
        <v>510</v>
      </c>
      <c r="Q658">
        <f t="shared" si="53"/>
        <v>51</v>
      </c>
      <c r="R658">
        <f t="shared" si="54"/>
        <v>0</v>
      </c>
    </row>
    <row r="659" spans="1:18">
      <c r="A659" t="str">
        <f t="shared" si="50"/>
        <v>Hijau 250 ml45200</v>
      </c>
      <c r="B659" t="s">
        <v>809</v>
      </c>
      <c r="C659" s="3">
        <v>45200</v>
      </c>
      <c r="D659">
        <v>4</v>
      </c>
      <c r="G659" t="str">
        <f t="shared" si="51"/>
        <v>Hijau 250 ml45200</v>
      </c>
      <c r="H659">
        <v>658</v>
      </c>
      <c r="I659" t="s">
        <v>12372</v>
      </c>
      <c r="J659" t="s">
        <v>809</v>
      </c>
      <c r="K659" s="3">
        <v>45200</v>
      </c>
      <c r="L659">
        <v>1</v>
      </c>
      <c r="M659">
        <v>1</v>
      </c>
      <c r="N659">
        <v>1</v>
      </c>
      <c r="O659">
        <v>1</v>
      </c>
      <c r="P659">
        <f t="shared" si="52"/>
        <v>4</v>
      </c>
      <c r="Q659">
        <f t="shared" si="53"/>
        <v>4</v>
      </c>
      <c r="R659">
        <f t="shared" si="54"/>
        <v>0</v>
      </c>
    </row>
    <row r="660" spans="1:18">
      <c r="A660" t="str">
        <f t="shared" si="50"/>
        <v>HiPro Series 13-7-10 Powder 250 gr (Sample)1/1/1000</v>
      </c>
      <c r="B660" t="s">
        <v>810</v>
      </c>
      <c r="C660" s="3" t="s">
        <v>2222</v>
      </c>
      <c r="D660">
        <v>8</v>
      </c>
      <c r="G660" t="str">
        <f t="shared" si="51"/>
        <v>HiPro Series 13-7-10 Powder 250 gr (Sample)1/1/1000</v>
      </c>
      <c r="H660">
        <v>659</v>
      </c>
      <c r="I660" t="s">
        <v>12373</v>
      </c>
      <c r="J660" t="s">
        <v>810</v>
      </c>
      <c r="K660" s="3" t="s">
        <v>2222</v>
      </c>
      <c r="L660">
        <v>1</v>
      </c>
      <c r="M660">
        <v>1</v>
      </c>
      <c r="N660">
        <v>1</v>
      </c>
      <c r="O660">
        <v>1</v>
      </c>
      <c r="P660">
        <f t="shared" si="52"/>
        <v>8</v>
      </c>
      <c r="Q660">
        <f t="shared" si="53"/>
        <v>8</v>
      </c>
      <c r="R660">
        <f t="shared" si="54"/>
        <v>0</v>
      </c>
    </row>
    <row r="661" spans="1:18">
      <c r="A661" t="str">
        <f t="shared" si="50"/>
        <v>HiPro Series 13-7-10 Powder 40 X 250 gr46023</v>
      </c>
      <c r="B661" t="s">
        <v>811</v>
      </c>
      <c r="C661" s="3">
        <v>46023</v>
      </c>
      <c r="D661">
        <v>2800</v>
      </c>
      <c r="G661" t="str">
        <f t="shared" si="51"/>
        <v>HiPro Series 13-7-10 Powder 40 X 250 gr46023</v>
      </c>
      <c r="H661">
        <v>660</v>
      </c>
      <c r="I661" t="s">
        <v>12374</v>
      </c>
      <c r="J661" t="s">
        <v>811</v>
      </c>
      <c r="K661" s="3">
        <v>46023</v>
      </c>
      <c r="L661">
        <v>40</v>
      </c>
      <c r="M661">
        <v>1</v>
      </c>
      <c r="N661">
        <v>1</v>
      </c>
      <c r="O661">
        <v>40</v>
      </c>
      <c r="P661">
        <f t="shared" si="52"/>
        <v>2800</v>
      </c>
      <c r="Q661">
        <f t="shared" si="53"/>
        <v>70</v>
      </c>
      <c r="R661">
        <f t="shared" si="54"/>
        <v>0</v>
      </c>
    </row>
    <row r="662" spans="1:18">
      <c r="A662" t="str">
        <f t="shared" si="50"/>
        <v>Hokky 30 EC 16 X 1 ltr47058</v>
      </c>
      <c r="B662" t="s">
        <v>812</v>
      </c>
      <c r="C662" s="3">
        <v>47058</v>
      </c>
      <c r="D662">
        <v>128</v>
      </c>
      <c r="G662" t="str">
        <f t="shared" si="51"/>
        <v>Hokky 30 EC 16 X 1 ltr47058</v>
      </c>
      <c r="H662">
        <v>661</v>
      </c>
      <c r="I662" t="s">
        <v>12375</v>
      </c>
      <c r="J662" t="s">
        <v>812</v>
      </c>
      <c r="K662" s="3">
        <v>47058</v>
      </c>
      <c r="L662">
        <v>16</v>
      </c>
      <c r="M662">
        <v>1</v>
      </c>
      <c r="N662">
        <v>1</v>
      </c>
      <c r="O662">
        <v>16</v>
      </c>
      <c r="P662">
        <f t="shared" si="52"/>
        <v>128</v>
      </c>
      <c r="Q662">
        <f t="shared" si="53"/>
        <v>8</v>
      </c>
      <c r="R662">
        <f t="shared" si="54"/>
        <v>0</v>
      </c>
    </row>
    <row r="663" spans="1:18">
      <c r="A663" t="str">
        <f t="shared" si="50"/>
        <v>Hokky 30 EC 16 X 1 ltr47178</v>
      </c>
      <c r="B663" t="s">
        <v>812</v>
      </c>
      <c r="C663" s="3">
        <v>47178</v>
      </c>
      <c r="D663">
        <v>800</v>
      </c>
      <c r="G663" t="str">
        <f t="shared" si="51"/>
        <v>Hokky 30 EC 16 X 1 ltr47178</v>
      </c>
      <c r="H663">
        <v>662</v>
      </c>
      <c r="I663" t="s">
        <v>12375</v>
      </c>
      <c r="J663" t="s">
        <v>812</v>
      </c>
      <c r="K663" s="3">
        <v>47178</v>
      </c>
      <c r="L663">
        <v>16</v>
      </c>
      <c r="M663">
        <v>1</v>
      </c>
      <c r="N663">
        <v>1</v>
      </c>
      <c r="O663">
        <v>16</v>
      </c>
      <c r="P663">
        <f t="shared" si="52"/>
        <v>800</v>
      </c>
      <c r="Q663">
        <f t="shared" si="53"/>
        <v>50</v>
      </c>
      <c r="R663">
        <f t="shared" si="54"/>
        <v>0</v>
      </c>
    </row>
    <row r="664" spans="1:18">
      <c r="A664" t="str">
        <f t="shared" si="50"/>
        <v>Hokky 30 EC 20 X 400 ml46874</v>
      </c>
      <c r="B664" t="s">
        <v>813</v>
      </c>
      <c r="C664" s="3">
        <v>46874</v>
      </c>
      <c r="D664">
        <v>430</v>
      </c>
      <c r="G664" t="str">
        <f t="shared" si="51"/>
        <v>Hokky 30 EC 20 X 400 ml46874</v>
      </c>
      <c r="H664">
        <v>663</v>
      </c>
      <c r="I664" t="s">
        <v>12376</v>
      </c>
      <c r="J664" t="s">
        <v>813</v>
      </c>
      <c r="K664" s="3">
        <v>46874</v>
      </c>
      <c r="L664">
        <v>20</v>
      </c>
      <c r="M664">
        <v>1</v>
      </c>
      <c r="N664">
        <v>1</v>
      </c>
      <c r="O664">
        <v>20</v>
      </c>
      <c r="P664">
        <f t="shared" si="52"/>
        <v>430</v>
      </c>
      <c r="Q664">
        <f t="shared" si="53"/>
        <v>21</v>
      </c>
      <c r="R664">
        <f t="shared" si="54"/>
        <v>10</v>
      </c>
    </row>
    <row r="665" spans="1:18">
      <c r="A665" t="str">
        <f t="shared" si="50"/>
        <v>Hokky 30 EC 20 X 400 ml46966</v>
      </c>
      <c r="B665" t="s">
        <v>813</v>
      </c>
      <c r="C665" s="3">
        <v>46966</v>
      </c>
      <c r="D665">
        <v>1000</v>
      </c>
      <c r="G665" t="str">
        <f t="shared" si="51"/>
        <v>Hokky 30 EC 20 X 400 ml46966</v>
      </c>
      <c r="H665">
        <v>664</v>
      </c>
      <c r="I665" t="s">
        <v>12376</v>
      </c>
      <c r="J665" t="s">
        <v>813</v>
      </c>
      <c r="K665" s="3">
        <v>46966</v>
      </c>
      <c r="L665">
        <v>20</v>
      </c>
      <c r="M665">
        <v>1</v>
      </c>
      <c r="N665">
        <v>1</v>
      </c>
      <c r="O665">
        <v>20</v>
      </c>
      <c r="P665">
        <f t="shared" si="52"/>
        <v>1000</v>
      </c>
      <c r="Q665">
        <f t="shared" si="53"/>
        <v>50</v>
      </c>
      <c r="R665">
        <f t="shared" si="54"/>
        <v>0</v>
      </c>
    </row>
    <row r="666" spans="1:18">
      <c r="A666" t="str">
        <f t="shared" si="50"/>
        <v>Hotshot 200 EC 15 X 1 ltr46661</v>
      </c>
      <c r="B666" t="s">
        <v>814</v>
      </c>
      <c r="C666" s="3">
        <v>46661</v>
      </c>
      <c r="D666">
        <v>340</v>
      </c>
      <c r="G666" t="str">
        <f t="shared" si="51"/>
        <v>Hotshot 200 EC 15 X 1 ltr46661</v>
      </c>
      <c r="H666">
        <v>665</v>
      </c>
      <c r="I666" t="s">
        <v>12377</v>
      </c>
      <c r="J666" t="s">
        <v>814</v>
      </c>
      <c r="K666" s="3">
        <v>46661</v>
      </c>
      <c r="L666">
        <v>15</v>
      </c>
      <c r="M666">
        <v>1</v>
      </c>
      <c r="N666">
        <v>1</v>
      </c>
      <c r="O666">
        <v>15</v>
      </c>
      <c r="P666">
        <f t="shared" si="52"/>
        <v>340</v>
      </c>
      <c r="Q666">
        <f t="shared" si="53"/>
        <v>22</v>
      </c>
      <c r="R666">
        <f t="shared" si="54"/>
        <v>10</v>
      </c>
    </row>
    <row r="667" spans="1:18">
      <c r="A667" t="str">
        <f t="shared" si="50"/>
        <v>Hotshot 200 EC 20 X 500 ml45658</v>
      </c>
      <c r="B667" t="s">
        <v>816</v>
      </c>
      <c r="C667" s="3">
        <v>45658</v>
      </c>
      <c r="D667">
        <v>60</v>
      </c>
      <c r="G667" t="str">
        <f t="shared" si="51"/>
        <v>Hotshot 200 EC 20 X 500 ml45658</v>
      </c>
      <c r="H667">
        <v>666</v>
      </c>
      <c r="I667" t="s">
        <v>12378</v>
      </c>
      <c r="J667" t="s">
        <v>816</v>
      </c>
      <c r="K667" s="3">
        <v>45658</v>
      </c>
      <c r="L667">
        <v>20</v>
      </c>
      <c r="M667">
        <v>1</v>
      </c>
      <c r="N667">
        <v>1</v>
      </c>
      <c r="O667">
        <v>20</v>
      </c>
      <c r="P667">
        <f t="shared" si="52"/>
        <v>60</v>
      </c>
      <c r="Q667">
        <f t="shared" si="53"/>
        <v>3</v>
      </c>
      <c r="R667">
        <f t="shared" si="54"/>
        <v>0</v>
      </c>
    </row>
    <row r="668" spans="1:18">
      <c r="A668" t="str">
        <f t="shared" si="50"/>
        <v>Hotshot 200 EC 20 X 500 ml46388</v>
      </c>
      <c r="B668" t="s">
        <v>816</v>
      </c>
      <c r="C668" s="3">
        <v>46388</v>
      </c>
      <c r="D668">
        <v>400</v>
      </c>
      <c r="G668" t="str">
        <f t="shared" si="51"/>
        <v>Hotshot 200 EC 20 X 500 ml46388</v>
      </c>
      <c r="H668">
        <v>667</v>
      </c>
      <c r="I668" t="s">
        <v>12378</v>
      </c>
      <c r="J668" t="s">
        <v>816</v>
      </c>
      <c r="K668" s="3">
        <v>46388</v>
      </c>
      <c r="L668">
        <v>20</v>
      </c>
      <c r="M668">
        <v>1</v>
      </c>
      <c r="N668">
        <v>1</v>
      </c>
      <c r="O668">
        <v>20</v>
      </c>
      <c r="P668">
        <f t="shared" si="52"/>
        <v>400</v>
      </c>
      <c r="Q668">
        <f t="shared" si="53"/>
        <v>20</v>
      </c>
      <c r="R668">
        <f t="shared" si="54"/>
        <v>0</v>
      </c>
    </row>
    <row r="669" spans="1:18">
      <c r="A669" t="str">
        <f t="shared" si="50"/>
        <v>Huang Mi F8 Note 3/16GB1/1/1000</v>
      </c>
      <c r="B669" t="s">
        <v>818</v>
      </c>
      <c r="C669" s="3" t="s">
        <v>2222</v>
      </c>
      <c r="D669">
        <v>5</v>
      </c>
      <c r="G669" t="str">
        <f t="shared" si="51"/>
        <v>Huang Mi F8 Note 3/16GB1/1/1000</v>
      </c>
      <c r="H669">
        <v>668</v>
      </c>
      <c r="I669" t="s">
        <v>12379</v>
      </c>
      <c r="J669" t="s">
        <v>818</v>
      </c>
      <c r="K669" s="3" t="s">
        <v>2222</v>
      </c>
      <c r="L669">
        <v>1</v>
      </c>
      <c r="M669">
        <v>1</v>
      </c>
      <c r="N669">
        <v>1</v>
      </c>
      <c r="O669">
        <v>1</v>
      </c>
      <c r="P669">
        <f t="shared" si="52"/>
        <v>5</v>
      </c>
      <c r="Q669">
        <f t="shared" si="53"/>
        <v>5</v>
      </c>
      <c r="R669">
        <f t="shared" si="54"/>
        <v>0</v>
      </c>
    </row>
    <row r="670" spans="1:18">
      <c r="A670" t="str">
        <f t="shared" si="50"/>
        <v>Ijokabe 12 X 25 X 20 ml46692</v>
      </c>
      <c r="B670" t="s">
        <v>819</v>
      </c>
      <c r="C670" s="3">
        <v>46692</v>
      </c>
      <c r="D670">
        <v>20973</v>
      </c>
      <c r="G670" t="str">
        <f t="shared" si="51"/>
        <v>Ijokabe 12 X 25 X 20 ml46692</v>
      </c>
      <c r="H670">
        <v>669</v>
      </c>
      <c r="I670" t="s">
        <v>12380</v>
      </c>
      <c r="J670" t="s">
        <v>819</v>
      </c>
      <c r="K670" s="3">
        <v>46692</v>
      </c>
      <c r="L670">
        <v>12</v>
      </c>
      <c r="M670">
        <v>25</v>
      </c>
      <c r="N670">
        <v>1</v>
      </c>
      <c r="O670">
        <v>300</v>
      </c>
      <c r="P670">
        <f t="shared" si="52"/>
        <v>20973</v>
      </c>
      <c r="Q670">
        <f t="shared" si="53"/>
        <v>69</v>
      </c>
      <c r="R670">
        <f t="shared" si="54"/>
        <v>273</v>
      </c>
    </row>
    <row r="671" spans="1:18">
      <c r="A671" t="str">
        <f t="shared" si="50"/>
        <v>Impetus 10-6-25 + MgO + B2O3 50 kg47119</v>
      </c>
      <c r="B671" t="s">
        <v>821</v>
      </c>
      <c r="C671" s="3">
        <v>47119</v>
      </c>
      <c r="D671">
        <v>219</v>
      </c>
      <c r="G671" t="str">
        <f t="shared" si="51"/>
        <v>Impetus 10-6-25 + MgO + B2O3 50 kg47119</v>
      </c>
      <c r="H671">
        <v>670</v>
      </c>
      <c r="I671" t="s">
        <v>12381</v>
      </c>
      <c r="J671" t="s">
        <v>821</v>
      </c>
      <c r="K671" s="3">
        <v>47119</v>
      </c>
      <c r="L671">
        <v>1</v>
      </c>
      <c r="M671">
        <v>1</v>
      </c>
      <c r="N671">
        <v>1</v>
      </c>
      <c r="O671">
        <v>1</v>
      </c>
      <c r="P671">
        <f t="shared" si="52"/>
        <v>219</v>
      </c>
      <c r="Q671">
        <f t="shared" si="53"/>
        <v>219</v>
      </c>
      <c r="R671">
        <f t="shared" si="54"/>
        <v>0</v>
      </c>
    </row>
    <row r="672" spans="1:18">
      <c r="A672" t="str">
        <f t="shared" si="50"/>
        <v>Imuno 20 x 250 ml1/1/1000</v>
      </c>
      <c r="B672" t="s">
        <v>822</v>
      </c>
      <c r="C672" s="3" t="s">
        <v>2222</v>
      </c>
      <c r="D672">
        <v>13</v>
      </c>
      <c r="G672" t="str">
        <f t="shared" si="51"/>
        <v>Imuno 20 x 250 ml1/1/1000</v>
      </c>
      <c r="H672">
        <v>671</v>
      </c>
      <c r="I672" t="s">
        <v>12382</v>
      </c>
      <c r="J672" t="s">
        <v>822</v>
      </c>
      <c r="K672" s="3" t="s">
        <v>2222</v>
      </c>
      <c r="L672">
        <v>1</v>
      </c>
      <c r="M672">
        <v>1</v>
      </c>
      <c r="N672">
        <v>1</v>
      </c>
      <c r="O672">
        <v>1</v>
      </c>
      <c r="P672">
        <f t="shared" si="52"/>
        <v>13</v>
      </c>
      <c r="Q672">
        <f t="shared" si="53"/>
        <v>13</v>
      </c>
      <c r="R672">
        <f t="shared" si="54"/>
        <v>0</v>
      </c>
    </row>
    <row r="673" spans="1:18">
      <c r="A673" t="str">
        <f t="shared" si="50"/>
        <v>Indoban 250 EC 20 X 250 ml46905</v>
      </c>
      <c r="B673" t="s">
        <v>823</v>
      </c>
      <c r="C673" s="3">
        <v>46905</v>
      </c>
      <c r="D673">
        <v>480</v>
      </c>
      <c r="G673" t="str">
        <f t="shared" si="51"/>
        <v>Indoban 250 EC 20 X 250 ml46905</v>
      </c>
      <c r="H673">
        <v>672</v>
      </c>
      <c r="I673" t="s">
        <v>12383</v>
      </c>
      <c r="J673" t="s">
        <v>823</v>
      </c>
      <c r="K673" s="3">
        <v>46905</v>
      </c>
      <c r="L673">
        <v>20</v>
      </c>
      <c r="M673">
        <v>1</v>
      </c>
      <c r="N673">
        <v>1</v>
      </c>
      <c r="O673">
        <v>20</v>
      </c>
      <c r="P673">
        <f t="shared" si="52"/>
        <v>480</v>
      </c>
      <c r="Q673">
        <f t="shared" si="53"/>
        <v>24</v>
      </c>
      <c r="R673">
        <f t="shared" si="54"/>
        <v>0</v>
      </c>
    </row>
    <row r="674" spans="1:18">
      <c r="A674" t="str">
        <f t="shared" si="50"/>
        <v>Infinito 687.5 SC 24 X 250 ml46174</v>
      </c>
      <c r="B674" t="s">
        <v>824</v>
      </c>
      <c r="C674" s="3">
        <v>46174</v>
      </c>
      <c r="D674">
        <v>432</v>
      </c>
      <c r="G674" t="str">
        <f t="shared" si="51"/>
        <v>Infinito 687.5 SC 24 X 250 ml46174</v>
      </c>
      <c r="H674">
        <v>673</v>
      </c>
      <c r="I674" t="s">
        <v>12384</v>
      </c>
      <c r="J674" t="s">
        <v>824</v>
      </c>
      <c r="K674" s="3">
        <v>46174</v>
      </c>
      <c r="L674">
        <v>24</v>
      </c>
      <c r="M674">
        <v>1</v>
      </c>
      <c r="N674">
        <v>1</v>
      </c>
      <c r="O674">
        <v>24</v>
      </c>
      <c r="P674">
        <f t="shared" si="52"/>
        <v>432</v>
      </c>
      <c r="Q674">
        <f t="shared" si="53"/>
        <v>18</v>
      </c>
      <c r="R674">
        <f t="shared" si="54"/>
        <v>0</v>
      </c>
    </row>
    <row r="675" spans="1:18">
      <c r="A675" t="str">
        <f t="shared" si="50"/>
        <v>Insure Max 510 FS 100 X 25 ml46478</v>
      </c>
      <c r="B675" t="s">
        <v>825</v>
      </c>
      <c r="C675" s="3">
        <v>46478</v>
      </c>
      <c r="D675">
        <v>100</v>
      </c>
      <c r="G675" t="str">
        <f t="shared" si="51"/>
        <v>Insure Max 510 FS 100 X 25 ml46478</v>
      </c>
      <c r="H675">
        <v>674</v>
      </c>
      <c r="I675" t="s">
        <v>12385</v>
      </c>
      <c r="J675" t="s">
        <v>825</v>
      </c>
      <c r="K675" s="3">
        <v>46478</v>
      </c>
      <c r="L675">
        <v>100</v>
      </c>
      <c r="M675">
        <v>1</v>
      </c>
      <c r="N675">
        <v>1</v>
      </c>
      <c r="O675">
        <v>100</v>
      </c>
      <c r="P675">
        <f t="shared" si="52"/>
        <v>100</v>
      </c>
      <c r="Q675">
        <f t="shared" si="53"/>
        <v>1</v>
      </c>
      <c r="R675">
        <f t="shared" si="54"/>
        <v>0</v>
      </c>
    </row>
    <row r="676" spans="1:18">
      <c r="A676" t="str">
        <f t="shared" si="50"/>
        <v>Insure Max 510 FS 100 X 25 ml46447</v>
      </c>
      <c r="B676" t="s">
        <v>825</v>
      </c>
      <c r="C676" s="3">
        <v>46447</v>
      </c>
      <c r="D676">
        <v>47900</v>
      </c>
      <c r="G676" t="str">
        <f t="shared" si="51"/>
        <v>Insure Max 510 FS 100 X 25 ml46447</v>
      </c>
      <c r="H676">
        <v>675</v>
      </c>
      <c r="I676" t="s">
        <v>12385</v>
      </c>
      <c r="J676" t="s">
        <v>825</v>
      </c>
      <c r="K676" s="3">
        <v>46447</v>
      </c>
      <c r="L676">
        <v>100</v>
      </c>
      <c r="M676">
        <v>1</v>
      </c>
      <c r="N676">
        <v>1</v>
      </c>
      <c r="O676">
        <v>100</v>
      </c>
      <c r="P676">
        <f t="shared" si="52"/>
        <v>47900</v>
      </c>
      <c r="Q676">
        <f t="shared" si="53"/>
        <v>479</v>
      </c>
      <c r="R676">
        <f t="shared" si="54"/>
        <v>0</v>
      </c>
    </row>
    <row r="677" spans="1:18">
      <c r="A677" t="str">
        <f t="shared" si="50"/>
        <v>Insure Max 510 FS 100 X 25 ml46419</v>
      </c>
      <c r="B677" t="s">
        <v>825</v>
      </c>
      <c r="C677" s="3">
        <v>46419</v>
      </c>
      <c r="D677">
        <v>78294</v>
      </c>
      <c r="G677" t="str">
        <f t="shared" si="51"/>
        <v>Insure Max 510 FS 100 X 25 ml46419</v>
      </c>
      <c r="H677">
        <v>676</v>
      </c>
      <c r="I677" t="s">
        <v>12385</v>
      </c>
      <c r="J677" t="s">
        <v>825</v>
      </c>
      <c r="K677" s="3">
        <v>46419</v>
      </c>
      <c r="L677">
        <v>100</v>
      </c>
      <c r="M677">
        <v>1</v>
      </c>
      <c r="N677">
        <v>1</v>
      </c>
      <c r="O677">
        <v>100</v>
      </c>
      <c r="P677">
        <f t="shared" si="52"/>
        <v>78294</v>
      </c>
      <c r="Q677">
        <f t="shared" si="53"/>
        <v>782</v>
      </c>
      <c r="R677">
        <f t="shared" si="54"/>
        <v>94</v>
      </c>
    </row>
    <row r="678" spans="1:18">
      <c r="A678" t="str">
        <f t="shared" si="50"/>
        <v>Inter Spreading 50 X 20 X 5 gr1/1/1000</v>
      </c>
      <c r="B678" t="s">
        <v>833</v>
      </c>
      <c r="C678" s="3" t="s">
        <v>2222</v>
      </c>
      <c r="D678">
        <v>10098</v>
      </c>
      <c r="G678" t="str">
        <f t="shared" si="51"/>
        <v>Inter Spreading 50 X 20 X 5 gr1/1/1000</v>
      </c>
      <c r="H678">
        <v>677</v>
      </c>
      <c r="I678" t="s">
        <v>12386</v>
      </c>
      <c r="J678" t="s">
        <v>833</v>
      </c>
      <c r="K678" s="3" t="s">
        <v>2222</v>
      </c>
      <c r="L678">
        <v>50</v>
      </c>
      <c r="M678">
        <v>20</v>
      </c>
      <c r="N678">
        <v>1</v>
      </c>
      <c r="O678">
        <v>1000</v>
      </c>
      <c r="P678">
        <f t="shared" si="52"/>
        <v>10098</v>
      </c>
      <c r="Q678">
        <f t="shared" si="53"/>
        <v>10</v>
      </c>
      <c r="R678">
        <f t="shared" si="54"/>
        <v>98</v>
      </c>
    </row>
    <row r="679" spans="1:18">
      <c r="A679" t="str">
        <f t="shared" si="50"/>
        <v>Intergan 550 SC 20 X 500 ml46661</v>
      </c>
      <c r="B679" t="s">
        <v>834</v>
      </c>
      <c r="C679" s="3">
        <v>46661</v>
      </c>
      <c r="D679">
        <v>10</v>
      </c>
      <c r="G679" t="str">
        <f t="shared" si="51"/>
        <v>Intergan 550 SC 20 X 500 ml46661</v>
      </c>
      <c r="H679">
        <v>678</v>
      </c>
      <c r="I679" t="s">
        <v>12387</v>
      </c>
      <c r="J679" t="s">
        <v>834</v>
      </c>
      <c r="K679" s="3">
        <v>46661</v>
      </c>
      <c r="L679">
        <v>20</v>
      </c>
      <c r="M679">
        <v>1</v>
      </c>
      <c r="N679">
        <v>1</v>
      </c>
      <c r="O679">
        <v>20</v>
      </c>
      <c r="P679">
        <f t="shared" si="52"/>
        <v>10</v>
      </c>
      <c r="Q679">
        <f t="shared" si="53"/>
        <v>0</v>
      </c>
      <c r="R679">
        <f t="shared" si="54"/>
        <v>10</v>
      </c>
    </row>
    <row r="680" spans="1:18">
      <c r="A680" t="str">
        <f t="shared" si="50"/>
        <v>Intergan 550 SC 20 X 500 ml46478</v>
      </c>
      <c r="B680" t="s">
        <v>834</v>
      </c>
      <c r="C680" s="3">
        <v>46478</v>
      </c>
      <c r="D680">
        <v>250</v>
      </c>
      <c r="G680" t="str">
        <f t="shared" si="51"/>
        <v>Intergan 550 SC 20 X 500 ml46478</v>
      </c>
      <c r="H680">
        <v>679</v>
      </c>
      <c r="I680" t="s">
        <v>12387</v>
      </c>
      <c r="J680" t="s">
        <v>834</v>
      </c>
      <c r="K680" s="3">
        <v>46478</v>
      </c>
      <c r="L680">
        <v>20</v>
      </c>
      <c r="M680">
        <v>1</v>
      </c>
      <c r="N680">
        <v>1</v>
      </c>
      <c r="O680">
        <v>20</v>
      </c>
      <c r="P680">
        <f t="shared" si="52"/>
        <v>250</v>
      </c>
      <c r="Q680">
        <f t="shared" si="53"/>
        <v>12</v>
      </c>
      <c r="R680">
        <f t="shared" si="54"/>
        <v>10</v>
      </c>
    </row>
    <row r="681" spans="1:18">
      <c r="A681" t="str">
        <f t="shared" si="50"/>
        <v>Isi Staples Alat Pengikat Tanaman Yoto 10 X 1 pack1/1/1000</v>
      </c>
      <c r="B681" t="s">
        <v>835</v>
      </c>
      <c r="C681" s="3" t="s">
        <v>2222</v>
      </c>
      <c r="D681">
        <v>267</v>
      </c>
      <c r="G681" t="str">
        <f t="shared" si="51"/>
        <v>Isi Staples Alat Pengikat Tanaman Yoto 10 X 1 pack1/1/1000</v>
      </c>
      <c r="H681">
        <v>680</v>
      </c>
      <c r="I681" t="s">
        <v>12388</v>
      </c>
      <c r="J681" t="s">
        <v>835</v>
      </c>
      <c r="K681" s="3" t="s">
        <v>2222</v>
      </c>
      <c r="L681">
        <v>10</v>
      </c>
      <c r="M681">
        <v>1</v>
      </c>
      <c r="N681">
        <v>1</v>
      </c>
      <c r="O681">
        <v>10</v>
      </c>
      <c r="P681">
        <f t="shared" si="52"/>
        <v>267</v>
      </c>
      <c r="Q681">
        <f t="shared" si="53"/>
        <v>26</v>
      </c>
      <c r="R681">
        <f t="shared" si="54"/>
        <v>7</v>
      </c>
    </row>
    <row r="682" spans="1:18">
      <c r="A682" t="str">
        <f t="shared" si="50"/>
        <v>Jaket Bactocyn1/1/1000</v>
      </c>
      <c r="B682" t="s">
        <v>1026</v>
      </c>
      <c r="C682" s="3" t="s">
        <v>2222</v>
      </c>
      <c r="D682">
        <v>18</v>
      </c>
      <c r="G682" t="str">
        <f t="shared" si="51"/>
        <v>Jaket Bactocyn1/1/1000</v>
      </c>
      <c r="H682">
        <v>681</v>
      </c>
      <c r="I682" t="s">
        <v>12389</v>
      </c>
      <c r="J682" t="s">
        <v>1026</v>
      </c>
      <c r="K682" s="3" t="s">
        <v>2222</v>
      </c>
      <c r="L682">
        <v>1</v>
      </c>
      <c r="M682">
        <v>1</v>
      </c>
      <c r="N682">
        <v>1</v>
      </c>
      <c r="O682">
        <v>1</v>
      </c>
      <c r="P682">
        <f t="shared" si="52"/>
        <v>18</v>
      </c>
      <c r="Q682">
        <f t="shared" si="53"/>
        <v>18</v>
      </c>
      <c r="R682">
        <f t="shared" si="54"/>
        <v>0</v>
      </c>
    </row>
    <row r="683" spans="1:18">
      <c r="A683" t="str">
        <f t="shared" si="50"/>
        <v>Jaket Java Karlos1/1/1000</v>
      </c>
      <c r="B683" t="s">
        <v>1027</v>
      </c>
      <c r="C683" s="3" t="s">
        <v>2222</v>
      </c>
      <c r="D683">
        <v>27</v>
      </c>
      <c r="G683" t="str">
        <f t="shared" si="51"/>
        <v>Jaket Java Karlos1/1/1000</v>
      </c>
      <c r="H683">
        <v>682</v>
      </c>
      <c r="I683" t="s">
        <v>12390</v>
      </c>
      <c r="J683" t="s">
        <v>1027</v>
      </c>
      <c r="K683" s="3" t="s">
        <v>2222</v>
      </c>
      <c r="L683">
        <v>1</v>
      </c>
      <c r="M683">
        <v>1</v>
      </c>
      <c r="N683">
        <v>1</v>
      </c>
      <c r="O683">
        <v>1</v>
      </c>
      <c r="P683">
        <f t="shared" si="52"/>
        <v>27</v>
      </c>
      <c r="Q683">
        <f t="shared" si="53"/>
        <v>27</v>
      </c>
      <c r="R683">
        <f t="shared" si="54"/>
        <v>0</v>
      </c>
    </row>
    <row r="684" spans="1:18">
      <c r="A684" t="str">
        <f t="shared" si="50"/>
        <v>Jaket JJM ( Sortie )1/1/1000</v>
      </c>
      <c r="B684" t="s">
        <v>1028</v>
      </c>
      <c r="C684" s="3" t="s">
        <v>2222</v>
      </c>
      <c r="D684">
        <v>151</v>
      </c>
      <c r="G684" t="str">
        <f t="shared" si="51"/>
        <v>Jaket JJM ( Sortie )1/1/1000</v>
      </c>
      <c r="H684">
        <v>683</v>
      </c>
      <c r="I684" t="s">
        <v>12391</v>
      </c>
      <c r="J684" t="s">
        <v>1028</v>
      </c>
      <c r="K684" s="3" t="s">
        <v>2222</v>
      </c>
      <c r="L684">
        <v>1</v>
      </c>
      <c r="M684">
        <v>1</v>
      </c>
      <c r="N684">
        <v>1</v>
      </c>
      <c r="O684">
        <v>1</v>
      </c>
      <c r="P684">
        <f t="shared" si="52"/>
        <v>151</v>
      </c>
      <c r="Q684">
        <f t="shared" si="53"/>
        <v>151</v>
      </c>
      <c r="R684">
        <f t="shared" si="54"/>
        <v>0</v>
      </c>
    </row>
    <row r="685" spans="1:18">
      <c r="A685" t="str">
        <f t="shared" si="50"/>
        <v>Jaket Shadow1/1/1000</v>
      </c>
      <c r="B685" t="s">
        <v>1029</v>
      </c>
      <c r="C685" s="3" t="s">
        <v>2222</v>
      </c>
      <c r="D685">
        <v>5</v>
      </c>
      <c r="G685" t="str">
        <f t="shared" si="51"/>
        <v>Jaket Shadow1/1/1000</v>
      </c>
      <c r="H685">
        <v>684</v>
      </c>
      <c r="I685" t="s">
        <v>12392</v>
      </c>
      <c r="J685" t="s">
        <v>1029</v>
      </c>
      <c r="K685" s="3" t="s">
        <v>2222</v>
      </c>
      <c r="L685">
        <v>1</v>
      </c>
      <c r="M685">
        <v>1</v>
      </c>
      <c r="N685">
        <v>1</v>
      </c>
      <c r="O685">
        <v>1</v>
      </c>
      <c r="P685">
        <f t="shared" si="52"/>
        <v>5</v>
      </c>
      <c r="Q685">
        <f t="shared" si="53"/>
        <v>5</v>
      </c>
      <c r="R685">
        <f t="shared" si="54"/>
        <v>0</v>
      </c>
    </row>
    <row r="686" spans="1:18">
      <c r="A686" t="str">
        <f t="shared" si="50"/>
        <v>Jaket Syngenta ( Cruiser )1/1/1000</v>
      </c>
      <c r="B686" t="s">
        <v>1030</v>
      </c>
      <c r="C686" s="3" t="s">
        <v>2222</v>
      </c>
      <c r="D686">
        <v>204</v>
      </c>
      <c r="G686" t="str">
        <f t="shared" si="51"/>
        <v>Jaket Syngenta ( Cruiser )1/1/1000</v>
      </c>
      <c r="H686">
        <v>685</v>
      </c>
      <c r="I686" t="s">
        <v>12393</v>
      </c>
      <c r="J686" t="s">
        <v>1030</v>
      </c>
      <c r="K686" s="3" t="s">
        <v>2222</v>
      </c>
      <c r="L686">
        <v>1</v>
      </c>
      <c r="M686">
        <v>1</v>
      </c>
      <c r="N686">
        <v>1</v>
      </c>
      <c r="O686">
        <v>1</v>
      </c>
      <c r="P686">
        <f t="shared" si="52"/>
        <v>204</v>
      </c>
      <c r="Q686">
        <f t="shared" si="53"/>
        <v>204</v>
      </c>
      <c r="R686">
        <f t="shared" si="54"/>
        <v>0</v>
      </c>
    </row>
    <row r="687" spans="1:18">
      <c r="A687" t="str">
        <f t="shared" si="50"/>
        <v>Jam Dinding Bactocyn1/1/1000</v>
      </c>
      <c r="B687" t="s">
        <v>1031</v>
      </c>
      <c r="C687" s="3" t="s">
        <v>2222</v>
      </c>
      <c r="D687">
        <v>538</v>
      </c>
      <c r="G687" t="str">
        <f t="shared" si="51"/>
        <v>Jam Dinding Bactocyn1/1/1000</v>
      </c>
      <c r="H687">
        <v>686</v>
      </c>
      <c r="I687" t="s">
        <v>12394</v>
      </c>
      <c r="J687" t="s">
        <v>1031</v>
      </c>
      <c r="K687" s="3" t="s">
        <v>2222</v>
      </c>
      <c r="L687">
        <v>1</v>
      </c>
      <c r="M687">
        <v>1</v>
      </c>
      <c r="N687">
        <v>1</v>
      </c>
      <c r="O687">
        <v>1</v>
      </c>
      <c r="P687">
        <f t="shared" si="52"/>
        <v>538</v>
      </c>
      <c r="Q687">
        <f t="shared" si="53"/>
        <v>538</v>
      </c>
      <c r="R687">
        <f t="shared" si="54"/>
        <v>0</v>
      </c>
    </row>
    <row r="688" spans="1:18">
      <c r="A688" t="str">
        <f t="shared" si="50"/>
        <v>Jam Dinding Mirado MQ 8505 SL1/1/1000</v>
      </c>
      <c r="B688" t="s">
        <v>1032</v>
      </c>
      <c r="C688" s="3" t="s">
        <v>2222</v>
      </c>
      <c r="D688">
        <v>241</v>
      </c>
      <c r="G688" t="str">
        <f t="shared" si="51"/>
        <v>Jam Dinding Mirado MQ 8505 SL1/1/1000</v>
      </c>
      <c r="H688">
        <v>687</v>
      </c>
      <c r="I688" t="s">
        <v>12395</v>
      </c>
      <c r="J688" t="s">
        <v>1032</v>
      </c>
      <c r="K688" s="3" t="s">
        <v>2222</v>
      </c>
      <c r="L688">
        <v>1</v>
      </c>
      <c r="M688">
        <v>1</v>
      </c>
      <c r="N688">
        <v>1</v>
      </c>
      <c r="O688">
        <v>1</v>
      </c>
      <c r="P688">
        <f t="shared" si="52"/>
        <v>241</v>
      </c>
      <c r="Q688">
        <f t="shared" si="53"/>
        <v>241</v>
      </c>
      <c r="R688">
        <f t="shared" si="54"/>
        <v>0</v>
      </c>
    </row>
    <row r="689" spans="1:18">
      <c r="A689" t="str">
        <f t="shared" si="50"/>
        <v>Jam Dinding Mirado MQ 8867 SL1/1/1000</v>
      </c>
      <c r="B689" t="s">
        <v>1033</v>
      </c>
      <c r="C689" s="3" t="s">
        <v>2222</v>
      </c>
      <c r="D689">
        <v>36</v>
      </c>
      <c r="G689" t="str">
        <f t="shared" si="51"/>
        <v>Jam Dinding Mirado MQ 8867 SL1/1/1000</v>
      </c>
      <c r="H689">
        <v>688</v>
      </c>
      <c r="I689" t="s">
        <v>12396</v>
      </c>
      <c r="J689" t="s">
        <v>1033</v>
      </c>
      <c r="K689" s="3" t="s">
        <v>2222</v>
      </c>
      <c r="L689">
        <v>1</v>
      </c>
      <c r="M689">
        <v>1</v>
      </c>
      <c r="N689">
        <v>1</v>
      </c>
      <c r="O689">
        <v>1</v>
      </c>
      <c r="P689">
        <f t="shared" si="52"/>
        <v>36</v>
      </c>
      <c r="Q689">
        <f t="shared" si="53"/>
        <v>36</v>
      </c>
      <c r="R689">
        <f t="shared" si="54"/>
        <v>0</v>
      </c>
    </row>
    <row r="690" spans="1:18">
      <c r="A690" t="str">
        <f t="shared" si="50"/>
        <v>Jam Dinding Mirado MQ 8877 SL1/1/1000</v>
      </c>
      <c r="B690" t="s">
        <v>1034</v>
      </c>
      <c r="C690" s="3" t="s">
        <v>2222</v>
      </c>
      <c r="D690">
        <v>70</v>
      </c>
      <c r="G690" t="str">
        <f t="shared" si="51"/>
        <v>Jam Dinding Mirado MQ 8877 SL1/1/1000</v>
      </c>
      <c r="H690">
        <v>689</v>
      </c>
      <c r="I690" t="s">
        <v>12397</v>
      </c>
      <c r="J690" t="s">
        <v>1034</v>
      </c>
      <c r="K690" s="3" t="s">
        <v>2222</v>
      </c>
      <c r="L690">
        <v>1</v>
      </c>
      <c r="M690">
        <v>1</v>
      </c>
      <c r="N690">
        <v>1</v>
      </c>
      <c r="O690">
        <v>1</v>
      </c>
      <c r="P690">
        <f t="shared" si="52"/>
        <v>70</v>
      </c>
      <c r="Q690">
        <f t="shared" si="53"/>
        <v>70</v>
      </c>
      <c r="R690">
        <f t="shared" si="54"/>
        <v>0</v>
      </c>
    </row>
    <row r="691" spans="1:18">
      <c r="A691" t="str">
        <f t="shared" si="50"/>
        <v>Jam Dinding Syngenta1/1/1000</v>
      </c>
      <c r="B691" t="s">
        <v>1035</v>
      </c>
      <c r="C691" s="3" t="s">
        <v>2222</v>
      </c>
      <c r="D691">
        <v>3</v>
      </c>
      <c r="G691" t="str">
        <f t="shared" si="51"/>
        <v>Jam Dinding Syngenta1/1/1000</v>
      </c>
      <c r="H691">
        <v>690</v>
      </c>
      <c r="I691" t="s">
        <v>12398</v>
      </c>
      <c r="J691" t="s">
        <v>1035</v>
      </c>
      <c r="K691" s="3" t="s">
        <v>2222</v>
      </c>
      <c r="L691">
        <v>1</v>
      </c>
      <c r="M691">
        <v>1</v>
      </c>
      <c r="N691">
        <v>1</v>
      </c>
      <c r="O691">
        <v>1</v>
      </c>
      <c r="P691">
        <f t="shared" si="52"/>
        <v>3</v>
      </c>
      <c r="Q691">
        <f t="shared" si="53"/>
        <v>3</v>
      </c>
      <c r="R691">
        <f t="shared" si="54"/>
        <v>0</v>
      </c>
    </row>
    <row r="692" spans="1:18">
      <c r="A692" t="str">
        <f t="shared" si="50"/>
        <v>Japra 400 SE 30 X 500 ml (M2U)+2 pcs Borer46296</v>
      </c>
      <c r="B692" t="s">
        <v>1036</v>
      </c>
      <c r="C692" s="3">
        <v>46296</v>
      </c>
      <c r="D692">
        <v>360</v>
      </c>
      <c r="G692" t="str">
        <f t="shared" si="51"/>
        <v>Japra 400 SE 30 X 500 ml (M2U)+2 pcs Borer46296</v>
      </c>
      <c r="H692">
        <v>691</v>
      </c>
      <c r="I692" t="s">
        <v>12399</v>
      </c>
      <c r="J692" t="s">
        <v>1036</v>
      </c>
      <c r="K692" s="3">
        <v>46296</v>
      </c>
      <c r="L692">
        <v>30</v>
      </c>
      <c r="M692">
        <v>1</v>
      </c>
      <c r="N692">
        <v>1</v>
      </c>
      <c r="O692">
        <v>30</v>
      </c>
      <c r="P692">
        <f t="shared" si="52"/>
        <v>360</v>
      </c>
      <c r="Q692">
        <f t="shared" si="53"/>
        <v>12</v>
      </c>
      <c r="R692">
        <f t="shared" si="54"/>
        <v>0</v>
      </c>
    </row>
    <row r="693" spans="1:18">
      <c r="A693" t="str">
        <f t="shared" si="50"/>
        <v>Japra 400 SE 30 X 500 ml (M2U)+2 pcs Borer46235</v>
      </c>
      <c r="B693" t="s">
        <v>1036</v>
      </c>
      <c r="C693" s="3">
        <v>46235</v>
      </c>
      <c r="D693">
        <v>960</v>
      </c>
      <c r="G693" t="str">
        <f t="shared" si="51"/>
        <v>Japra 400 SE 30 X 500 ml (M2U)+2 pcs Borer46235</v>
      </c>
      <c r="H693">
        <v>692</v>
      </c>
      <c r="I693" t="s">
        <v>12399</v>
      </c>
      <c r="J693" t="s">
        <v>1036</v>
      </c>
      <c r="K693" s="3">
        <v>46235</v>
      </c>
      <c r="L693">
        <v>30</v>
      </c>
      <c r="M693">
        <v>1</v>
      </c>
      <c r="N693">
        <v>1</v>
      </c>
      <c r="O693">
        <v>30</v>
      </c>
      <c r="P693">
        <f t="shared" si="52"/>
        <v>960</v>
      </c>
      <c r="Q693">
        <f t="shared" si="53"/>
        <v>32</v>
      </c>
      <c r="R693">
        <f t="shared" si="54"/>
        <v>0</v>
      </c>
    </row>
    <row r="694" spans="1:18">
      <c r="A694" t="str">
        <f t="shared" si="50"/>
        <v>Japra 400 SE 50 X 250 ml (M2U)+1 pcs Borer46204</v>
      </c>
      <c r="B694" t="s">
        <v>1037</v>
      </c>
      <c r="C694" s="3">
        <v>46204</v>
      </c>
      <c r="D694">
        <v>300</v>
      </c>
      <c r="G694" t="str">
        <f t="shared" si="51"/>
        <v>Japra 400 SE 50 X 250 ml (M2U)+1 pcs Borer46204</v>
      </c>
      <c r="H694">
        <v>693</v>
      </c>
      <c r="I694" t="s">
        <v>12400</v>
      </c>
      <c r="J694" t="s">
        <v>1037</v>
      </c>
      <c r="K694" s="3">
        <v>46204</v>
      </c>
      <c r="L694">
        <v>50</v>
      </c>
      <c r="M694">
        <v>1</v>
      </c>
      <c r="N694">
        <v>1</v>
      </c>
      <c r="O694">
        <v>50</v>
      </c>
      <c r="P694">
        <f t="shared" si="52"/>
        <v>300</v>
      </c>
      <c r="Q694">
        <f t="shared" si="53"/>
        <v>6</v>
      </c>
      <c r="R694">
        <f t="shared" si="54"/>
        <v>0</v>
      </c>
    </row>
    <row r="695" spans="1:18">
      <c r="A695" t="str">
        <f t="shared" si="50"/>
        <v>Japra 400 SE 50 X 250 ml (M2U)+1 pcs Borer46266</v>
      </c>
      <c r="B695" t="s">
        <v>1037</v>
      </c>
      <c r="C695" s="3">
        <v>46266</v>
      </c>
      <c r="D695">
        <v>700</v>
      </c>
      <c r="G695" t="str">
        <f t="shared" si="51"/>
        <v>Japra 400 SE 50 X 250 ml (M2U)+1 pcs Borer46266</v>
      </c>
      <c r="H695">
        <v>694</v>
      </c>
      <c r="I695" t="s">
        <v>12400</v>
      </c>
      <c r="J695" t="s">
        <v>1037</v>
      </c>
      <c r="K695" s="3">
        <v>46266</v>
      </c>
      <c r="L695">
        <v>50</v>
      </c>
      <c r="M695">
        <v>1</v>
      </c>
      <c r="N695">
        <v>1</v>
      </c>
      <c r="O695">
        <v>50</v>
      </c>
      <c r="P695">
        <f t="shared" si="52"/>
        <v>700</v>
      </c>
      <c r="Q695">
        <f t="shared" si="53"/>
        <v>14</v>
      </c>
      <c r="R695">
        <f t="shared" si="54"/>
        <v>0</v>
      </c>
    </row>
    <row r="696" spans="1:18">
      <c r="A696" t="str">
        <f t="shared" si="50"/>
        <v>Jet Stik Sprayer1/1/1000</v>
      </c>
      <c r="B696" t="s">
        <v>1038</v>
      </c>
      <c r="C696" s="3" t="s">
        <v>2222</v>
      </c>
      <c r="D696">
        <v>8</v>
      </c>
      <c r="G696" t="str">
        <f t="shared" si="51"/>
        <v>Jet Stik Sprayer1/1/1000</v>
      </c>
      <c r="H696">
        <v>695</v>
      </c>
      <c r="I696" t="s">
        <v>12401</v>
      </c>
      <c r="J696" t="s">
        <v>1038</v>
      </c>
      <c r="K696" s="3" t="s">
        <v>2222</v>
      </c>
      <c r="L696">
        <v>1</v>
      </c>
      <c r="M696">
        <v>1</v>
      </c>
      <c r="N696">
        <v>1</v>
      </c>
      <c r="O696">
        <v>1</v>
      </c>
      <c r="P696">
        <f t="shared" si="52"/>
        <v>8</v>
      </c>
      <c r="Q696">
        <f t="shared" si="53"/>
        <v>8</v>
      </c>
      <c r="R696">
        <f t="shared" si="54"/>
        <v>0</v>
      </c>
    </row>
    <row r="697" spans="1:18">
      <c r="A697" t="str">
        <f t="shared" si="50"/>
        <v>Kaliandra 482 EC 10 X 1 ltr (AGM)46753</v>
      </c>
      <c r="B697" t="s">
        <v>1039</v>
      </c>
      <c r="C697" s="3">
        <v>46753</v>
      </c>
      <c r="D697">
        <v>1</v>
      </c>
      <c r="G697" t="str">
        <f t="shared" si="51"/>
        <v>Kaliandra 482 EC 10 X 1 ltr (AGM)46753</v>
      </c>
      <c r="H697">
        <v>696</v>
      </c>
      <c r="I697" t="s">
        <v>12402</v>
      </c>
      <c r="J697" t="s">
        <v>1039</v>
      </c>
      <c r="K697" s="3">
        <v>46753</v>
      </c>
      <c r="L697">
        <v>10</v>
      </c>
      <c r="M697">
        <v>1</v>
      </c>
      <c r="N697">
        <v>1</v>
      </c>
      <c r="O697">
        <v>10</v>
      </c>
      <c r="P697">
        <f t="shared" si="52"/>
        <v>1</v>
      </c>
      <c r="Q697">
        <f t="shared" si="53"/>
        <v>0</v>
      </c>
      <c r="R697">
        <f t="shared" si="54"/>
        <v>1</v>
      </c>
    </row>
    <row r="698" spans="1:18">
      <c r="A698" t="str">
        <f t="shared" si="50"/>
        <v>Kaliandra 482 EC 10 X 1 ltr (AGM)47150</v>
      </c>
      <c r="B698" t="s">
        <v>1039</v>
      </c>
      <c r="C698" s="3">
        <v>47150</v>
      </c>
      <c r="D698">
        <v>5</v>
      </c>
      <c r="G698" t="str">
        <f t="shared" si="51"/>
        <v>Kaliandra 482 EC 10 X 1 ltr (AGM)47150</v>
      </c>
      <c r="H698">
        <v>697</v>
      </c>
      <c r="I698" t="s">
        <v>12402</v>
      </c>
      <c r="J698" t="s">
        <v>1039</v>
      </c>
      <c r="K698" s="3">
        <v>47150</v>
      </c>
      <c r="L698">
        <v>10</v>
      </c>
      <c r="M698">
        <v>1</v>
      </c>
      <c r="N698">
        <v>1</v>
      </c>
      <c r="O698">
        <v>10</v>
      </c>
      <c r="P698">
        <f t="shared" si="52"/>
        <v>5</v>
      </c>
      <c r="Q698">
        <f t="shared" si="53"/>
        <v>0</v>
      </c>
      <c r="R698">
        <f t="shared" si="54"/>
        <v>5</v>
      </c>
    </row>
    <row r="699" spans="1:18">
      <c r="A699" t="str">
        <f t="shared" si="50"/>
        <v>Kaliandra 482 EC 10 X 1 ltr (AGM)47178</v>
      </c>
      <c r="B699" t="s">
        <v>1039</v>
      </c>
      <c r="C699" s="3">
        <v>47178</v>
      </c>
      <c r="D699">
        <v>350</v>
      </c>
      <c r="G699" t="str">
        <f t="shared" si="51"/>
        <v>Kaliandra 482 EC 10 X 1 ltr (AGM)47178</v>
      </c>
      <c r="H699">
        <v>698</v>
      </c>
      <c r="I699" t="s">
        <v>12402</v>
      </c>
      <c r="J699" t="s">
        <v>1039</v>
      </c>
      <c r="K699" s="3">
        <v>47178</v>
      </c>
      <c r="L699">
        <v>10</v>
      </c>
      <c r="M699">
        <v>1</v>
      </c>
      <c r="N699">
        <v>1</v>
      </c>
      <c r="O699">
        <v>10</v>
      </c>
      <c r="P699">
        <f t="shared" si="52"/>
        <v>350</v>
      </c>
      <c r="Q699">
        <f t="shared" si="53"/>
        <v>35</v>
      </c>
      <c r="R699">
        <f t="shared" si="54"/>
        <v>0</v>
      </c>
    </row>
    <row r="700" spans="1:18">
      <c r="A700" t="str">
        <f t="shared" si="50"/>
        <v>Kaliandra 482 EC 20 X 400 ml (AGM)47150</v>
      </c>
      <c r="B700" t="s">
        <v>1043</v>
      </c>
      <c r="C700" s="3">
        <v>47150</v>
      </c>
      <c r="D700">
        <v>1</v>
      </c>
      <c r="G700" t="str">
        <f t="shared" si="51"/>
        <v>Kaliandra 482 EC 20 X 400 ml (AGM)47150</v>
      </c>
      <c r="H700">
        <v>699</v>
      </c>
      <c r="I700" t="s">
        <v>12403</v>
      </c>
      <c r="J700" t="s">
        <v>1043</v>
      </c>
      <c r="K700" s="3">
        <v>47150</v>
      </c>
      <c r="L700">
        <v>20</v>
      </c>
      <c r="M700">
        <v>1</v>
      </c>
      <c r="N700">
        <v>1</v>
      </c>
      <c r="O700">
        <v>20</v>
      </c>
      <c r="P700">
        <f t="shared" si="52"/>
        <v>1</v>
      </c>
      <c r="Q700">
        <f t="shared" si="53"/>
        <v>0</v>
      </c>
      <c r="R700">
        <f t="shared" si="54"/>
        <v>1</v>
      </c>
    </row>
    <row r="701" spans="1:18">
      <c r="A701" t="str">
        <f t="shared" si="50"/>
        <v>Kaliandra 482 EC 40 X 200 ml (AGM)46997</v>
      </c>
      <c r="B701" t="s">
        <v>1045</v>
      </c>
      <c r="C701" s="3">
        <v>46997</v>
      </c>
      <c r="D701">
        <v>14</v>
      </c>
      <c r="G701" t="str">
        <f t="shared" si="51"/>
        <v>Kaliandra 482 EC 40 X 200 ml (AGM)46997</v>
      </c>
      <c r="H701">
        <v>700</v>
      </c>
      <c r="I701" t="s">
        <v>12404</v>
      </c>
      <c r="J701" t="s">
        <v>1045</v>
      </c>
      <c r="K701" s="3">
        <v>46997</v>
      </c>
      <c r="L701">
        <v>40</v>
      </c>
      <c r="M701">
        <v>1</v>
      </c>
      <c r="N701">
        <v>1</v>
      </c>
      <c r="O701">
        <v>40</v>
      </c>
      <c r="P701">
        <f t="shared" si="52"/>
        <v>14</v>
      </c>
      <c r="Q701">
        <f t="shared" si="53"/>
        <v>0</v>
      </c>
      <c r="R701">
        <f t="shared" si="54"/>
        <v>14</v>
      </c>
    </row>
    <row r="702" spans="1:18">
      <c r="A702" t="str">
        <f t="shared" si="50"/>
        <v>Kaliandra 482 EC 40 X 200 ml (AGM)47239</v>
      </c>
      <c r="B702" t="s">
        <v>1045</v>
      </c>
      <c r="C702" s="3">
        <v>47239</v>
      </c>
      <c r="D702">
        <v>520</v>
      </c>
      <c r="G702" t="str">
        <f t="shared" si="51"/>
        <v>Kaliandra 482 EC 40 X 200 ml (AGM)47239</v>
      </c>
      <c r="H702">
        <v>701</v>
      </c>
      <c r="I702" t="s">
        <v>12404</v>
      </c>
      <c r="J702" t="s">
        <v>1045</v>
      </c>
      <c r="K702" s="3">
        <v>47239</v>
      </c>
      <c r="L702">
        <v>40</v>
      </c>
      <c r="M702">
        <v>1</v>
      </c>
      <c r="N702">
        <v>1</v>
      </c>
      <c r="O702">
        <v>40</v>
      </c>
      <c r="P702">
        <f t="shared" si="52"/>
        <v>520</v>
      </c>
      <c r="Q702">
        <f t="shared" si="53"/>
        <v>13</v>
      </c>
      <c r="R702">
        <f t="shared" si="54"/>
        <v>0</v>
      </c>
    </row>
    <row r="703" spans="1:18">
      <c r="A703" t="str">
        <f t="shared" si="50"/>
        <v>Kaliandra 482 EC 50 X 80 ml (AGM)47239</v>
      </c>
      <c r="B703" t="s">
        <v>1048</v>
      </c>
      <c r="C703" s="3">
        <v>47239</v>
      </c>
      <c r="D703">
        <v>7569</v>
      </c>
      <c r="G703" t="str">
        <f t="shared" si="51"/>
        <v>Kaliandra 482 EC 50 X 80 ml (AGM)47239</v>
      </c>
      <c r="H703">
        <v>702</v>
      </c>
      <c r="I703" t="s">
        <v>12405</v>
      </c>
      <c r="J703" t="s">
        <v>1048</v>
      </c>
      <c r="K703" s="3">
        <v>47239</v>
      </c>
      <c r="L703">
        <v>50</v>
      </c>
      <c r="M703">
        <v>1</v>
      </c>
      <c r="N703">
        <v>1</v>
      </c>
      <c r="O703">
        <v>50</v>
      </c>
      <c r="P703">
        <f t="shared" si="52"/>
        <v>7569</v>
      </c>
      <c r="Q703">
        <f t="shared" si="53"/>
        <v>151</v>
      </c>
      <c r="R703">
        <f t="shared" si="54"/>
        <v>19</v>
      </c>
    </row>
    <row r="704" spans="1:18">
      <c r="A704" t="str">
        <f t="shared" si="50"/>
        <v>Kamem1/1/1000</v>
      </c>
      <c r="B704" t="s">
        <v>1050</v>
      </c>
      <c r="C704" s="3" t="s">
        <v>2222</v>
      </c>
      <c r="D704">
        <v>4</v>
      </c>
      <c r="G704" t="str">
        <f t="shared" si="51"/>
        <v>Kamem1/1/1000</v>
      </c>
      <c r="H704">
        <v>703</v>
      </c>
      <c r="I704" t="s">
        <v>12406</v>
      </c>
      <c r="J704" t="s">
        <v>1050</v>
      </c>
      <c r="K704" s="3" t="s">
        <v>2222</v>
      </c>
      <c r="L704">
        <v>1</v>
      </c>
      <c r="M704">
        <v>1</v>
      </c>
      <c r="N704">
        <v>1</v>
      </c>
      <c r="O704">
        <v>1</v>
      </c>
      <c r="P704">
        <f t="shared" si="52"/>
        <v>4</v>
      </c>
      <c r="Q704">
        <f t="shared" si="53"/>
        <v>4</v>
      </c>
      <c r="R704">
        <f t="shared" si="54"/>
        <v>0</v>
      </c>
    </row>
    <row r="705" spans="1:18">
      <c r="A705" t="str">
        <f t="shared" si="50"/>
        <v>Kantong Plastik Bening Besar (Sample)1/1/1000</v>
      </c>
      <c r="B705" t="s">
        <v>1055</v>
      </c>
      <c r="C705" s="3" t="s">
        <v>2222</v>
      </c>
      <c r="D705">
        <v>1</v>
      </c>
      <c r="G705" t="str">
        <f t="shared" si="51"/>
        <v>Kantong Plastik Bening Besar (Sample)1/1/1000</v>
      </c>
      <c r="H705">
        <v>704</v>
      </c>
      <c r="I705" t="s">
        <v>12407</v>
      </c>
      <c r="J705" t="s">
        <v>1055</v>
      </c>
      <c r="K705" s="3" t="s">
        <v>2222</v>
      </c>
      <c r="L705">
        <v>1</v>
      </c>
      <c r="M705">
        <v>1</v>
      </c>
      <c r="N705">
        <v>1</v>
      </c>
      <c r="O705">
        <v>1</v>
      </c>
      <c r="P705">
        <f t="shared" si="52"/>
        <v>1</v>
      </c>
      <c r="Q705">
        <f t="shared" si="53"/>
        <v>1</v>
      </c>
      <c r="R705">
        <f t="shared" si="54"/>
        <v>0</v>
      </c>
    </row>
    <row r="706" spans="1:18">
      <c r="A706" t="str">
        <f t="shared" si="50"/>
        <v>Kantong Plastik Bening Kecil (Sample)1/1/1000</v>
      </c>
      <c r="B706" t="s">
        <v>1056</v>
      </c>
      <c r="C706" s="3" t="s">
        <v>2222</v>
      </c>
      <c r="D706">
        <v>1</v>
      </c>
      <c r="G706" t="str">
        <f t="shared" si="51"/>
        <v>Kantong Plastik Bening Kecil (Sample)1/1/1000</v>
      </c>
      <c r="H706">
        <v>705</v>
      </c>
      <c r="I706" t="s">
        <v>12408</v>
      </c>
      <c r="J706" t="s">
        <v>1056</v>
      </c>
      <c r="K706" s="3" t="s">
        <v>2222</v>
      </c>
      <c r="L706">
        <v>1</v>
      </c>
      <c r="M706">
        <v>1</v>
      </c>
      <c r="N706">
        <v>1</v>
      </c>
      <c r="O706">
        <v>1</v>
      </c>
      <c r="P706">
        <f t="shared" si="52"/>
        <v>1</v>
      </c>
      <c r="Q706">
        <f t="shared" si="53"/>
        <v>1</v>
      </c>
      <c r="R706">
        <f t="shared" si="54"/>
        <v>0</v>
      </c>
    </row>
    <row r="707" spans="1:18">
      <c r="A707" t="str">
        <f t="shared" ref="A707:A770" si="55">B707&amp;C707</f>
        <v>Kantong Plastik Hitam Besar (Sample)1/1/1000</v>
      </c>
      <c r="B707" t="s">
        <v>1057</v>
      </c>
      <c r="C707" s="3" t="s">
        <v>2222</v>
      </c>
      <c r="D707">
        <v>1</v>
      </c>
      <c r="G707" t="str">
        <f t="shared" ref="G707:G770" si="56">J707&amp;K707</f>
        <v>Kantong Plastik Hitam Besar (Sample)1/1/1000</v>
      </c>
      <c r="H707">
        <v>706</v>
      </c>
      <c r="I707" t="s">
        <v>12409</v>
      </c>
      <c r="J707" t="s">
        <v>1057</v>
      </c>
      <c r="K707" s="3" t="s">
        <v>2222</v>
      </c>
      <c r="L707">
        <v>1</v>
      </c>
      <c r="M707">
        <v>1</v>
      </c>
      <c r="N707">
        <v>1</v>
      </c>
      <c r="O707">
        <v>1</v>
      </c>
      <c r="P707">
        <f t="shared" ref="P707:P770" si="57">VLOOKUP(G707,$A$2:$D$2089,4,FALSE)</f>
        <v>1</v>
      </c>
      <c r="Q707">
        <f t="shared" ref="Q707:Q770" si="58">ROUNDDOWN(P707/O707,0)</f>
        <v>1</v>
      </c>
      <c r="R707">
        <f t="shared" ref="R707:R770" si="59">P707-Q707*O707</f>
        <v>0</v>
      </c>
    </row>
    <row r="708" spans="1:18">
      <c r="A708" t="str">
        <f t="shared" si="55"/>
        <v>Kantong Plastik Hitam Kecil (Sample)1/1/1000</v>
      </c>
      <c r="B708" t="s">
        <v>1058</v>
      </c>
      <c r="C708" s="3" t="s">
        <v>2222</v>
      </c>
      <c r="D708">
        <v>1</v>
      </c>
      <c r="G708" t="str">
        <f t="shared" si="56"/>
        <v>Kantong Plastik Hitam Kecil (Sample)1/1/1000</v>
      </c>
      <c r="H708">
        <v>707</v>
      </c>
      <c r="I708" t="s">
        <v>12410</v>
      </c>
      <c r="J708" t="s">
        <v>1058</v>
      </c>
      <c r="K708" s="3" t="s">
        <v>2222</v>
      </c>
      <c r="L708">
        <v>1</v>
      </c>
      <c r="M708">
        <v>1</v>
      </c>
      <c r="N708">
        <v>1</v>
      </c>
      <c r="O708">
        <v>1</v>
      </c>
      <c r="P708">
        <f t="shared" si="57"/>
        <v>1</v>
      </c>
      <c r="Q708">
        <f t="shared" si="58"/>
        <v>1</v>
      </c>
      <c r="R708">
        <f t="shared" si="59"/>
        <v>0</v>
      </c>
    </row>
    <row r="709" spans="1:18">
      <c r="A709" t="str">
        <f t="shared" si="55"/>
        <v>Kantong Plastik Hitam Sedang (Sample)1/1/1000</v>
      </c>
      <c r="B709" t="s">
        <v>1059</v>
      </c>
      <c r="C709" s="3" t="s">
        <v>2222</v>
      </c>
      <c r="D709">
        <v>1</v>
      </c>
      <c r="G709" t="str">
        <f t="shared" si="56"/>
        <v>Kantong Plastik Hitam Sedang (Sample)1/1/1000</v>
      </c>
      <c r="H709">
        <v>708</v>
      </c>
      <c r="I709" t="s">
        <v>12411</v>
      </c>
      <c r="J709" t="s">
        <v>1059</v>
      </c>
      <c r="K709" s="3" t="s">
        <v>2222</v>
      </c>
      <c r="L709">
        <v>1</v>
      </c>
      <c r="M709">
        <v>1</v>
      </c>
      <c r="N709">
        <v>1</v>
      </c>
      <c r="O709">
        <v>1</v>
      </c>
      <c r="P709">
        <f t="shared" si="57"/>
        <v>1</v>
      </c>
      <c r="Q709">
        <f t="shared" si="58"/>
        <v>1</v>
      </c>
      <c r="R709">
        <f t="shared" si="59"/>
        <v>0</v>
      </c>
    </row>
    <row r="710" spans="1:18">
      <c r="A710" t="str">
        <f t="shared" si="55"/>
        <v>Kantong Plastik Kuning Besar (Sample)1/1/1000</v>
      </c>
      <c r="B710" t="s">
        <v>1060</v>
      </c>
      <c r="C710" s="3" t="s">
        <v>2222</v>
      </c>
      <c r="D710">
        <v>2</v>
      </c>
      <c r="G710" t="str">
        <f t="shared" si="56"/>
        <v>Kantong Plastik Kuning Besar (Sample)1/1/1000</v>
      </c>
      <c r="H710">
        <v>709</v>
      </c>
      <c r="I710" t="s">
        <v>12412</v>
      </c>
      <c r="J710" t="s">
        <v>1060</v>
      </c>
      <c r="K710" s="3" t="s">
        <v>2222</v>
      </c>
      <c r="L710">
        <v>1</v>
      </c>
      <c r="M710">
        <v>1</v>
      </c>
      <c r="N710">
        <v>1</v>
      </c>
      <c r="O710">
        <v>1</v>
      </c>
      <c r="P710">
        <f t="shared" si="57"/>
        <v>2</v>
      </c>
      <c r="Q710">
        <f t="shared" si="58"/>
        <v>2</v>
      </c>
      <c r="R710">
        <f t="shared" si="59"/>
        <v>0</v>
      </c>
    </row>
    <row r="711" spans="1:18">
      <c r="A711" t="str">
        <f t="shared" si="55"/>
        <v>Kaos Amiboost1/1/1000</v>
      </c>
      <c r="B711" t="s">
        <v>1061</v>
      </c>
      <c r="C711" s="3" t="s">
        <v>2222</v>
      </c>
      <c r="D711">
        <v>2793</v>
      </c>
      <c r="G711" t="str">
        <f t="shared" si="56"/>
        <v>Kaos Amiboost1/1/1000</v>
      </c>
      <c r="H711">
        <v>710</v>
      </c>
      <c r="I711" t="s">
        <v>12413</v>
      </c>
      <c r="J711" t="s">
        <v>1061</v>
      </c>
      <c r="K711" s="3" t="s">
        <v>2222</v>
      </c>
      <c r="L711">
        <v>1</v>
      </c>
      <c r="M711">
        <v>1</v>
      </c>
      <c r="N711">
        <v>1</v>
      </c>
      <c r="O711">
        <v>1</v>
      </c>
      <c r="P711">
        <f t="shared" si="57"/>
        <v>2793</v>
      </c>
      <c r="Q711">
        <f t="shared" si="58"/>
        <v>2793</v>
      </c>
      <c r="R711">
        <f t="shared" si="59"/>
        <v>0</v>
      </c>
    </row>
    <row r="712" spans="1:18">
      <c r="A712" t="str">
        <f t="shared" si="55"/>
        <v>Kaos Arma1/1/1000</v>
      </c>
      <c r="B712" t="s">
        <v>1062</v>
      </c>
      <c r="C712" s="3" t="s">
        <v>2222</v>
      </c>
      <c r="D712">
        <v>740</v>
      </c>
      <c r="G712" t="str">
        <f t="shared" si="56"/>
        <v>Kaos Arma1/1/1000</v>
      </c>
      <c r="H712">
        <v>711</v>
      </c>
      <c r="I712" t="s">
        <v>12414</v>
      </c>
      <c r="J712" t="s">
        <v>1062</v>
      </c>
      <c r="K712" s="3" t="s">
        <v>2222</v>
      </c>
      <c r="L712">
        <v>1</v>
      </c>
      <c r="M712">
        <v>1</v>
      </c>
      <c r="N712">
        <v>1</v>
      </c>
      <c r="O712">
        <v>1</v>
      </c>
      <c r="P712">
        <f t="shared" si="57"/>
        <v>740</v>
      </c>
      <c r="Q712">
        <f t="shared" si="58"/>
        <v>740</v>
      </c>
      <c r="R712">
        <f t="shared" si="59"/>
        <v>0</v>
      </c>
    </row>
    <row r="713" spans="1:18">
      <c r="A713" t="str">
        <f t="shared" si="55"/>
        <v>Kaos Asetor1/1/1000</v>
      </c>
      <c r="B713" t="s">
        <v>1063</v>
      </c>
      <c r="C713" s="3" t="s">
        <v>2222</v>
      </c>
      <c r="D713">
        <v>850</v>
      </c>
      <c r="G713" t="str">
        <f t="shared" si="56"/>
        <v>Kaos Asetor1/1/1000</v>
      </c>
      <c r="H713">
        <v>712</v>
      </c>
      <c r="I713" t="s">
        <v>12415</v>
      </c>
      <c r="J713" t="s">
        <v>1063</v>
      </c>
      <c r="K713" s="3" t="s">
        <v>2222</v>
      </c>
      <c r="L713">
        <v>1</v>
      </c>
      <c r="M713">
        <v>1</v>
      </c>
      <c r="N713">
        <v>1</v>
      </c>
      <c r="O713">
        <v>1</v>
      </c>
      <c r="P713">
        <f t="shared" si="57"/>
        <v>850</v>
      </c>
      <c r="Q713">
        <f t="shared" si="58"/>
        <v>850</v>
      </c>
      <c r="R713">
        <f t="shared" si="59"/>
        <v>0</v>
      </c>
    </row>
    <row r="714" spans="1:18">
      <c r="A714" t="str">
        <f t="shared" si="55"/>
        <v>Kaos Atonik1/1/1000</v>
      </c>
      <c r="B714" t="s">
        <v>1064</v>
      </c>
      <c r="C714" s="3" t="s">
        <v>2222</v>
      </c>
      <c r="D714">
        <v>225</v>
      </c>
      <c r="G714" t="str">
        <f t="shared" si="56"/>
        <v>Kaos Atonik1/1/1000</v>
      </c>
      <c r="H714">
        <v>713</v>
      </c>
      <c r="I714" t="s">
        <v>12416</v>
      </c>
      <c r="J714" t="s">
        <v>1064</v>
      </c>
      <c r="K714" s="3" t="s">
        <v>2222</v>
      </c>
      <c r="L714">
        <v>1</v>
      </c>
      <c r="M714">
        <v>1</v>
      </c>
      <c r="N714">
        <v>1</v>
      </c>
      <c r="O714">
        <v>1</v>
      </c>
      <c r="P714">
        <f t="shared" si="57"/>
        <v>225</v>
      </c>
      <c r="Q714">
        <f t="shared" si="58"/>
        <v>225</v>
      </c>
      <c r="R714">
        <f t="shared" si="59"/>
        <v>0</v>
      </c>
    </row>
    <row r="715" spans="1:18">
      <c r="A715" t="str">
        <f t="shared" si="55"/>
        <v>Kaos Bactocyn Putih/New1/1/1000</v>
      </c>
      <c r="B715" t="s">
        <v>1065</v>
      </c>
      <c r="C715" s="3" t="s">
        <v>2222</v>
      </c>
      <c r="D715">
        <v>379</v>
      </c>
      <c r="G715" t="str">
        <f t="shared" si="56"/>
        <v>Kaos Bactocyn Putih/New1/1/1000</v>
      </c>
      <c r="H715">
        <v>714</v>
      </c>
      <c r="I715" t="s">
        <v>12417</v>
      </c>
      <c r="J715" t="s">
        <v>1065</v>
      </c>
      <c r="K715" s="3" t="s">
        <v>2222</v>
      </c>
      <c r="L715">
        <v>1</v>
      </c>
      <c r="M715">
        <v>1</v>
      </c>
      <c r="N715">
        <v>1</v>
      </c>
      <c r="O715">
        <v>1</v>
      </c>
      <c r="P715">
        <f t="shared" si="57"/>
        <v>379</v>
      </c>
      <c r="Q715">
        <f t="shared" si="58"/>
        <v>379</v>
      </c>
      <c r="R715">
        <f t="shared" si="59"/>
        <v>0</v>
      </c>
    </row>
    <row r="716" spans="1:18">
      <c r="A716" t="str">
        <f t="shared" si="55"/>
        <v>Kaos Bamex1/1/1000</v>
      </c>
      <c r="B716" t="s">
        <v>1066</v>
      </c>
      <c r="C716" s="3" t="s">
        <v>2222</v>
      </c>
      <c r="D716">
        <v>3699</v>
      </c>
      <c r="G716" t="str">
        <f t="shared" si="56"/>
        <v>Kaos Bamex1/1/1000</v>
      </c>
      <c r="H716">
        <v>715</v>
      </c>
      <c r="I716" t="s">
        <v>12418</v>
      </c>
      <c r="J716" t="s">
        <v>1066</v>
      </c>
      <c r="K716" s="3" t="s">
        <v>2222</v>
      </c>
      <c r="L716">
        <v>1</v>
      </c>
      <c r="M716">
        <v>1</v>
      </c>
      <c r="N716">
        <v>1</v>
      </c>
      <c r="O716">
        <v>1</v>
      </c>
      <c r="P716">
        <f t="shared" si="57"/>
        <v>3699</v>
      </c>
      <c r="Q716">
        <f t="shared" si="58"/>
        <v>3699</v>
      </c>
      <c r="R716">
        <f t="shared" si="59"/>
        <v>0</v>
      </c>
    </row>
    <row r="717" spans="1:18">
      <c r="A717" t="str">
        <f t="shared" si="55"/>
        <v>Kaos Bayer1/1/1000</v>
      </c>
      <c r="B717" t="s">
        <v>1067</v>
      </c>
      <c r="C717" s="3" t="s">
        <v>2222</v>
      </c>
      <c r="D717">
        <v>1213</v>
      </c>
      <c r="G717" t="str">
        <f t="shared" si="56"/>
        <v>Kaos Bayer1/1/1000</v>
      </c>
      <c r="H717">
        <v>716</v>
      </c>
      <c r="I717" t="s">
        <v>12419</v>
      </c>
      <c r="J717" t="s">
        <v>1067</v>
      </c>
      <c r="K717" s="3" t="s">
        <v>2222</v>
      </c>
      <c r="L717">
        <v>1</v>
      </c>
      <c r="M717">
        <v>1</v>
      </c>
      <c r="N717">
        <v>1</v>
      </c>
      <c r="O717">
        <v>1</v>
      </c>
      <c r="P717">
        <f t="shared" si="57"/>
        <v>1213</v>
      </c>
      <c r="Q717">
        <f t="shared" si="58"/>
        <v>1213</v>
      </c>
      <c r="R717">
        <f t="shared" si="59"/>
        <v>0</v>
      </c>
    </row>
    <row r="718" spans="1:18">
      <c r="A718" t="str">
        <f t="shared" si="55"/>
        <v>Kaos Bencore44215</v>
      </c>
      <c r="B718" t="s">
        <v>1068</v>
      </c>
      <c r="C718" s="3">
        <v>44215</v>
      </c>
      <c r="D718">
        <v>30</v>
      </c>
      <c r="G718" t="str">
        <f t="shared" si="56"/>
        <v>Kaos Bencore44215</v>
      </c>
      <c r="H718">
        <v>717</v>
      </c>
      <c r="I718" t="s">
        <v>12420</v>
      </c>
      <c r="J718" t="s">
        <v>1068</v>
      </c>
      <c r="K718" s="3">
        <v>44215</v>
      </c>
      <c r="L718">
        <v>1</v>
      </c>
      <c r="M718">
        <v>1</v>
      </c>
      <c r="N718">
        <v>1</v>
      </c>
      <c r="O718">
        <v>1</v>
      </c>
      <c r="P718">
        <f t="shared" si="57"/>
        <v>30</v>
      </c>
      <c r="Q718">
        <f t="shared" si="58"/>
        <v>30</v>
      </c>
      <c r="R718">
        <f t="shared" si="59"/>
        <v>0</v>
      </c>
    </row>
    <row r="719" spans="1:18">
      <c r="A719" t="str">
        <f t="shared" si="55"/>
        <v>Kaos Bionik1/1/1000</v>
      </c>
      <c r="B719" t="s">
        <v>1069</v>
      </c>
      <c r="C719" s="3" t="s">
        <v>2222</v>
      </c>
      <c r="D719">
        <v>484</v>
      </c>
      <c r="G719" t="str">
        <f t="shared" si="56"/>
        <v>Kaos Bionik1/1/1000</v>
      </c>
      <c r="H719">
        <v>718</v>
      </c>
      <c r="I719" t="s">
        <v>12421</v>
      </c>
      <c r="J719" t="s">
        <v>1069</v>
      </c>
      <c r="K719" s="3" t="s">
        <v>2222</v>
      </c>
      <c r="L719">
        <v>1</v>
      </c>
      <c r="M719">
        <v>1</v>
      </c>
      <c r="N719">
        <v>1</v>
      </c>
      <c r="O719">
        <v>1</v>
      </c>
      <c r="P719">
        <f t="shared" si="57"/>
        <v>484</v>
      </c>
      <c r="Q719">
        <f t="shared" si="58"/>
        <v>484</v>
      </c>
      <c r="R719">
        <f t="shared" si="59"/>
        <v>0</v>
      </c>
    </row>
    <row r="720" spans="1:18">
      <c r="A720" t="str">
        <f t="shared" si="55"/>
        <v>Kaos Bisi 99/791/1/1000</v>
      </c>
      <c r="B720" t="s">
        <v>1070</v>
      </c>
      <c r="C720" s="3" t="s">
        <v>2222</v>
      </c>
      <c r="D720">
        <v>2152</v>
      </c>
      <c r="G720" t="str">
        <f t="shared" si="56"/>
        <v>Kaos Bisi 99/791/1/1000</v>
      </c>
      <c r="H720">
        <v>719</v>
      </c>
      <c r="I720" t="s">
        <v>12422</v>
      </c>
      <c r="J720" t="s">
        <v>1070</v>
      </c>
      <c r="K720" s="3" t="s">
        <v>2222</v>
      </c>
      <c r="L720">
        <v>1</v>
      </c>
      <c r="M720">
        <v>1</v>
      </c>
      <c r="N720">
        <v>1</v>
      </c>
      <c r="O720">
        <v>1</v>
      </c>
      <c r="P720">
        <f t="shared" si="57"/>
        <v>2152</v>
      </c>
      <c r="Q720">
        <f t="shared" si="58"/>
        <v>2152</v>
      </c>
      <c r="R720">
        <f t="shared" si="59"/>
        <v>0</v>
      </c>
    </row>
    <row r="721" spans="1:18">
      <c r="A721" t="str">
        <f t="shared" si="55"/>
        <v>Kaos Bravoxone1/1/1000</v>
      </c>
      <c r="B721" t="s">
        <v>1071</v>
      </c>
      <c r="C721" s="3" t="s">
        <v>2222</v>
      </c>
      <c r="D721">
        <v>135</v>
      </c>
      <c r="G721" t="str">
        <f t="shared" si="56"/>
        <v>Kaos Bravoxone1/1/1000</v>
      </c>
      <c r="H721">
        <v>720</v>
      </c>
      <c r="I721" t="s">
        <v>12423</v>
      </c>
      <c r="J721" t="s">
        <v>1071</v>
      </c>
      <c r="K721" s="3" t="s">
        <v>2222</v>
      </c>
      <c r="L721">
        <v>1</v>
      </c>
      <c r="M721">
        <v>1</v>
      </c>
      <c r="N721">
        <v>1</v>
      </c>
      <c r="O721">
        <v>1</v>
      </c>
      <c r="P721">
        <f t="shared" si="57"/>
        <v>135</v>
      </c>
      <c r="Q721">
        <f t="shared" si="58"/>
        <v>135</v>
      </c>
      <c r="R721">
        <f t="shared" si="59"/>
        <v>0</v>
      </c>
    </row>
    <row r="722" spans="1:18">
      <c r="A722" t="str">
        <f t="shared" si="55"/>
        <v>Kaos Cielo1/1/1000</v>
      </c>
      <c r="B722" t="s">
        <v>1072</v>
      </c>
      <c r="C722" s="3" t="s">
        <v>2222</v>
      </c>
      <c r="D722">
        <v>5</v>
      </c>
      <c r="G722" t="str">
        <f t="shared" si="56"/>
        <v>Kaos Cielo1/1/1000</v>
      </c>
      <c r="H722">
        <v>721</v>
      </c>
      <c r="I722" t="s">
        <v>12424</v>
      </c>
      <c r="J722" t="s">
        <v>1072</v>
      </c>
      <c r="K722" s="3" t="s">
        <v>2222</v>
      </c>
      <c r="L722">
        <v>1</v>
      </c>
      <c r="M722">
        <v>1</v>
      </c>
      <c r="N722">
        <v>1</v>
      </c>
      <c r="O722">
        <v>1</v>
      </c>
      <c r="P722">
        <f t="shared" si="57"/>
        <v>5</v>
      </c>
      <c r="Q722">
        <f t="shared" si="58"/>
        <v>5</v>
      </c>
      <c r="R722">
        <f t="shared" si="59"/>
        <v>0</v>
      </c>
    </row>
    <row r="723" spans="1:18">
      <c r="A723" t="str">
        <f t="shared" si="55"/>
        <v>Kaos Cotton Combed Java Karlos1/1/1000</v>
      </c>
      <c r="B723" t="s">
        <v>1073</v>
      </c>
      <c r="C723" s="3" t="s">
        <v>2222</v>
      </c>
      <c r="D723">
        <v>140</v>
      </c>
      <c r="G723" t="str">
        <f t="shared" si="56"/>
        <v>Kaos Cotton Combed Java Karlos1/1/1000</v>
      </c>
      <c r="H723">
        <v>722</v>
      </c>
      <c r="I723" t="s">
        <v>12425</v>
      </c>
      <c r="J723" t="s">
        <v>1073</v>
      </c>
      <c r="K723" s="3" t="s">
        <v>2222</v>
      </c>
      <c r="L723">
        <v>1</v>
      </c>
      <c r="M723">
        <v>1</v>
      </c>
      <c r="N723">
        <v>1</v>
      </c>
      <c r="O723">
        <v>1</v>
      </c>
      <c r="P723">
        <f t="shared" si="57"/>
        <v>140</v>
      </c>
      <c r="Q723">
        <f t="shared" si="58"/>
        <v>140</v>
      </c>
      <c r="R723">
        <f t="shared" si="59"/>
        <v>0</v>
      </c>
    </row>
    <row r="724" spans="1:18">
      <c r="A724" t="str">
        <f t="shared" si="55"/>
        <v>Kaos dan Tas Boron &amp; Zinc1/1/1000</v>
      </c>
      <c r="B724" t="s">
        <v>1074</v>
      </c>
      <c r="C724" s="3" t="s">
        <v>2222</v>
      </c>
      <c r="D724">
        <v>100</v>
      </c>
      <c r="G724" t="str">
        <f t="shared" si="56"/>
        <v>Kaos dan Tas Boron &amp; Zinc1/1/1000</v>
      </c>
      <c r="H724">
        <v>723</v>
      </c>
      <c r="I724" t="s">
        <v>12426</v>
      </c>
      <c r="J724" t="s">
        <v>1074</v>
      </c>
      <c r="K724" s="3" t="s">
        <v>2222</v>
      </c>
      <c r="L724">
        <v>1</v>
      </c>
      <c r="M724">
        <v>1</v>
      </c>
      <c r="N724">
        <v>1</v>
      </c>
      <c r="O724">
        <v>1</v>
      </c>
      <c r="P724">
        <f t="shared" si="57"/>
        <v>100</v>
      </c>
      <c r="Q724">
        <f t="shared" si="58"/>
        <v>100</v>
      </c>
      <c r="R724">
        <f t="shared" si="59"/>
        <v>0</v>
      </c>
    </row>
    <row r="725" spans="1:18">
      <c r="A725" t="str">
        <f t="shared" si="55"/>
        <v>Kaos Dekalb1/1/1000</v>
      </c>
      <c r="B725" t="s">
        <v>1075</v>
      </c>
      <c r="C725" s="3" t="s">
        <v>2222</v>
      </c>
      <c r="D725">
        <v>82</v>
      </c>
      <c r="G725" t="str">
        <f t="shared" si="56"/>
        <v>Kaos Dekalb1/1/1000</v>
      </c>
      <c r="H725">
        <v>724</v>
      </c>
      <c r="I725" t="s">
        <v>12427</v>
      </c>
      <c r="J725" t="s">
        <v>1075</v>
      </c>
      <c r="K725" s="3" t="s">
        <v>2222</v>
      </c>
      <c r="L725">
        <v>1</v>
      </c>
      <c r="M725">
        <v>1</v>
      </c>
      <c r="N725">
        <v>1</v>
      </c>
      <c r="O725">
        <v>1</v>
      </c>
      <c r="P725">
        <f t="shared" si="57"/>
        <v>82</v>
      </c>
      <c r="Q725">
        <f t="shared" si="58"/>
        <v>82</v>
      </c>
      <c r="R725">
        <f t="shared" si="59"/>
        <v>0</v>
      </c>
    </row>
    <row r="726" spans="1:18">
      <c r="A726" t="str">
        <f t="shared" si="55"/>
        <v>Kaos Dekalb ( T Shirt Anak )1/1/1000</v>
      </c>
      <c r="B726" t="s">
        <v>1076</v>
      </c>
      <c r="C726" s="3" t="s">
        <v>2222</v>
      </c>
      <c r="D726">
        <v>86</v>
      </c>
      <c r="G726" t="str">
        <f t="shared" si="56"/>
        <v>Kaos Dekalb ( T Shirt Anak )1/1/1000</v>
      </c>
      <c r="H726">
        <v>725</v>
      </c>
      <c r="I726" t="s">
        <v>12428</v>
      </c>
      <c r="J726" t="s">
        <v>1076</v>
      </c>
      <c r="K726" s="3" t="s">
        <v>2222</v>
      </c>
      <c r="L726">
        <v>1</v>
      </c>
      <c r="M726">
        <v>1</v>
      </c>
      <c r="N726">
        <v>1</v>
      </c>
      <c r="O726">
        <v>1</v>
      </c>
      <c r="P726">
        <f t="shared" si="57"/>
        <v>86</v>
      </c>
      <c r="Q726">
        <f t="shared" si="58"/>
        <v>86</v>
      </c>
      <c r="R726">
        <f t="shared" si="59"/>
        <v>0</v>
      </c>
    </row>
    <row r="727" spans="1:18">
      <c r="A727" t="str">
        <f t="shared" si="55"/>
        <v>Kaos Demolish1/1/1000</v>
      </c>
      <c r="B727" t="s">
        <v>1077</v>
      </c>
      <c r="C727" s="3" t="s">
        <v>2222</v>
      </c>
      <c r="D727">
        <v>242</v>
      </c>
      <c r="G727" t="str">
        <f t="shared" si="56"/>
        <v>Kaos Demolish1/1/1000</v>
      </c>
      <c r="H727">
        <v>726</v>
      </c>
      <c r="I727" t="s">
        <v>12429</v>
      </c>
      <c r="J727" t="s">
        <v>1077</v>
      </c>
      <c r="K727" s="3" t="s">
        <v>2222</v>
      </c>
      <c r="L727">
        <v>1</v>
      </c>
      <c r="M727">
        <v>1</v>
      </c>
      <c r="N727">
        <v>1</v>
      </c>
      <c r="O727">
        <v>1</v>
      </c>
      <c r="P727">
        <f t="shared" si="57"/>
        <v>242</v>
      </c>
      <c r="Q727">
        <f t="shared" si="58"/>
        <v>242</v>
      </c>
      <c r="R727">
        <f t="shared" si="59"/>
        <v>0</v>
      </c>
    </row>
    <row r="728" spans="1:18">
      <c r="A728" t="str">
        <f t="shared" si="55"/>
        <v>Kaos Dilan1/1/1000</v>
      </c>
      <c r="B728" t="s">
        <v>1078</v>
      </c>
      <c r="C728" s="3" t="s">
        <v>2222</v>
      </c>
      <c r="D728">
        <v>178</v>
      </c>
      <c r="G728" t="str">
        <f t="shared" si="56"/>
        <v>Kaos Dilan1/1/1000</v>
      </c>
      <c r="H728">
        <v>727</v>
      </c>
      <c r="I728" t="s">
        <v>12430</v>
      </c>
      <c r="J728" t="s">
        <v>1078</v>
      </c>
      <c r="K728" s="3" t="s">
        <v>2222</v>
      </c>
      <c r="L728">
        <v>1</v>
      </c>
      <c r="M728">
        <v>1</v>
      </c>
      <c r="N728">
        <v>1</v>
      </c>
      <c r="O728">
        <v>1</v>
      </c>
      <c r="P728">
        <f t="shared" si="57"/>
        <v>178</v>
      </c>
      <c r="Q728">
        <f t="shared" si="58"/>
        <v>178</v>
      </c>
      <c r="R728">
        <f t="shared" si="59"/>
        <v>0</v>
      </c>
    </row>
    <row r="729" spans="1:18">
      <c r="A729" t="str">
        <f t="shared" si="55"/>
        <v>Kaos Dupont1/1/1000</v>
      </c>
      <c r="B729" t="s">
        <v>1079</v>
      </c>
      <c r="C729" s="3" t="s">
        <v>2222</v>
      </c>
      <c r="D729">
        <v>300</v>
      </c>
      <c r="G729" t="str">
        <f t="shared" si="56"/>
        <v>Kaos Dupont1/1/1000</v>
      </c>
      <c r="H729">
        <v>728</v>
      </c>
      <c r="I729" t="s">
        <v>12431</v>
      </c>
      <c r="J729" t="s">
        <v>1079</v>
      </c>
      <c r="K729" s="3" t="s">
        <v>2222</v>
      </c>
      <c r="L729">
        <v>1</v>
      </c>
      <c r="M729">
        <v>1</v>
      </c>
      <c r="N729">
        <v>1</v>
      </c>
      <c r="O729">
        <v>1</v>
      </c>
      <c r="P729">
        <f t="shared" si="57"/>
        <v>300</v>
      </c>
      <c r="Q729">
        <f t="shared" si="58"/>
        <v>300</v>
      </c>
      <c r="R729">
        <f t="shared" si="59"/>
        <v>0</v>
      </c>
    </row>
    <row r="730" spans="1:18">
      <c r="A730" t="str">
        <f t="shared" si="55"/>
        <v>Kaos EM-41/1/1000</v>
      </c>
      <c r="B730" t="s">
        <v>1080</v>
      </c>
      <c r="C730" s="3" t="s">
        <v>2222</v>
      </c>
      <c r="D730">
        <v>2016</v>
      </c>
      <c r="G730" t="str">
        <f t="shared" si="56"/>
        <v>Kaos EM-41/1/1000</v>
      </c>
      <c r="H730">
        <v>729</v>
      </c>
      <c r="I730" t="s">
        <v>12432</v>
      </c>
      <c r="J730" t="s">
        <v>1080</v>
      </c>
      <c r="K730" s="3" t="s">
        <v>2222</v>
      </c>
      <c r="L730">
        <v>1</v>
      </c>
      <c r="M730">
        <v>1</v>
      </c>
      <c r="N730">
        <v>1</v>
      </c>
      <c r="O730">
        <v>1</v>
      </c>
      <c r="P730">
        <f t="shared" si="57"/>
        <v>2016</v>
      </c>
      <c r="Q730">
        <f t="shared" si="58"/>
        <v>2016</v>
      </c>
      <c r="R730">
        <f t="shared" si="59"/>
        <v>0</v>
      </c>
    </row>
    <row r="731" spans="1:18">
      <c r="A731" t="str">
        <f t="shared" si="55"/>
        <v>Kaos Evencio1/1/1000</v>
      </c>
      <c r="B731" t="s">
        <v>1081</v>
      </c>
      <c r="C731" s="3" t="s">
        <v>2222</v>
      </c>
      <c r="D731">
        <v>45</v>
      </c>
      <c r="G731" t="str">
        <f t="shared" si="56"/>
        <v>Kaos Evencio1/1/1000</v>
      </c>
      <c r="H731">
        <v>730</v>
      </c>
      <c r="I731" t="s">
        <v>12433</v>
      </c>
      <c r="J731" t="s">
        <v>1081</v>
      </c>
      <c r="K731" s="3" t="s">
        <v>2222</v>
      </c>
      <c r="L731">
        <v>1</v>
      </c>
      <c r="M731">
        <v>1</v>
      </c>
      <c r="N731">
        <v>1</v>
      </c>
      <c r="O731">
        <v>1</v>
      </c>
      <c r="P731">
        <f t="shared" si="57"/>
        <v>45</v>
      </c>
      <c r="Q731">
        <f t="shared" si="58"/>
        <v>45</v>
      </c>
      <c r="R731">
        <f t="shared" si="59"/>
        <v>0</v>
      </c>
    </row>
    <row r="732" spans="1:18">
      <c r="A732" t="str">
        <f t="shared" si="55"/>
        <v>Kaos Excel1/1/1000</v>
      </c>
      <c r="B732" t="s">
        <v>1082</v>
      </c>
      <c r="C732" s="3" t="s">
        <v>2222</v>
      </c>
      <c r="D732">
        <v>102</v>
      </c>
      <c r="G732" t="str">
        <f t="shared" si="56"/>
        <v>Kaos Excel1/1/1000</v>
      </c>
      <c r="H732">
        <v>731</v>
      </c>
      <c r="I732" t="s">
        <v>12434</v>
      </c>
      <c r="J732" t="s">
        <v>1082</v>
      </c>
      <c r="K732" s="3" t="s">
        <v>2222</v>
      </c>
      <c r="L732">
        <v>1</v>
      </c>
      <c r="M732">
        <v>1</v>
      </c>
      <c r="N732">
        <v>1</v>
      </c>
      <c r="O732">
        <v>1</v>
      </c>
      <c r="P732">
        <f t="shared" si="57"/>
        <v>102</v>
      </c>
      <c r="Q732">
        <f t="shared" si="58"/>
        <v>102</v>
      </c>
      <c r="R732">
        <f t="shared" si="59"/>
        <v>0</v>
      </c>
    </row>
    <row r="733" spans="1:18">
      <c r="A733" t="str">
        <f t="shared" si="55"/>
        <v>Kaos Extra One1/1/1000</v>
      </c>
      <c r="B733" t="s">
        <v>1083</v>
      </c>
      <c r="C733" s="3" t="s">
        <v>2222</v>
      </c>
      <c r="D733">
        <v>70</v>
      </c>
      <c r="G733" t="str">
        <f t="shared" si="56"/>
        <v>Kaos Extra One1/1/1000</v>
      </c>
      <c r="H733">
        <v>732</v>
      </c>
      <c r="I733" t="s">
        <v>12435</v>
      </c>
      <c r="J733" t="s">
        <v>1083</v>
      </c>
      <c r="K733" s="3" t="s">
        <v>2222</v>
      </c>
      <c r="L733">
        <v>1</v>
      </c>
      <c r="M733">
        <v>1</v>
      </c>
      <c r="N733">
        <v>1</v>
      </c>
      <c r="O733">
        <v>1</v>
      </c>
      <c r="P733">
        <f t="shared" si="57"/>
        <v>70</v>
      </c>
      <c r="Q733">
        <f t="shared" si="58"/>
        <v>70</v>
      </c>
      <c r="R733">
        <f t="shared" si="59"/>
        <v>0</v>
      </c>
    </row>
    <row r="734" spans="1:18">
      <c r="A734" t="str">
        <f t="shared" si="55"/>
        <v>Kaos Fitokarb1/1/1000</v>
      </c>
      <c r="B734" t="s">
        <v>1084</v>
      </c>
      <c r="C734" s="3" t="s">
        <v>2222</v>
      </c>
      <c r="D734">
        <v>95</v>
      </c>
      <c r="G734" t="str">
        <f t="shared" si="56"/>
        <v>Kaos Fitokarb1/1/1000</v>
      </c>
      <c r="H734">
        <v>733</v>
      </c>
      <c r="I734" t="s">
        <v>12436</v>
      </c>
      <c r="J734" t="s">
        <v>1084</v>
      </c>
      <c r="K734" s="3" t="s">
        <v>2222</v>
      </c>
      <c r="L734">
        <v>1</v>
      </c>
      <c r="M734">
        <v>1</v>
      </c>
      <c r="N734">
        <v>1</v>
      </c>
      <c r="O734">
        <v>1</v>
      </c>
      <c r="P734">
        <f t="shared" si="57"/>
        <v>95</v>
      </c>
      <c r="Q734">
        <f t="shared" si="58"/>
        <v>95</v>
      </c>
      <c r="R734">
        <f t="shared" si="59"/>
        <v>0</v>
      </c>
    </row>
    <row r="735" spans="1:18">
      <c r="A735" t="str">
        <f t="shared" si="55"/>
        <v>Kaos Gamectin1/1/1000</v>
      </c>
      <c r="B735" t="s">
        <v>1085</v>
      </c>
      <c r="C735" s="3" t="s">
        <v>2222</v>
      </c>
      <c r="D735">
        <v>1605</v>
      </c>
      <c r="G735" t="str">
        <f t="shared" si="56"/>
        <v>Kaos Gamectin1/1/1000</v>
      </c>
      <c r="H735">
        <v>734</v>
      </c>
      <c r="I735" t="s">
        <v>12437</v>
      </c>
      <c r="J735" t="s">
        <v>1085</v>
      </c>
      <c r="K735" s="3" t="s">
        <v>2222</v>
      </c>
      <c r="L735">
        <v>1</v>
      </c>
      <c r="M735">
        <v>1</v>
      </c>
      <c r="N735">
        <v>1</v>
      </c>
      <c r="O735">
        <v>1</v>
      </c>
      <c r="P735">
        <f t="shared" si="57"/>
        <v>1605</v>
      </c>
      <c r="Q735">
        <f t="shared" si="58"/>
        <v>1605</v>
      </c>
      <c r="R735">
        <f t="shared" si="59"/>
        <v>0</v>
      </c>
    </row>
    <row r="736" spans="1:18">
      <c r="A736" t="str">
        <f t="shared" si="55"/>
        <v>Kaos Gibraz1/1/1000</v>
      </c>
      <c r="B736" t="s">
        <v>1086</v>
      </c>
      <c r="C736" s="3" t="s">
        <v>2222</v>
      </c>
      <c r="D736">
        <v>850</v>
      </c>
      <c r="G736" t="str">
        <f t="shared" si="56"/>
        <v>Kaos Gibraz1/1/1000</v>
      </c>
      <c r="H736">
        <v>735</v>
      </c>
      <c r="I736" t="s">
        <v>12438</v>
      </c>
      <c r="J736" t="s">
        <v>1086</v>
      </c>
      <c r="K736" s="3" t="s">
        <v>2222</v>
      </c>
      <c r="L736">
        <v>1</v>
      </c>
      <c r="M736">
        <v>1</v>
      </c>
      <c r="N736">
        <v>1</v>
      </c>
      <c r="O736">
        <v>1</v>
      </c>
      <c r="P736">
        <f t="shared" si="57"/>
        <v>850</v>
      </c>
      <c r="Q736">
        <f t="shared" si="58"/>
        <v>850</v>
      </c>
      <c r="R736">
        <f t="shared" si="59"/>
        <v>0</v>
      </c>
    </row>
    <row r="737" spans="1:18">
      <c r="A737" t="str">
        <f t="shared" si="55"/>
        <v>Kaos Hyget Panjang Super Java1/1/1000</v>
      </c>
      <c r="B737" t="s">
        <v>1087</v>
      </c>
      <c r="C737" s="3" t="s">
        <v>2222</v>
      </c>
      <c r="D737">
        <v>168</v>
      </c>
      <c r="G737" t="str">
        <f t="shared" si="56"/>
        <v>Kaos Hyget Panjang Super Java1/1/1000</v>
      </c>
      <c r="H737">
        <v>736</v>
      </c>
      <c r="I737" t="s">
        <v>12439</v>
      </c>
      <c r="J737" t="s">
        <v>1087</v>
      </c>
      <c r="K737" s="3" t="s">
        <v>2222</v>
      </c>
      <c r="L737">
        <v>1</v>
      </c>
      <c r="M737">
        <v>1</v>
      </c>
      <c r="N737">
        <v>1</v>
      </c>
      <c r="O737">
        <v>1</v>
      </c>
      <c r="P737">
        <f t="shared" si="57"/>
        <v>168</v>
      </c>
      <c r="Q737">
        <f t="shared" si="58"/>
        <v>168</v>
      </c>
      <c r="R737">
        <f t="shared" si="59"/>
        <v>0</v>
      </c>
    </row>
    <row r="738" spans="1:18">
      <c r="A738" t="str">
        <f t="shared" si="55"/>
        <v>Kaos Intergan1/1/1000</v>
      </c>
      <c r="B738" t="s">
        <v>1088</v>
      </c>
      <c r="C738" s="3" t="s">
        <v>2222</v>
      </c>
      <c r="D738">
        <v>160</v>
      </c>
      <c r="G738" t="str">
        <f t="shared" si="56"/>
        <v>Kaos Intergan1/1/1000</v>
      </c>
      <c r="H738">
        <v>737</v>
      </c>
      <c r="I738" t="s">
        <v>12440</v>
      </c>
      <c r="J738" t="s">
        <v>1088</v>
      </c>
      <c r="K738" s="3" t="s">
        <v>2222</v>
      </c>
      <c r="L738">
        <v>1</v>
      </c>
      <c r="M738">
        <v>1</v>
      </c>
      <c r="N738">
        <v>1</v>
      </c>
      <c r="O738">
        <v>1</v>
      </c>
      <c r="P738">
        <f t="shared" si="57"/>
        <v>160</v>
      </c>
      <c r="Q738">
        <f t="shared" si="58"/>
        <v>160</v>
      </c>
      <c r="R738">
        <f t="shared" si="59"/>
        <v>0</v>
      </c>
    </row>
    <row r="739" spans="1:18">
      <c r="A739" t="str">
        <f t="shared" si="55"/>
        <v>Kaos Jagung ADV 1321/1/1000</v>
      </c>
      <c r="B739" t="s">
        <v>1089</v>
      </c>
      <c r="C739" s="3" t="s">
        <v>2222</v>
      </c>
      <c r="D739">
        <v>1895</v>
      </c>
      <c r="G739" t="str">
        <f t="shared" si="56"/>
        <v>Kaos Jagung ADV 1321/1/1000</v>
      </c>
      <c r="H739">
        <v>738</v>
      </c>
      <c r="I739" t="s">
        <v>12441</v>
      </c>
      <c r="J739" t="s">
        <v>1089</v>
      </c>
      <c r="K739" s="3" t="s">
        <v>2222</v>
      </c>
      <c r="L739">
        <v>1</v>
      </c>
      <c r="M739">
        <v>1</v>
      </c>
      <c r="N739">
        <v>1</v>
      </c>
      <c r="O739">
        <v>1</v>
      </c>
      <c r="P739">
        <f t="shared" si="57"/>
        <v>1895</v>
      </c>
      <c r="Q739">
        <f t="shared" si="58"/>
        <v>1895</v>
      </c>
      <c r="R739">
        <f t="shared" si="59"/>
        <v>0</v>
      </c>
    </row>
    <row r="740" spans="1:18">
      <c r="A740" t="str">
        <f t="shared" si="55"/>
        <v>Kaos Jagung Janger1/1/1000</v>
      </c>
      <c r="B740" t="s">
        <v>1090</v>
      </c>
      <c r="C740" s="3" t="s">
        <v>2222</v>
      </c>
      <c r="D740">
        <v>788</v>
      </c>
      <c r="G740" t="str">
        <f t="shared" si="56"/>
        <v>Kaos Jagung Janger1/1/1000</v>
      </c>
      <c r="H740">
        <v>739</v>
      </c>
      <c r="I740" t="s">
        <v>12442</v>
      </c>
      <c r="J740" t="s">
        <v>1090</v>
      </c>
      <c r="K740" s="3" t="s">
        <v>2222</v>
      </c>
      <c r="L740">
        <v>1</v>
      </c>
      <c r="M740">
        <v>1</v>
      </c>
      <c r="N740">
        <v>1</v>
      </c>
      <c r="O740">
        <v>1</v>
      </c>
      <c r="P740">
        <f t="shared" si="57"/>
        <v>788</v>
      </c>
      <c r="Q740">
        <f t="shared" si="58"/>
        <v>788</v>
      </c>
      <c r="R740">
        <f t="shared" si="59"/>
        <v>0</v>
      </c>
    </row>
    <row r="741" spans="1:18">
      <c r="A741" t="str">
        <f t="shared" si="55"/>
        <v>Kaos Jagung Manis Golden Boy1/1/1000</v>
      </c>
      <c r="B741" t="s">
        <v>1091</v>
      </c>
      <c r="C741" s="3" t="s">
        <v>2222</v>
      </c>
      <c r="D741">
        <v>17</v>
      </c>
      <c r="G741" t="str">
        <f t="shared" si="56"/>
        <v>Kaos Jagung Manis Golden Boy1/1/1000</v>
      </c>
      <c r="H741">
        <v>740</v>
      </c>
      <c r="I741" t="s">
        <v>12443</v>
      </c>
      <c r="J741" t="s">
        <v>1091</v>
      </c>
      <c r="K741" s="3" t="s">
        <v>2222</v>
      </c>
      <c r="L741">
        <v>1</v>
      </c>
      <c r="M741">
        <v>1</v>
      </c>
      <c r="N741">
        <v>1</v>
      </c>
      <c r="O741">
        <v>1</v>
      </c>
      <c r="P741">
        <f t="shared" si="57"/>
        <v>17</v>
      </c>
      <c r="Q741">
        <f t="shared" si="58"/>
        <v>17</v>
      </c>
      <c r="R741">
        <f t="shared" si="59"/>
        <v>0</v>
      </c>
    </row>
    <row r="742" spans="1:18">
      <c r="A742" t="str">
        <f t="shared" si="55"/>
        <v>Kaos Jagung Manis Madu1/1/1000</v>
      </c>
      <c r="B742" t="s">
        <v>1092</v>
      </c>
      <c r="C742" s="3" t="s">
        <v>2222</v>
      </c>
      <c r="D742">
        <v>55</v>
      </c>
      <c r="G742" t="str">
        <f t="shared" si="56"/>
        <v>Kaos Jagung Manis Madu1/1/1000</v>
      </c>
      <c r="H742">
        <v>741</v>
      </c>
      <c r="I742" t="s">
        <v>12444</v>
      </c>
      <c r="J742" t="s">
        <v>1092</v>
      </c>
      <c r="K742" s="3" t="s">
        <v>2222</v>
      </c>
      <c r="L742">
        <v>1</v>
      </c>
      <c r="M742">
        <v>1</v>
      </c>
      <c r="N742">
        <v>1</v>
      </c>
      <c r="O742">
        <v>1</v>
      </c>
      <c r="P742">
        <f t="shared" si="57"/>
        <v>55</v>
      </c>
      <c r="Q742">
        <f t="shared" si="58"/>
        <v>55</v>
      </c>
      <c r="R742">
        <f t="shared" si="59"/>
        <v>0</v>
      </c>
    </row>
    <row r="743" spans="1:18">
      <c r="A743" t="str">
        <f t="shared" si="55"/>
        <v>Kaos Jagung Pertiwi1/1/1000</v>
      </c>
      <c r="B743" t="s">
        <v>1093</v>
      </c>
      <c r="C743" s="3" t="s">
        <v>2222</v>
      </c>
      <c r="D743">
        <v>860</v>
      </c>
      <c r="G743" t="str">
        <f t="shared" si="56"/>
        <v>Kaos Jagung Pertiwi1/1/1000</v>
      </c>
      <c r="H743">
        <v>742</v>
      </c>
      <c r="I743" t="s">
        <v>12445</v>
      </c>
      <c r="J743" t="s">
        <v>1093</v>
      </c>
      <c r="K743" s="3" t="s">
        <v>2222</v>
      </c>
      <c r="L743">
        <v>1</v>
      </c>
      <c r="M743">
        <v>1</v>
      </c>
      <c r="N743">
        <v>1</v>
      </c>
      <c r="O743">
        <v>1</v>
      </c>
      <c r="P743">
        <f t="shared" si="57"/>
        <v>860</v>
      </c>
      <c r="Q743">
        <f t="shared" si="58"/>
        <v>860</v>
      </c>
      <c r="R743">
        <f t="shared" si="59"/>
        <v>0</v>
      </c>
    </row>
    <row r="744" spans="1:18">
      <c r="A744" t="str">
        <f t="shared" si="55"/>
        <v>Kaos Java Karlos1/1/1000</v>
      </c>
      <c r="B744" t="s">
        <v>1094</v>
      </c>
      <c r="C744" s="3" t="s">
        <v>2222</v>
      </c>
      <c r="D744">
        <v>313</v>
      </c>
      <c r="G744" t="str">
        <f t="shared" si="56"/>
        <v>Kaos Java Karlos1/1/1000</v>
      </c>
      <c r="H744">
        <v>743</v>
      </c>
      <c r="I744" t="s">
        <v>12446</v>
      </c>
      <c r="J744" t="s">
        <v>1094</v>
      </c>
      <c r="K744" s="3" t="s">
        <v>2222</v>
      </c>
      <c r="L744">
        <v>1</v>
      </c>
      <c r="M744">
        <v>1</v>
      </c>
      <c r="N744">
        <v>1</v>
      </c>
      <c r="O744">
        <v>1</v>
      </c>
      <c r="P744">
        <f t="shared" si="57"/>
        <v>313</v>
      </c>
      <c r="Q744">
        <f t="shared" si="58"/>
        <v>313</v>
      </c>
      <c r="R744">
        <f t="shared" si="59"/>
        <v>0</v>
      </c>
    </row>
    <row r="745" spans="1:18">
      <c r="A745" t="str">
        <f t="shared" si="55"/>
        <v>Kaos Karisma1/1/1000</v>
      </c>
      <c r="B745" t="s">
        <v>1095</v>
      </c>
      <c r="C745" s="3" t="s">
        <v>2222</v>
      </c>
      <c r="D745">
        <v>784</v>
      </c>
      <c r="G745" t="str">
        <f t="shared" si="56"/>
        <v>Kaos Karisma1/1/1000</v>
      </c>
      <c r="H745">
        <v>744</v>
      </c>
      <c r="I745" t="s">
        <v>12447</v>
      </c>
      <c r="J745" t="s">
        <v>1095</v>
      </c>
      <c r="K745" s="3" t="s">
        <v>2222</v>
      </c>
      <c r="L745">
        <v>1</v>
      </c>
      <c r="M745">
        <v>1</v>
      </c>
      <c r="N745">
        <v>1</v>
      </c>
      <c r="O745">
        <v>1</v>
      </c>
      <c r="P745">
        <f t="shared" si="57"/>
        <v>784</v>
      </c>
      <c r="Q745">
        <f t="shared" si="58"/>
        <v>784</v>
      </c>
      <c r="R745">
        <f t="shared" si="59"/>
        <v>0</v>
      </c>
    </row>
    <row r="746" spans="1:18">
      <c r="A746" t="str">
        <f t="shared" si="55"/>
        <v>Kaos Karisma Setia1/1/1000</v>
      </c>
      <c r="B746" t="s">
        <v>1096</v>
      </c>
      <c r="C746" s="3" t="s">
        <v>2222</v>
      </c>
      <c r="D746">
        <v>50</v>
      </c>
      <c r="G746" t="str">
        <f t="shared" si="56"/>
        <v>Kaos Karisma Setia1/1/1000</v>
      </c>
      <c r="H746">
        <v>745</v>
      </c>
      <c r="I746" t="s">
        <v>12448</v>
      </c>
      <c r="J746" t="s">
        <v>1096</v>
      </c>
      <c r="K746" s="3" t="s">
        <v>2222</v>
      </c>
      <c r="L746">
        <v>1</v>
      </c>
      <c r="M746">
        <v>1</v>
      </c>
      <c r="N746">
        <v>1</v>
      </c>
      <c r="O746">
        <v>1</v>
      </c>
      <c r="P746">
        <f t="shared" si="57"/>
        <v>50</v>
      </c>
      <c r="Q746">
        <f t="shared" si="58"/>
        <v>50</v>
      </c>
      <c r="R746">
        <f t="shared" si="59"/>
        <v>0</v>
      </c>
    </row>
    <row r="747" spans="1:18">
      <c r="A747" t="str">
        <f t="shared" si="55"/>
        <v>Kaos Kenso1/1/1000</v>
      </c>
      <c r="B747" t="s">
        <v>1097</v>
      </c>
      <c r="C747" s="3" t="s">
        <v>2222</v>
      </c>
      <c r="D747">
        <v>72</v>
      </c>
      <c r="G747" t="str">
        <f t="shared" si="56"/>
        <v>Kaos Kenso1/1/1000</v>
      </c>
      <c r="H747">
        <v>746</v>
      </c>
      <c r="I747" t="s">
        <v>12449</v>
      </c>
      <c r="J747" t="s">
        <v>1097</v>
      </c>
      <c r="K747" s="3" t="s">
        <v>2222</v>
      </c>
      <c r="L747">
        <v>1</v>
      </c>
      <c r="M747">
        <v>1</v>
      </c>
      <c r="N747">
        <v>1</v>
      </c>
      <c r="O747">
        <v>1</v>
      </c>
      <c r="P747">
        <f t="shared" si="57"/>
        <v>72</v>
      </c>
      <c r="Q747">
        <f t="shared" si="58"/>
        <v>72</v>
      </c>
      <c r="R747">
        <f t="shared" si="59"/>
        <v>0</v>
      </c>
    </row>
    <row r="748" spans="1:18">
      <c r="A748" t="str">
        <f t="shared" si="55"/>
        <v>Kaos Kertopaten1/1/1000</v>
      </c>
      <c r="B748" t="s">
        <v>1098</v>
      </c>
      <c r="C748" s="3" t="s">
        <v>2222</v>
      </c>
      <c r="D748">
        <v>58</v>
      </c>
      <c r="G748" t="str">
        <f t="shared" si="56"/>
        <v>Kaos Kertopaten1/1/1000</v>
      </c>
      <c r="H748">
        <v>747</v>
      </c>
      <c r="I748" t="s">
        <v>12450</v>
      </c>
      <c r="J748" t="s">
        <v>1098</v>
      </c>
      <c r="K748" s="3" t="s">
        <v>2222</v>
      </c>
      <c r="L748">
        <v>1</v>
      </c>
      <c r="M748">
        <v>1</v>
      </c>
      <c r="N748">
        <v>1</v>
      </c>
      <c r="O748">
        <v>1</v>
      </c>
      <c r="P748">
        <f t="shared" si="57"/>
        <v>58</v>
      </c>
      <c r="Q748">
        <f t="shared" si="58"/>
        <v>58</v>
      </c>
      <c r="R748">
        <f t="shared" si="59"/>
        <v>0</v>
      </c>
    </row>
    <row r="749" spans="1:18">
      <c r="A749" t="str">
        <f t="shared" si="55"/>
        <v>Kaos Klerat1/1/1000</v>
      </c>
      <c r="B749" t="s">
        <v>1099</v>
      </c>
      <c r="C749" s="3" t="s">
        <v>2222</v>
      </c>
      <c r="D749">
        <v>25</v>
      </c>
      <c r="G749" t="str">
        <f t="shared" si="56"/>
        <v>Kaos Klerat1/1/1000</v>
      </c>
      <c r="H749">
        <v>748</v>
      </c>
      <c r="I749" t="s">
        <v>12451</v>
      </c>
      <c r="J749" t="s">
        <v>1099</v>
      </c>
      <c r="K749" s="3" t="s">
        <v>2222</v>
      </c>
      <c r="L749">
        <v>1</v>
      </c>
      <c r="M749">
        <v>1</v>
      </c>
      <c r="N749">
        <v>1</v>
      </c>
      <c r="O749">
        <v>1</v>
      </c>
      <c r="P749">
        <f t="shared" si="57"/>
        <v>25</v>
      </c>
      <c r="Q749">
        <f t="shared" si="58"/>
        <v>25</v>
      </c>
      <c r="R749">
        <f t="shared" si="59"/>
        <v>0</v>
      </c>
    </row>
    <row r="750" spans="1:18">
      <c r="A750" t="str">
        <f t="shared" si="55"/>
        <v>Kaos Kloper Symbisect1/1/1000</v>
      </c>
      <c r="B750" t="s">
        <v>1100</v>
      </c>
      <c r="C750" s="3" t="s">
        <v>2222</v>
      </c>
      <c r="D750">
        <v>148</v>
      </c>
      <c r="G750" t="str">
        <f t="shared" si="56"/>
        <v>Kaos Kloper Symbisect1/1/1000</v>
      </c>
      <c r="H750">
        <v>749</v>
      </c>
      <c r="I750" t="s">
        <v>12452</v>
      </c>
      <c r="J750" t="s">
        <v>1100</v>
      </c>
      <c r="K750" s="3" t="s">
        <v>2222</v>
      </c>
      <c r="L750">
        <v>1</v>
      </c>
      <c r="M750">
        <v>1</v>
      </c>
      <c r="N750">
        <v>1</v>
      </c>
      <c r="O750">
        <v>1</v>
      </c>
      <c r="P750">
        <f t="shared" si="57"/>
        <v>148</v>
      </c>
      <c r="Q750">
        <f t="shared" si="58"/>
        <v>148</v>
      </c>
      <c r="R750">
        <f t="shared" si="59"/>
        <v>0</v>
      </c>
    </row>
    <row r="751" spans="1:18">
      <c r="A751" t="str">
        <f t="shared" si="55"/>
        <v>Kaos Kubis Sharira1/1/1000</v>
      </c>
      <c r="B751" t="s">
        <v>1101</v>
      </c>
      <c r="C751" s="3" t="s">
        <v>2222</v>
      </c>
      <c r="D751">
        <v>1</v>
      </c>
      <c r="G751" t="str">
        <f t="shared" si="56"/>
        <v>Kaos Kubis Sharira1/1/1000</v>
      </c>
      <c r="H751">
        <v>750</v>
      </c>
      <c r="I751" t="s">
        <v>12453</v>
      </c>
      <c r="J751" t="s">
        <v>1101</v>
      </c>
      <c r="K751" s="3" t="s">
        <v>2222</v>
      </c>
      <c r="L751">
        <v>1</v>
      </c>
      <c r="M751">
        <v>1</v>
      </c>
      <c r="N751">
        <v>1</v>
      </c>
      <c r="O751">
        <v>1</v>
      </c>
      <c r="P751">
        <f t="shared" si="57"/>
        <v>1</v>
      </c>
      <c r="Q751">
        <f t="shared" si="58"/>
        <v>1</v>
      </c>
      <c r="R751">
        <f t="shared" si="59"/>
        <v>0</v>
      </c>
    </row>
    <row r="752" spans="1:18">
      <c r="A752" t="str">
        <f t="shared" si="55"/>
        <v>Kaos Lengan Panjang Bisi 771/1/1000</v>
      </c>
      <c r="B752" t="s">
        <v>1102</v>
      </c>
      <c r="C752" s="3" t="s">
        <v>2222</v>
      </c>
      <c r="D752">
        <v>41</v>
      </c>
      <c r="G752" t="str">
        <f t="shared" si="56"/>
        <v>Kaos Lengan Panjang Bisi 771/1/1000</v>
      </c>
      <c r="H752">
        <v>751</v>
      </c>
      <c r="I752" t="s">
        <v>12454</v>
      </c>
      <c r="J752" t="s">
        <v>1102</v>
      </c>
      <c r="K752" s="3" t="s">
        <v>2222</v>
      </c>
      <c r="L752">
        <v>1</v>
      </c>
      <c r="M752">
        <v>1</v>
      </c>
      <c r="N752">
        <v>1</v>
      </c>
      <c r="O752">
        <v>1</v>
      </c>
      <c r="P752">
        <f t="shared" si="57"/>
        <v>41</v>
      </c>
      <c r="Q752">
        <f t="shared" si="58"/>
        <v>41</v>
      </c>
      <c r="R752">
        <f t="shared" si="59"/>
        <v>0</v>
      </c>
    </row>
    <row r="753" spans="1:18">
      <c r="A753" t="str">
        <f t="shared" si="55"/>
        <v>Kaos Lengan Panjang Bisi 9591/1/1000</v>
      </c>
      <c r="B753" t="s">
        <v>1103</v>
      </c>
      <c r="C753" s="3" t="s">
        <v>2222</v>
      </c>
      <c r="D753">
        <v>3785</v>
      </c>
      <c r="G753" t="str">
        <f t="shared" si="56"/>
        <v>Kaos Lengan Panjang Bisi 9591/1/1000</v>
      </c>
      <c r="H753">
        <v>752</v>
      </c>
      <c r="I753" t="s">
        <v>12455</v>
      </c>
      <c r="J753" t="s">
        <v>1103</v>
      </c>
      <c r="K753" s="3" t="s">
        <v>2222</v>
      </c>
      <c r="L753">
        <v>1</v>
      </c>
      <c r="M753">
        <v>1</v>
      </c>
      <c r="N753">
        <v>1</v>
      </c>
      <c r="O753">
        <v>1</v>
      </c>
      <c r="P753">
        <f t="shared" si="57"/>
        <v>3785</v>
      </c>
      <c r="Q753">
        <f t="shared" si="58"/>
        <v>3785</v>
      </c>
      <c r="R753">
        <f t="shared" si="59"/>
        <v>0</v>
      </c>
    </row>
    <row r="754" spans="1:18">
      <c r="A754" t="str">
        <f t="shared" si="55"/>
        <v>Kaos Lengan Panjang Macerio1/1/1000</v>
      </c>
      <c r="B754" t="s">
        <v>1104</v>
      </c>
      <c r="C754" s="3" t="s">
        <v>2222</v>
      </c>
      <c r="D754">
        <v>115</v>
      </c>
      <c r="G754" t="str">
        <f t="shared" si="56"/>
        <v>Kaos Lengan Panjang Macerio1/1/1000</v>
      </c>
      <c r="H754">
        <v>753</v>
      </c>
      <c r="I754" t="s">
        <v>12456</v>
      </c>
      <c r="J754" t="s">
        <v>1104</v>
      </c>
      <c r="K754" s="3" t="s">
        <v>2222</v>
      </c>
      <c r="L754">
        <v>1</v>
      </c>
      <c r="M754">
        <v>1</v>
      </c>
      <c r="N754">
        <v>1</v>
      </c>
      <c r="O754">
        <v>1</v>
      </c>
      <c r="P754">
        <f t="shared" si="57"/>
        <v>115</v>
      </c>
      <c r="Q754">
        <f t="shared" si="58"/>
        <v>115</v>
      </c>
      <c r="R754">
        <f t="shared" si="59"/>
        <v>0</v>
      </c>
    </row>
    <row r="755" spans="1:18">
      <c r="A755" t="str">
        <f t="shared" si="55"/>
        <v>Kaos Lengan Panjang Pinamec1/1/1000</v>
      </c>
      <c r="B755" t="s">
        <v>1105</v>
      </c>
      <c r="C755" s="3" t="s">
        <v>2222</v>
      </c>
      <c r="D755">
        <v>985</v>
      </c>
      <c r="G755" t="str">
        <f t="shared" si="56"/>
        <v>Kaos Lengan Panjang Pinamec1/1/1000</v>
      </c>
      <c r="H755">
        <v>754</v>
      </c>
      <c r="I755" t="s">
        <v>12457</v>
      </c>
      <c r="J755" t="s">
        <v>1105</v>
      </c>
      <c r="K755" s="3" t="s">
        <v>2222</v>
      </c>
      <c r="L755">
        <v>1</v>
      </c>
      <c r="M755">
        <v>1</v>
      </c>
      <c r="N755">
        <v>1</v>
      </c>
      <c r="O755">
        <v>1</v>
      </c>
      <c r="P755">
        <f t="shared" si="57"/>
        <v>985</v>
      </c>
      <c r="Q755">
        <f t="shared" si="58"/>
        <v>985</v>
      </c>
      <c r="R755">
        <f t="shared" si="59"/>
        <v>0</v>
      </c>
    </row>
    <row r="756" spans="1:18">
      <c r="A756" t="str">
        <f t="shared" si="55"/>
        <v>Kaos Lengan Panjang Q2351/1/1000</v>
      </c>
      <c r="B756" t="s">
        <v>1106</v>
      </c>
      <c r="C756" s="3" t="s">
        <v>2222</v>
      </c>
      <c r="D756">
        <v>14566</v>
      </c>
      <c r="G756" t="str">
        <f t="shared" si="56"/>
        <v>Kaos Lengan Panjang Q2351/1/1000</v>
      </c>
      <c r="H756">
        <v>755</v>
      </c>
      <c r="I756" t="s">
        <v>12458</v>
      </c>
      <c r="J756" t="s">
        <v>1106</v>
      </c>
      <c r="K756" s="3" t="s">
        <v>2222</v>
      </c>
      <c r="L756">
        <v>1</v>
      </c>
      <c r="M756">
        <v>1</v>
      </c>
      <c r="N756">
        <v>1</v>
      </c>
      <c r="O756">
        <v>1</v>
      </c>
      <c r="P756">
        <f t="shared" si="57"/>
        <v>14566</v>
      </c>
      <c r="Q756">
        <f t="shared" si="58"/>
        <v>14566</v>
      </c>
      <c r="R756">
        <f t="shared" si="59"/>
        <v>0</v>
      </c>
    </row>
    <row r="757" spans="1:18">
      <c r="A757" t="str">
        <f t="shared" si="55"/>
        <v>Kaos Lengan Pendek Dekalb1/1/1000</v>
      </c>
      <c r="B757" t="s">
        <v>1107</v>
      </c>
      <c r="C757" s="3" t="s">
        <v>2222</v>
      </c>
      <c r="D757">
        <v>985</v>
      </c>
      <c r="G757" t="str">
        <f t="shared" si="56"/>
        <v>Kaos Lengan Pendek Dekalb1/1/1000</v>
      </c>
      <c r="H757">
        <v>756</v>
      </c>
      <c r="I757" t="s">
        <v>12459</v>
      </c>
      <c r="J757" t="s">
        <v>1107</v>
      </c>
      <c r="K757" s="3" t="s">
        <v>2222</v>
      </c>
      <c r="L757">
        <v>1</v>
      </c>
      <c r="M757">
        <v>1</v>
      </c>
      <c r="N757">
        <v>1</v>
      </c>
      <c r="O757">
        <v>1</v>
      </c>
      <c r="P757">
        <f t="shared" si="57"/>
        <v>985</v>
      </c>
      <c r="Q757">
        <f t="shared" si="58"/>
        <v>985</v>
      </c>
      <c r="R757">
        <f t="shared" si="59"/>
        <v>0</v>
      </c>
    </row>
    <row r="758" spans="1:18">
      <c r="A758" t="str">
        <f t="shared" si="55"/>
        <v>Kaos Melon Golden Qiu1/1/1000</v>
      </c>
      <c r="B758" t="s">
        <v>1108</v>
      </c>
      <c r="C758" s="3" t="s">
        <v>2222</v>
      </c>
      <c r="D758">
        <v>56</v>
      </c>
      <c r="G758" t="str">
        <f t="shared" si="56"/>
        <v>Kaos Melon Golden Qiu1/1/1000</v>
      </c>
      <c r="H758">
        <v>757</v>
      </c>
      <c r="I758" t="s">
        <v>12460</v>
      </c>
      <c r="J758" t="s">
        <v>1108</v>
      </c>
      <c r="K758" s="3" t="s">
        <v>2222</v>
      </c>
      <c r="L758">
        <v>1</v>
      </c>
      <c r="M758">
        <v>1</v>
      </c>
      <c r="N758">
        <v>1</v>
      </c>
      <c r="O758">
        <v>1</v>
      </c>
      <c r="P758">
        <f t="shared" si="57"/>
        <v>56</v>
      </c>
      <c r="Q758">
        <f t="shared" si="58"/>
        <v>56</v>
      </c>
      <c r="R758">
        <f t="shared" si="59"/>
        <v>0</v>
      </c>
    </row>
    <row r="759" spans="1:18">
      <c r="A759" t="str">
        <f t="shared" si="55"/>
        <v>Kaos Melon Hibrida1/1/1000</v>
      </c>
      <c r="B759" t="s">
        <v>1109</v>
      </c>
      <c r="C759" s="3" t="s">
        <v>2222</v>
      </c>
      <c r="D759">
        <v>22</v>
      </c>
      <c r="G759" t="str">
        <f t="shared" si="56"/>
        <v>Kaos Melon Hibrida1/1/1000</v>
      </c>
      <c r="H759">
        <v>758</v>
      </c>
      <c r="I759" t="s">
        <v>12461</v>
      </c>
      <c r="J759" t="s">
        <v>1109</v>
      </c>
      <c r="K759" s="3" t="s">
        <v>2222</v>
      </c>
      <c r="L759">
        <v>1</v>
      </c>
      <c r="M759">
        <v>1</v>
      </c>
      <c r="N759">
        <v>1</v>
      </c>
      <c r="O759">
        <v>1</v>
      </c>
      <c r="P759">
        <f t="shared" si="57"/>
        <v>22</v>
      </c>
      <c r="Q759">
        <f t="shared" si="58"/>
        <v>22</v>
      </c>
      <c r="R759">
        <f t="shared" si="59"/>
        <v>0</v>
      </c>
    </row>
    <row r="760" spans="1:18">
      <c r="A760" t="str">
        <f t="shared" si="55"/>
        <v>Kaos Melon Lucky1/1/1000</v>
      </c>
      <c r="B760" t="s">
        <v>1110</v>
      </c>
      <c r="C760" s="3" t="s">
        <v>2222</v>
      </c>
      <c r="D760">
        <v>50</v>
      </c>
      <c r="G760" t="str">
        <f t="shared" si="56"/>
        <v>Kaos Melon Lucky1/1/1000</v>
      </c>
      <c r="H760">
        <v>759</v>
      </c>
      <c r="I760" t="s">
        <v>12462</v>
      </c>
      <c r="J760" t="s">
        <v>1110</v>
      </c>
      <c r="K760" s="3" t="s">
        <v>2222</v>
      </c>
      <c r="L760">
        <v>1</v>
      </c>
      <c r="M760">
        <v>1</v>
      </c>
      <c r="N760">
        <v>1</v>
      </c>
      <c r="O760">
        <v>1</v>
      </c>
      <c r="P760">
        <f t="shared" si="57"/>
        <v>50</v>
      </c>
      <c r="Q760">
        <f t="shared" si="58"/>
        <v>50</v>
      </c>
      <c r="R760">
        <f t="shared" si="59"/>
        <v>0</v>
      </c>
    </row>
    <row r="761" spans="1:18">
      <c r="A761" t="str">
        <f t="shared" si="55"/>
        <v>Kaos Metazeb1/1/1000</v>
      </c>
      <c r="B761" t="s">
        <v>1111</v>
      </c>
      <c r="C761" s="3" t="s">
        <v>2222</v>
      </c>
      <c r="D761">
        <v>21</v>
      </c>
      <c r="G761" t="str">
        <f t="shared" si="56"/>
        <v>Kaos Metazeb1/1/1000</v>
      </c>
      <c r="H761">
        <v>760</v>
      </c>
      <c r="I761" t="s">
        <v>12463</v>
      </c>
      <c r="J761" t="s">
        <v>1111</v>
      </c>
      <c r="K761" s="3" t="s">
        <v>2222</v>
      </c>
      <c r="L761">
        <v>1</v>
      </c>
      <c r="M761">
        <v>1</v>
      </c>
      <c r="N761">
        <v>1</v>
      </c>
      <c r="O761">
        <v>1</v>
      </c>
      <c r="P761">
        <f t="shared" si="57"/>
        <v>21</v>
      </c>
      <c r="Q761">
        <f t="shared" si="58"/>
        <v>21</v>
      </c>
      <c r="R761">
        <f t="shared" si="59"/>
        <v>0</v>
      </c>
    </row>
    <row r="762" spans="1:18">
      <c r="A762" t="str">
        <f t="shared" si="55"/>
        <v>Kaos Mexdone44359</v>
      </c>
      <c r="B762" t="s">
        <v>1112</v>
      </c>
      <c r="C762" s="3">
        <v>44359</v>
      </c>
      <c r="D762">
        <v>32</v>
      </c>
      <c r="G762" t="str">
        <f t="shared" si="56"/>
        <v>Kaos Mexdone44359</v>
      </c>
      <c r="H762">
        <v>761</v>
      </c>
      <c r="I762" t="s">
        <v>12464</v>
      </c>
      <c r="J762" t="s">
        <v>1112</v>
      </c>
      <c r="K762" s="3">
        <v>44359</v>
      </c>
      <c r="L762">
        <v>1</v>
      </c>
      <c r="M762">
        <v>1</v>
      </c>
      <c r="N762">
        <v>1</v>
      </c>
      <c r="O762">
        <v>1</v>
      </c>
      <c r="P762">
        <f t="shared" si="57"/>
        <v>32</v>
      </c>
      <c r="Q762">
        <f t="shared" si="58"/>
        <v>32</v>
      </c>
      <c r="R762">
        <f t="shared" si="59"/>
        <v>0</v>
      </c>
    </row>
    <row r="763" spans="1:18">
      <c r="A763" t="str">
        <f t="shared" si="55"/>
        <v>Kaos Mexican1/1/1000</v>
      </c>
      <c r="B763" t="s">
        <v>1113</v>
      </c>
      <c r="C763" s="3" t="s">
        <v>2222</v>
      </c>
      <c r="D763">
        <v>57</v>
      </c>
      <c r="G763" t="str">
        <f t="shared" si="56"/>
        <v>Kaos Mexican1/1/1000</v>
      </c>
      <c r="H763">
        <v>762</v>
      </c>
      <c r="I763" t="s">
        <v>12465</v>
      </c>
      <c r="J763" t="s">
        <v>1113</v>
      </c>
      <c r="K763" s="3" t="s">
        <v>2222</v>
      </c>
      <c r="L763">
        <v>1</v>
      </c>
      <c r="M763">
        <v>1</v>
      </c>
      <c r="N763">
        <v>1</v>
      </c>
      <c r="O763">
        <v>1</v>
      </c>
      <c r="P763">
        <f t="shared" si="57"/>
        <v>57</v>
      </c>
      <c r="Q763">
        <f t="shared" si="58"/>
        <v>57</v>
      </c>
      <c r="R763">
        <f t="shared" si="59"/>
        <v>0</v>
      </c>
    </row>
    <row r="764" spans="1:18">
      <c r="A764" t="str">
        <f t="shared" si="55"/>
        <v>Kaos MIA Kerah1/1/1000</v>
      </c>
      <c r="B764" t="s">
        <v>1114</v>
      </c>
      <c r="C764" s="3" t="s">
        <v>2222</v>
      </c>
      <c r="D764">
        <v>1</v>
      </c>
      <c r="G764" t="str">
        <f t="shared" si="56"/>
        <v>Kaos MIA Kerah1/1/1000</v>
      </c>
      <c r="H764">
        <v>763</v>
      </c>
      <c r="I764" t="s">
        <v>12466</v>
      </c>
      <c r="J764" t="s">
        <v>1114</v>
      </c>
      <c r="K764" s="3" t="s">
        <v>2222</v>
      </c>
      <c r="L764">
        <v>1</v>
      </c>
      <c r="M764">
        <v>1</v>
      </c>
      <c r="N764">
        <v>1</v>
      </c>
      <c r="O764">
        <v>1</v>
      </c>
      <c r="P764">
        <f t="shared" si="57"/>
        <v>1</v>
      </c>
      <c r="Q764">
        <f t="shared" si="58"/>
        <v>1</v>
      </c>
      <c r="R764">
        <f t="shared" si="59"/>
        <v>0</v>
      </c>
    </row>
    <row r="765" spans="1:18">
      <c r="A765" t="str">
        <f t="shared" si="55"/>
        <v>Kaos MIA Kerah Elazaro1/1/1000</v>
      </c>
      <c r="B765" t="s">
        <v>1115</v>
      </c>
      <c r="C765" s="3" t="s">
        <v>2222</v>
      </c>
      <c r="D765">
        <v>133</v>
      </c>
      <c r="G765" t="str">
        <f t="shared" si="56"/>
        <v>Kaos MIA Kerah Elazaro1/1/1000</v>
      </c>
      <c r="H765">
        <v>764</v>
      </c>
      <c r="I765" t="s">
        <v>12467</v>
      </c>
      <c r="J765" t="s">
        <v>1115</v>
      </c>
      <c r="K765" s="3" t="s">
        <v>2222</v>
      </c>
      <c r="L765">
        <v>1</v>
      </c>
      <c r="M765">
        <v>1</v>
      </c>
      <c r="N765">
        <v>1</v>
      </c>
      <c r="O765">
        <v>1</v>
      </c>
      <c r="P765">
        <f t="shared" si="57"/>
        <v>133</v>
      </c>
      <c r="Q765">
        <f t="shared" si="58"/>
        <v>133</v>
      </c>
      <c r="R765">
        <f t="shared" si="59"/>
        <v>0</v>
      </c>
    </row>
    <row r="766" spans="1:18">
      <c r="A766" t="str">
        <f t="shared" si="55"/>
        <v>Kaos MIA Trio Dahsyat1/1/1000</v>
      </c>
      <c r="B766" t="s">
        <v>1116</v>
      </c>
      <c r="C766" s="3" t="s">
        <v>2222</v>
      </c>
      <c r="D766">
        <v>210</v>
      </c>
      <c r="G766" t="str">
        <f t="shared" si="56"/>
        <v>Kaos MIA Trio Dahsyat1/1/1000</v>
      </c>
      <c r="H766">
        <v>765</v>
      </c>
      <c r="I766" t="s">
        <v>12468</v>
      </c>
      <c r="J766" t="s">
        <v>1116</v>
      </c>
      <c r="K766" s="3" t="s">
        <v>2222</v>
      </c>
      <c r="L766">
        <v>1</v>
      </c>
      <c r="M766">
        <v>1</v>
      </c>
      <c r="N766">
        <v>1</v>
      </c>
      <c r="O766">
        <v>1</v>
      </c>
      <c r="P766">
        <f t="shared" si="57"/>
        <v>210</v>
      </c>
      <c r="Q766">
        <f t="shared" si="58"/>
        <v>210</v>
      </c>
      <c r="R766">
        <f t="shared" si="59"/>
        <v>0</v>
      </c>
    </row>
    <row r="767" spans="1:18">
      <c r="A767" t="str">
        <f t="shared" si="55"/>
        <v>Kaos MKD Neocron1/1/1000</v>
      </c>
      <c r="B767" t="s">
        <v>1117</v>
      </c>
      <c r="C767" s="3" t="s">
        <v>2222</v>
      </c>
      <c r="D767">
        <v>9</v>
      </c>
      <c r="G767" t="str">
        <f t="shared" si="56"/>
        <v>Kaos MKD Neocron1/1/1000</v>
      </c>
      <c r="H767">
        <v>766</v>
      </c>
      <c r="I767" t="s">
        <v>12469</v>
      </c>
      <c r="J767" t="s">
        <v>1117</v>
      </c>
      <c r="K767" s="3" t="s">
        <v>2222</v>
      </c>
      <c r="L767">
        <v>1</v>
      </c>
      <c r="M767">
        <v>1</v>
      </c>
      <c r="N767">
        <v>1</v>
      </c>
      <c r="O767">
        <v>1</v>
      </c>
      <c r="P767">
        <f t="shared" si="57"/>
        <v>9</v>
      </c>
      <c r="Q767">
        <f t="shared" si="58"/>
        <v>9</v>
      </c>
      <c r="R767">
        <f t="shared" si="59"/>
        <v>0</v>
      </c>
    </row>
    <row r="768" spans="1:18">
      <c r="A768" t="str">
        <f t="shared" si="55"/>
        <v>Kaos Mulsa Hanoman1/1/1000</v>
      </c>
      <c r="B768" t="s">
        <v>1118</v>
      </c>
      <c r="C768" s="3" t="s">
        <v>2222</v>
      </c>
      <c r="D768">
        <v>53</v>
      </c>
      <c r="G768" t="str">
        <f t="shared" si="56"/>
        <v>Kaos Mulsa Hanoman1/1/1000</v>
      </c>
      <c r="H768">
        <v>767</v>
      </c>
      <c r="I768" t="s">
        <v>12470</v>
      </c>
      <c r="J768" t="s">
        <v>1118</v>
      </c>
      <c r="K768" s="3" t="s">
        <v>2222</v>
      </c>
      <c r="L768">
        <v>1</v>
      </c>
      <c r="M768">
        <v>1</v>
      </c>
      <c r="N768">
        <v>1</v>
      </c>
      <c r="O768">
        <v>1</v>
      </c>
      <c r="P768">
        <f t="shared" si="57"/>
        <v>53</v>
      </c>
      <c r="Q768">
        <f t="shared" si="58"/>
        <v>53</v>
      </c>
      <c r="R768">
        <f t="shared" si="59"/>
        <v>0</v>
      </c>
    </row>
    <row r="769" spans="1:18">
      <c r="A769" t="str">
        <f t="shared" si="55"/>
        <v>Kaos Mulsa Kuda1/1/1000</v>
      </c>
      <c r="B769" t="s">
        <v>1119</v>
      </c>
      <c r="C769" s="3" t="s">
        <v>2222</v>
      </c>
      <c r="D769">
        <v>138</v>
      </c>
      <c r="G769" t="str">
        <f t="shared" si="56"/>
        <v>Kaos Mulsa Kuda1/1/1000</v>
      </c>
      <c r="H769">
        <v>768</v>
      </c>
      <c r="I769" t="s">
        <v>12471</v>
      </c>
      <c r="J769" t="s">
        <v>1119</v>
      </c>
      <c r="K769" s="3" t="s">
        <v>2222</v>
      </c>
      <c r="L769">
        <v>1</v>
      </c>
      <c r="M769">
        <v>1</v>
      </c>
      <c r="N769">
        <v>1</v>
      </c>
      <c r="O769">
        <v>1</v>
      </c>
      <c r="P769">
        <f t="shared" si="57"/>
        <v>138</v>
      </c>
      <c r="Q769">
        <f t="shared" si="58"/>
        <v>138</v>
      </c>
      <c r="R769">
        <f t="shared" si="59"/>
        <v>0</v>
      </c>
    </row>
    <row r="770" spans="1:18">
      <c r="A770" t="str">
        <f t="shared" si="55"/>
        <v>Kaos Mulsa Ori Gajah1/1/1000</v>
      </c>
      <c r="B770" t="s">
        <v>1120</v>
      </c>
      <c r="C770" s="3" t="s">
        <v>2222</v>
      </c>
      <c r="D770">
        <v>7</v>
      </c>
      <c r="G770" t="str">
        <f t="shared" si="56"/>
        <v>Kaos Mulsa Ori Gajah1/1/1000</v>
      </c>
      <c r="H770">
        <v>769</v>
      </c>
      <c r="I770" t="s">
        <v>12472</v>
      </c>
      <c r="J770" t="s">
        <v>1120</v>
      </c>
      <c r="K770" s="3" t="s">
        <v>2222</v>
      </c>
      <c r="L770">
        <v>1</v>
      </c>
      <c r="M770">
        <v>1</v>
      </c>
      <c r="N770">
        <v>1</v>
      </c>
      <c r="O770">
        <v>1</v>
      </c>
      <c r="P770">
        <f t="shared" si="57"/>
        <v>7</v>
      </c>
      <c r="Q770">
        <f t="shared" si="58"/>
        <v>7</v>
      </c>
      <c r="R770">
        <f t="shared" si="59"/>
        <v>0</v>
      </c>
    </row>
    <row r="771" spans="1:18">
      <c r="A771" t="str">
        <f t="shared" ref="A771:A834" si="60">B771&amp;C771</f>
        <v>Kaos Mulsa Petani Sejati1/1/1000</v>
      </c>
      <c r="B771" t="s">
        <v>1121</v>
      </c>
      <c r="C771" s="3" t="s">
        <v>2222</v>
      </c>
      <c r="D771">
        <v>13</v>
      </c>
      <c r="G771" t="str">
        <f t="shared" ref="G771:G834" si="61">J771&amp;K771</f>
        <v>Kaos Mulsa Petani Sejati1/1/1000</v>
      </c>
      <c r="H771">
        <v>770</v>
      </c>
      <c r="I771" t="s">
        <v>12473</v>
      </c>
      <c r="J771" t="s">
        <v>1121</v>
      </c>
      <c r="K771" s="3" t="s">
        <v>2222</v>
      </c>
      <c r="L771">
        <v>1</v>
      </c>
      <c r="M771">
        <v>1</v>
      </c>
      <c r="N771">
        <v>1</v>
      </c>
      <c r="O771">
        <v>1</v>
      </c>
      <c r="P771">
        <f t="shared" ref="P771:P834" si="62">VLOOKUP(G771,$A$2:$D$2089,4,FALSE)</f>
        <v>13</v>
      </c>
      <c r="Q771">
        <f t="shared" ref="Q771:Q834" si="63">ROUNDDOWN(P771/O771,0)</f>
        <v>13</v>
      </c>
      <c r="R771">
        <f t="shared" ref="R771:R834" si="64">P771-Q771*O771</f>
        <v>0</v>
      </c>
    </row>
    <row r="772" spans="1:18">
      <c r="A772" t="str">
        <f t="shared" si="60"/>
        <v>Kaos Mulsa Universal1/1/1000</v>
      </c>
      <c r="B772" t="s">
        <v>1122</v>
      </c>
      <c r="C772" s="3" t="s">
        <v>2222</v>
      </c>
      <c r="D772">
        <v>134</v>
      </c>
      <c r="G772" t="str">
        <f t="shared" si="61"/>
        <v>Kaos Mulsa Universal1/1/1000</v>
      </c>
      <c r="H772">
        <v>771</v>
      </c>
      <c r="I772" t="s">
        <v>12474</v>
      </c>
      <c r="J772" t="s">
        <v>1122</v>
      </c>
      <c r="K772" s="3" t="s">
        <v>2222</v>
      </c>
      <c r="L772">
        <v>1</v>
      </c>
      <c r="M772">
        <v>1</v>
      </c>
      <c r="N772">
        <v>1</v>
      </c>
      <c r="O772">
        <v>1</v>
      </c>
      <c r="P772">
        <f t="shared" si="62"/>
        <v>134</v>
      </c>
      <c r="Q772">
        <f t="shared" si="63"/>
        <v>134</v>
      </c>
      <c r="R772">
        <f t="shared" si="64"/>
        <v>0</v>
      </c>
    </row>
    <row r="773" spans="1:18">
      <c r="A773" t="str">
        <f t="shared" si="60"/>
        <v>Kaos Mupsone1/1/1000</v>
      </c>
      <c r="B773" t="s">
        <v>1123</v>
      </c>
      <c r="C773" s="3" t="s">
        <v>2222</v>
      </c>
      <c r="D773">
        <v>30</v>
      </c>
      <c r="G773" t="str">
        <f t="shared" si="61"/>
        <v>Kaos Mupsone1/1/1000</v>
      </c>
      <c r="H773">
        <v>772</v>
      </c>
      <c r="I773" t="s">
        <v>12475</v>
      </c>
      <c r="J773" t="s">
        <v>1123</v>
      </c>
      <c r="K773" s="3" t="s">
        <v>2222</v>
      </c>
      <c r="L773">
        <v>1</v>
      </c>
      <c r="M773">
        <v>1</v>
      </c>
      <c r="N773">
        <v>1</v>
      </c>
      <c r="O773">
        <v>1</v>
      </c>
      <c r="P773">
        <f t="shared" si="62"/>
        <v>30</v>
      </c>
      <c r="Q773">
        <f t="shared" si="63"/>
        <v>30</v>
      </c>
      <c r="R773">
        <f t="shared" si="64"/>
        <v>0</v>
      </c>
    </row>
    <row r="774" spans="1:18">
      <c r="A774" t="str">
        <f t="shared" si="60"/>
        <v>Kaos Mutual1/1/1000</v>
      </c>
      <c r="B774" t="s">
        <v>1124</v>
      </c>
      <c r="C774" s="3" t="s">
        <v>2222</v>
      </c>
      <c r="D774">
        <v>14</v>
      </c>
      <c r="G774" t="str">
        <f t="shared" si="61"/>
        <v>Kaos Mutual1/1/1000</v>
      </c>
      <c r="H774">
        <v>773</v>
      </c>
      <c r="I774" t="s">
        <v>12476</v>
      </c>
      <c r="J774" t="s">
        <v>1124</v>
      </c>
      <c r="K774" s="3" t="s">
        <v>2222</v>
      </c>
      <c r="L774">
        <v>1</v>
      </c>
      <c r="M774">
        <v>1</v>
      </c>
      <c r="N774">
        <v>1</v>
      </c>
      <c r="O774">
        <v>1</v>
      </c>
      <c r="P774">
        <f t="shared" si="62"/>
        <v>14</v>
      </c>
      <c r="Q774">
        <f t="shared" si="63"/>
        <v>14</v>
      </c>
      <c r="R774">
        <f t="shared" si="64"/>
        <v>0</v>
      </c>
    </row>
    <row r="775" spans="1:18">
      <c r="A775" t="str">
        <f t="shared" si="60"/>
        <v>Kaos Novatec1/1/1000</v>
      </c>
      <c r="B775" t="s">
        <v>1125</v>
      </c>
      <c r="C775" s="3" t="s">
        <v>2222</v>
      </c>
      <c r="D775">
        <v>965</v>
      </c>
      <c r="G775" t="str">
        <f t="shared" si="61"/>
        <v>Kaos Novatec1/1/1000</v>
      </c>
      <c r="H775">
        <v>774</v>
      </c>
      <c r="I775" t="s">
        <v>12477</v>
      </c>
      <c r="J775" t="s">
        <v>1125</v>
      </c>
      <c r="K775" s="3" t="s">
        <v>2222</v>
      </c>
      <c r="L775">
        <v>1</v>
      </c>
      <c r="M775">
        <v>1</v>
      </c>
      <c r="N775">
        <v>1</v>
      </c>
      <c r="O775">
        <v>1</v>
      </c>
      <c r="P775">
        <f t="shared" si="62"/>
        <v>965</v>
      </c>
      <c r="Q775">
        <f t="shared" si="63"/>
        <v>965</v>
      </c>
      <c r="R775">
        <f t="shared" si="64"/>
        <v>0</v>
      </c>
    </row>
    <row r="776" spans="1:18">
      <c r="A776" t="str">
        <f t="shared" si="60"/>
        <v>Kaos Orca1/1/1000</v>
      </c>
      <c r="B776" t="s">
        <v>1126</v>
      </c>
      <c r="C776" s="3" t="s">
        <v>2222</v>
      </c>
      <c r="D776">
        <v>125</v>
      </c>
      <c r="G776" t="str">
        <f t="shared" si="61"/>
        <v>Kaos Orca1/1/1000</v>
      </c>
      <c r="H776">
        <v>775</v>
      </c>
      <c r="I776" t="s">
        <v>12478</v>
      </c>
      <c r="J776" t="s">
        <v>1126</v>
      </c>
      <c r="K776" s="3" t="s">
        <v>2222</v>
      </c>
      <c r="L776">
        <v>1</v>
      </c>
      <c r="M776">
        <v>1</v>
      </c>
      <c r="N776">
        <v>1</v>
      </c>
      <c r="O776">
        <v>1</v>
      </c>
      <c r="P776">
        <f t="shared" si="62"/>
        <v>125</v>
      </c>
      <c r="Q776">
        <f t="shared" si="63"/>
        <v>125</v>
      </c>
      <c r="R776">
        <f t="shared" si="64"/>
        <v>0</v>
      </c>
    </row>
    <row r="777" spans="1:18">
      <c r="A777" t="str">
        <f t="shared" si="60"/>
        <v>Kaos Petani Sejati1/1/1000</v>
      </c>
      <c r="B777" t="s">
        <v>1127</v>
      </c>
      <c r="C777" s="3" t="s">
        <v>2222</v>
      </c>
      <c r="D777">
        <v>264</v>
      </c>
      <c r="G777" t="str">
        <f t="shared" si="61"/>
        <v>Kaos Petani Sejati1/1/1000</v>
      </c>
      <c r="H777">
        <v>776</v>
      </c>
      <c r="I777" t="s">
        <v>12479</v>
      </c>
      <c r="J777" t="s">
        <v>1127</v>
      </c>
      <c r="K777" s="3" t="s">
        <v>2222</v>
      </c>
      <c r="L777">
        <v>1</v>
      </c>
      <c r="M777">
        <v>1</v>
      </c>
      <c r="N777">
        <v>1</v>
      </c>
      <c r="O777">
        <v>1</v>
      </c>
      <c r="P777">
        <f t="shared" si="62"/>
        <v>264</v>
      </c>
      <c r="Q777">
        <f t="shared" si="63"/>
        <v>264</v>
      </c>
      <c r="R777">
        <f t="shared" si="64"/>
        <v>0</v>
      </c>
    </row>
    <row r="778" spans="1:18">
      <c r="A778" t="str">
        <f t="shared" si="60"/>
        <v>Kaos Phoscormit1/1/1000</v>
      </c>
      <c r="B778" t="s">
        <v>1128</v>
      </c>
      <c r="C778" s="3" t="s">
        <v>2222</v>
      </c>
      <c r="D778">
        <v>20</v>
      </c>
      <c r="G778" t="str">
        <f t="shared" si="61"/>
        <v>Kaos Phoscormit1/1/1000</v>
      </c>
      <c r="H778">
        <v>777</v>
      </c>
      <c r="I778" t="s">
        <v>12480</v>
      </c>
      <c r="J778" t="s">
        <v>1128</v>
      </c>
      <c r="K778" s="3" t="s">
        <v>2222</v>
      </c>
      <c r="L778">
        <v>1</v>
      </c>
      <c r="M778">
        <v>1</v>
      </c>
      <c r="N778">
        <v>1</v>
      </c>
      <c r="O778">
        <v>1</v>
      </c>
      <c r="P778">
        <f t="shared" si="62"/>
        <v>20</v>
      </c>
      <c r="Q778">
        <f t="shared" si="63"/>
        <v>20</v>
      </c>
      <c r="R778">
        <f t="shared" si="64"/>
        <v>0</v>
      </c>
    </row>
    <row r="779" spans="1:18">
      <c r="A779" t="str">
        <f t="shared" si="60"/>
        <v>Kaos Phosgrow1/1/1000</v>
      </c>
      <c r="B779" t="s">
        <v>1129</v>
      </c>
      <c r="C779" s="3" t="s">
        <v>2222</v>
      </c>
      <c r="D779">
        <v>314</v>
      </c>
      <c r="G779" t="str">
        <f t="shared" si="61"/>
        <v>Kaos Phosgrow1/1/1000</v>
      </c>
      <c r="H779">
        <v>778</v>
      </c>
      <c r="I779" t="s">
        <v>12481</v>
      </c>
      <c r="J779" t="s">
        <v>1129</v>
      </c>
      <c r="K779" s="3" t="s">
        <v>2222</v>
      </c>
      <c r="L779">
        <v>1</v>
      </c>
      <c r="M779">
        <v>1</v>
      </c>
      <c r="N779">
        <v>1</v>
      </c>
      <c r="O779">
        <v>1</v>
      </c>
      <c r="P779">
        <f t="shared" si="62"/>
        <v>314</v>
      </c>
      <c r="Q779">
        <f t="shared" si="63"/>
        <v>314</v>
      </c>
      <c r="R779">
        <f t="shared" si="64"/>
        <v>0</v>
      </c>
    </row>
    <row r="780" spans="1:18">
      <c r="A780" t="str">
        <f t="shared" si="60"/>
        <v>Kaos Ponco Ceba1/1/1000</v>
      </c>
      <c r="B780" t="s">
        <v>1130</v>
      </c>
      <c r="C780" s="3" t="s">
        <v>2222</v>
      </c>
      <c r="D780">
        <v>21</v>
      </c>
      <c r="G780" t="str">
        <f t="shared" si="61"/>
        <v>Kaos Ponco Ceba1/1/1000</v>
      </c>
      <c r="H780">
        <v>779</v>
      </c>
      <c r="I780" t="s">
        <v>12482</v>
      </c>
      <c r="J780" t="s">
        <v>1130</v>
      </c>
      <c r="K780" s="3" t="s">
        <v>2222</v>
      </c>
      <c r="L780">
        <v>1</v>
      </c>
      <c r="M780">
        <v>1</v>
      </c>
      <c r="N780">
        <v>1</v>
      </c>
      <c r="O780">
        <v>1</v>
      </c>
      <c r="P780">
        <f t="shared" si="62"/>
        <v>21</v>
      </c>
      <c r="Q780">
        <f t="shared" si="63"/>
        <v>21</v>
      </c>
      <c r="R780">
        <f t="shared" si="64"/>
        <v>0</v>
      </c>
    </row>
    <row r="781" spans="1:18">
      <c r="A781" t="str">
        <f t="shared" si="60"/>
        <v>Kaos Prima-Zeb1/1/1000</v>
      </c>
      <c r="B781" t="s">
        <v>1131</v>
      </c>
      <c r="C781" s="3" t="s">
        <v>2222</v>
      </c>
      <c r="D781">
        <v>254</v>
      </c>
      <c r="G781" t="str">
        <f t="shared" si="61"/>
        <v>Kaos Prima-Zeb1/1/1000</v>
      </c>
      <c r="H781">
        <v>780</v>
      </c>
      <c r="I781" t="s">
        <v>12483</v>
      </c>
      <c r="J781" t="s">
        <v>1131</v>
      </c>
      <c r="K781" s="3" t="s">
        <v>2222</v>
      </c>
      <c r="L781">
        <v>1</v>
      </c>
      <c r="M781">
        <v>1</v>
      </c>
      <c r="N781">
        <v>1</v>
      </c>
      <c r="O781">
        <v>1</v>
      </c>
      <c r="P781">
        <f t="shared" si="62"/>
        <v>254</v>
      </c>
      <c r="Q781">
        <f t="shared" si="63"/>
        <v>254</v>
      </c>
      <c r="R781">
        <f t="shared" si="64"/>
        <v>0</v>
      </c>
    </row>
    <row r="782" spans="1:18">
      <c r="A782" t="str">
        <f t="shared" si="60"/>
        <v>Kaos Pupuk Hayati1/1/1000</v>
      </c>
      <c r="B782" t="s">
        <v>1132</v>
      </c>
      <c r="C782" s="3" t="s">
        <v>2222</v>
      </c>
      <c r="D782">
        <v>67</v>
      </c>
      <c r="G782" t="str">
        <f t="shared" si="61"/>
        <v>Kaos Pupuk Hayati1/1/1000</v>
      </c>
      <c r="H782">
        <v>781</v>
      </c>
      <c r="I782" t="s">
        <v>12484</v>
      </c>
      <c r="J782" t="s">
        <v>1132</v>
      </c>
      <c r="K782" s="3" t="s">
        <v>2222</v>
      </c>
      <c r="L782">
        <v>1</v>
      </c>
      <c r="M782">
        <v>1</v>
      </c>
      <c r="N782">
        <v>1</v>
      </c>
      <c r="O782">
        <v>1</v>
      </c>
      <c r="P782">
        <f t="shared" si="62"/>
        <v>67</v>
      </c>
      <c r="Q782">
        <f t="shared" si="63"/>
        <v>67</v>
      </c>
      <c r="R782">
        <f t="shared" si="64"/>
        <v>0</v>
      </c>
    </row>
    <row r="783" spans="1:18">
      <c r="A783" t="str">
        <f t="shared" si="60"/>
        <v>Kaos Qiu Asri1/1/1000</v>
      </c>
      <c r="B783" t="s">
        <v>1133</v>
      </c>
      <c r="C783" s="3" t="s">
        <v>2222</v>
      </c>
      <c r="D783">
        <v>4638</v>
      </c>
      <c r="G783" t="str">
        <f t="shared" si="61"/>
        <v>Kaos Qiu Asri1/1/1000</v>
      </c>
      <c r="H783">
        <v>782</v>
      </c>
      <c r="I783" t="s">
        <v>12485</v>
      </c>
      <c r="J783" t="s">
        <v>1133</v>
      </c>
      <c r="K783" s="3" t="s">
        <v>2222</v>
      </c>
      <c r="L783">
        <v>1</v>
      </c>
      <c r="M783">
        <v>1</v>
      </c>
      <c r="N783">
        <v>1</v>
      </c>
      <c r="O783">
        <v>1</v>
      </c>
      <c r="P783">
        <f t="shared" si="62"/>
        <v>4638</v>
      </c>
      <c r="Q783">
        <f t="shared" si="63"/>
        <v>4638</v>
      </c>
      <c r="R783">
        <f t="shared" si="64"/>
        <v>0</v>
      </c>
    </row>
    <row r="784" spans="1:18">
      <c r="A784" t="str">
        <f t="shared" si="60"/>
        <v>Kaos Qiu Asri Hijau1/1/1000</v>
      </c>
      <c r="B784" t="s">
        <v>1134</v>
      </c>
      <c r="C784" s="3" t="s">
        <v>2222</v>
      </c>
      <c r="D784">
        <v>6700</v>
      </c>
      <c r="G784" t="str">
        <f t="shared" si="61"/>
        <v>Kaos Qiu Asri Hijau1/1/1000</v>
      </c>
      <c r="H784">
        <v>783</v>
      </c>
      <c r="I784" t="s">
        <v>12486</v>
      </c>
      <c r="J784" t="s">
        <v>1134</v>
      </c>
      <c r="K784" s="3" t="s">
        <v>2222</v>
      </c>
      <c r="L784">
        <v>1</v>
      </c>
      <c r="M784">
        <v>1</v>
      </c>
      <c r="N784">
        <v>1</v>
      </c>
      <c r="O784">
        <v>1</v>
      </c>
      <c r="P784">
        <f t="shared" si="62"/>
        <v>6700</v>
      </c>
      <c r="Q784">
        <f t="shared" si="63"/>
        <v>6700</v>
      </c>
      <c r="R784">
        <f t="shared" si="64"/>
        <v>0</v>
      </c>
    </row>
    <row r="785" spans="1:18">
      <c r="A785" t="str">
        <f t="shared" si="60"/>
        <v>Kaos Qiuvita1/1/1000</v>
      </c>
      <c r="B785" t="s">
        <v>1135</v>
      </c>
      <c r="C785" s="3" t="s">
        <v>2222</v>
      </c>
      <c r="D785">
        <v>1090</v>
      </c>
      <c r="G785" t="str">
        <f t="shared" si="61"/>
        <v>Kaos Qiuvita1/1/1000</v>
      </c>
      <c r="H785">
        <v>784</v>
      </c>
      <c r="I785" t="s">
        <v>12487</v>
      </c>
      <c r="J785" t="s">
        <v>1135</v>
      </c>
      <c r="K785" s="3" t="s">
        <v>2222</v>
      </c>
      <c r="L785">
        <v>1</v>
      </c>
      <c r="M785">
        <v>1</v>
      </c>
      <c r="N785">
        <v>1</v>
      </c>
      <c r="O785">
        <v>1</v>
      </c>
      <c r="P785">
        <f t="shared" si="62"/>
        <v>1090</v>
      </c>
      <c r="Q785">
        <f t="shared" si="63"/>
        <v>1090</v>
      </c>
      <c r="R785">
        <f t="shared" si="64"/>
        <v>0</v>
      </c>
    </row>
    <row r="786" spans="1:18">
      <c r="A786" t="str">
        <f t="shared" si="60"/>
        <v>Kaos Saber1/1/1000</v>
      </c>
      <c r="B786" t="s">
        <v>1136</v>
      </c>
      <c r="C786" s="3" t="s">
        <v>2222</v>
      </c>
      <c r="D786">
        <v>26</v>
      </c>
      <c r="G786" t="str">
        <f t="shared" si="61"/>
        <v>Kaos Saber1/1/1000</v>
      </c>
      <c r="H786">
        <v>785</v>
      </c>
      <c r="I786" t="s">
        <v>12488</v>
      </c>
      <c r="J786" t="s">
        <v>1136</v>
      </c>
      <c r="K786" s="3" t="s">
        <v>2222</v>
      </c>
      <c r="L786">
        <v>1</v>
      </c>
      <c r="M786">
        <v>1</v>
      </c>
      <c r="N786">
        <v>1</v>
      </c>
      <c r="O786">
        <v>1</v>
      </c>
      <c r="P786">
        <f t="shared" si="62"/>
        <v>26</v>
      </c>
      <c r="Q786">
        <f t="shared" si="63"/>
        <v>26</v>
      </c>
      <c r="R786">
        <f t="shared" si="64"/>
        <v>0</v>
      </c>
    </row>
    <row r="787" spans="1:18">
      <c r="A787" t="str">
        <f t="shared" si="60"/>
        <v>Kaos Saprodap1/1/1000</v>
      </c>
      <c r="B787" t="s">
        <v>1137</v>
      </c>
      <c r="C787" s="3" t="s">
        <v>2222</v>
      </c>
      <c r="D787">
        <v>488</v>
      </c>
      <c r="G787" t="str">
        <f t="shared" si="61"/>
        <v>Kaos Saprodap1/1/1000</v>
      </c>
      <c r="H787">
        <v>786</v>
      </c>
      <c r="I787" t="s">
        <v>12489</v>
      </c>
      <c r="J787" t="s">
        <v>1137</v>
      </c>
      <c r="K787" s="3" t="s">
        <v>2222</v>
      </c>
      <c r="L787">
        <v>1</v>
      </c>
      <c r="M787">
        <v>1</v>
      </c>
      <c r="N787">
        <v>1</v>
      </c>
      <c r="O787">
        <v>1</v>
      </c>
      <c r="P787">
        <f t="shared" si="62"/>
        <v>488</v>
      </c>
      <c r="Q787">
        <f t="shared" si="63"/>
        <v>488</v>
      </c>
      <c r="R787">
        <f t="shared" si="64"/>
        <v>0</v>
      </c>
    </row>
    <row r="788" spans="1:18">
      <c r="A788" t="str">
        <f t="shared" si="60"/>
        <v>Kaos Saprotan1/1/1000</v>
      </c>
      <c r="B788" t="s">
        <v>1138</v>
      </c>
      <c r="C788" s="3" t="s">
        <v>2222</v>
      </c>
      <c r="D788">
        <v>33</v>
      </c>
      <c r="G788" t="str">
        <f t="shared" si="61"/>
        <v>Kaos Saprotan1/1/1000</v>
      </c>
      <c r="H788">
        <v>787</v>
      </c>
      <c r="I788" t="s">
        <v>12490</v>
      </c>
      <c r="J788" t="s">
        <v>1138</v>
      </c>
      <c r="K788" s="3" t="s">
        <v>2222</v>
      </c>
      <c r="L788">
        <v>1</v>
      </c>
      <c r="M788">
        <v>1</v>
      </c>
      <c r="N788">
        <v>1</v>
      </c>
      <c r="O788">
        <v>1</v>
      </c>
      <c r="P788">
        <f t="shared" si="62"/>
        <v>33</v>
      </c>
      <c r="Q788">
        <f t="shared" si="63"/>
        <v>33</v>
      </c>
      <c r="R788">
        <f t="shared" si="64"/>
        <v>0</v>
      </c>
    </row>
    <row r="789" spans="1:18">
      <c r="A789" t="str">
        <f t="shared" si="60"/>
        <v>Kaos Sari Kresna D31/1/1000</v>
      </c>
      <c r="B789" t="s">
        <v>1139</v>
      </c>
      <c r="C789" s="3" t="s">
        <v>2222</v>
      </c>
      <c r="D789">
        <v>52</v>
      </c>
      <c r="G789" t="str">
        <f t="shared" si="61"/>
        <v>Kaos Sari Kresna D31/1/1000</v>
      </c>
      <c r="H789">
        <v>788</v>
      </c>
      <c r="I789" t="s">
        <v>12491</v>
      </c>
      <c r="J789" t="s">
        <v>1139</v>
      </c>
      <c r="K789" s="3" t="s">
        <v>2222</v>
      </c>
      <c r="L789">
        <v>1</v>
      </c>
      <c r="M789">
        <v>1</v>
      </c>
      <c r="N789">
        <v>1</v>
      </c>
      <c r="O789">
        <v>1</v>
      </c>
      <c r="P789">
        <f t="shared" si="62"/>
        <v>52</v>
      </c>
      <c r="Q789">
        <f t="shared" si="63"/>
        <v>52</v>
      </c>
      <c r="R789">
        <f t="shared" si="64"/>
        <v>0</v>
      </c>
    </row>
    <row r="790" spans="1:18">
      <c r="A790" t="str">
        <f t="shared" si="60"/>
        <v>Kaos Savity1/1/1000</v>
      </c>
      <c r="B790" t="s">
        <v>1140</v>
      </c>
      <c r="C790" s="3" t="s">
        <v>2222</v>
      </c>
      <c r="D790">
        <v>85</v>
      </c>
      <c r="G790" t="str">
        <f t="shared" si="61"/>
        <v>Kaos Savity1/1/1000</v>
      </c>
      <c r="H790">
        <v>789</v>
      </c>
      <c r="I790" t="s">
        <v>12492</v>
      </c>
      <c r="J790" t="s">
        <v>1140</v>
      </c>
      <c r="K790" s="3" t="s">
        <v>2222</v>
      </c>
      <c r="L790">
        <v>1</v>
      </c>
      <c r="M790">
        <v>1</v>
      </c>
      <c r="N790">
        <v>1</v>
      </c>
      <c r="O790">
        <v>1</v>
      </c>
      <c r="P790">
        <f t="shared" si="62"/>
        <v>85</v>
      </c>
      <c r="Q790">
        <f t="shared" si="63"/>
        <v>85</v>
      </c>
      <c r="R790">
        <f t="shared" si="64"/>
        <v>0</v>
      </c>
    </row>
    <row r="791" spans="1:18">
      <c r="A791" t="str">
        <f t="shared" si="60"/>
        <v>Kaos Seminis1/1/1000</v>
      </c>
      <c r="B791" t="s">
        <v>1141</v>
      </c>
      <c r="C791" s="3" t="s">
        <v>2222</v>
      </c>
      <c r="D791">
        <v>30</v>
      </c>
      <c r="G791" t="str">
        <f t="shared" si="61"/>
        <v>Kaos Seminis1/1/1000</v>
      </c>
      <c r="H791">
        <v>790</v>
      </c>
      <c r="I791" t="s">
        <v>12493</v>
      </c>
      <c r="J791" t="s">
        <v>1141</v>
      </c>
      <c r="K791" s="3" t="s">
        <v>2222</v>
      </c>
      <c r="L791">
        <v>1</v>
      </c>
      <c r="M791">
        <v>1</v>
      </c>
      <c r="N791">
        <v>1</v>
      </c>
      <c r="O791">
        <v>1</v>
      </c>
      <c r="P791">
        <f t="shared" si="62"/>
        <v>30</v>
      </c>
      <c r="Q791">
        <f t="shared" si="63"/>
        <v>30</v>
      </c>
      <c r="R791">
        <f t="shared" si="64"/>
        <v>0</v>
      </c>
    </row>
    <row r="792" spans="1:18">
      <c r="A792" t="str">
        <f t="shared" si="60"/>
        <v>Kaos Sinasen 300 SC1/1/1000</v>
      </c>
      <c r="B792" t="s">
        <v>1142</v>
      </c>
      <c r="C792" s="3" t="s">
        <v>2222</v>
      </c>
      <c r="D792">
        <v>3045</v>
      </c>
      <c r="G792" t="str">
        <f t="shared" si="61"/>
        <v>Kaos Sinasen 300 SC1/1/1000</v>
      </c>
      <c r="H792">
        <v>791</v>
      </c>
      <c r="I792" t="s">
        <v>12494</v>
      </c>
      <c r="J792" t="s">
        <v>1142</v>
      </c>
      <c r="K792" s="3" t="s">
        <v>2222</v>
      </c>
      <c r="L792">
        <v>1</v>
      </c>
      <c r="M792">
        <v>1</v>
      </c>
      <c r="N792">
        <v>1</v>
      </c>
      <c r="O792">
        <v>1</v>
      </c>
      <c r="P792">
        <f t="shared" si="62"/>
        <v>3045</v>
      </c>
      <c r="Q792">
        <f t="shared" si="63"/>
        <v>3045</v>
      </c>
      <c r="R792">
        <f t="shared" si="64"/>
        <v>0</v>
      </c>
    </row>
    <row r="793" spans="1:18">
      <c r="A793" t="str">
        <f t="shared" si="60"/>
        <v>Kaos Sofia1/1/1000</v>
      </c>
      <c r="B793" t="s">
        <v>1143</v>
      </c>
      <c r="C793" s="3" t="s">
        <v>2222</v>
      </c>
      <c r="D793">
        <v>8</v>
      </c>
      <c r="G793" t="str">
        <f t="shared" si="61"/>
        <v>Kaos Sofia1/1/1000</v>
      </c>
      <c r="H793">
        <v>792</v>
      </c>
      <c r="I793" t="s">
        <v>12495</v>
      </c>
      <c r="J793" t="s">
        <v>1143</v>
      </c>
      <c r="K793" s="3" t="s">
        <v>2222</v>
      </c>
      <c r="L793">
        <v>1</v>
      </c>
      <c r="M793">
        <v>1</v>
      </c>
      <c r="N793">
        <v>1</v>
      </c>
      <c r="O793">
        <v>1</v>
      </c>
      <c r="P793">
        <f t="shared" si="62"/>
        <v>8</v>
      </c>
      <c r="Q793">
        <f t="shared" si="63"/>
        <v>8</v>
      </c>
      <c r="R793">
        <f t="shared" si="64"/>
        <v>0</v>
      </c>
    </row>
    <row r="794" spans="1:18">
      <c r="A794" t="str">
        <f t="shared" si="60"/>
        <v>Kaos Syngenta1/1/1000</v>
      </c>
      <c r="B794" t="s">
        <v>1144</v>
      </c>
      <c r="C794" s="3" t="s">
        <v>2222</v>
      </c>
      <c r="D794">
        <v>7583</v>
      </c>
      <c r="G794" t="str">
        <f t="shared" si="61"/>
        <v>Kaos Syngenta1/1/1000</v>
      </c>
      <c r="H794">
        <v>793</v>
      </c>
      <c r="I794" t="s">
        <v>12496</v>
      </c>
      <c r="J794" t="s">
        <v>1144</v>
      </c>
      <c r="K794" s="3" t="s">
        <v>2222</v>
      </c>
      <c r="L794">
        <v>1</v>
      </c>
      <c r="M794">
        <v>1</v>
      </c>
      <c r="N794">
        <v>1</v>
      </c>
      <c r="O794">
        <v>1</v>
      </c>
      <c r="P794">
        <f t="shared" si="62"/>
        <v>7583</v>
      </c>
      <c r="Q794">
        <f t="shared" si="63"/>
        <v>7583</v>
      </c>
      <c r="R794">
        <f t="shared" si="64"/>
        <v>0</v>
      </c>
    </row>
    <row r="795" spans="1:18">
      <c r="A795" t="str">
        <f t="shared" si="60"/>
        <v>Kaos THM Crespo1/1/1000</v>
      </c>
      <c r="B795" t="s">
        <v>1145</v>
      </c>
      <c r="C795" s="3" t="s">
        <v>2222</v>
      </c>
      <c r="D795">
        <v>100</v>
      </c>
      <c r="G795" t="str">
        <f t="shared" si="61"/>
        <v>Kaos THM Crespo1/1/1000</v>
      </c>
      <c r="H795">
        <v>794</v>
      </c>
      <c r="I795" t="s">
        <v>12497</v>
      </c>
      <c r="J795" t="s">
        <v>1145</v>
      </c>
      <c r="K795" s="3" t="s">
        <v>2222</v>
      </c>
      <c r="L795">
        <v>1</v>
      </c>
      <c r="M795">
        <v>1</v>
      </c>
      <c r="N795">
        <v>1</v>
      </c>
      <c r="O795">
        <v>1</v>
      </c>
      <c r="P795">
        <f t="shared" si="62"/>
        <v>100</v>
      </c>
      <c r="Q795">
        <f t="shared" si="63"/>
        <v>100</v>
      </c>
      <c r="R795">
        <f t="shared" si="64"/>
        <v>0</v>
      </c>
    </row>
    <row r="796" spans="1:18">
      <c r="A796" t="str">
        <f t="shared" si="60"/>
        <v>Kaos Toxafin1/1/1000</v>
      </c>
      <c r="B796" t="s">
        <v>1146</v>
      </c>
      <c r="C796" s="3" t="s">
        <v>2222</v>
      </c>
      <c r="D796">
        <v>47</v>
      </c>
      <c r="G796" t="str">
        <f t="shared" si="61"/>
        <v>Kaos Toxafin1/1/1000</v>
      </c>
      <c r="H796">
        <v>795</v>
      </c>
      <c r="I796" t="s">
        <v>12498</v>
      </c>
      <c r="J796" t="s">
        <v>1146</v>
      </c>
      <c r="K796" s="3" t="s">
        <v>2222</v>
      </c>
      <c r="L796">
        <v>1</v>
      </c>
      <c r="M796">
        <v>1</v>
      </c>
      <c r="N796">
        <v>1</v>
      </c>
      <c r="O796">
        <v>1</v>
      </c>
      <c r="P796">
        <f t="shared" si="62"/>
        <v>47</v>
      </c>
      <c r="Q796">
        <f t="shared" si="63"/>
        <v>47</v>
      </c>
      <c r="R796">
        <f t="shared" si="64"/>
        <v>0</v>
      </c>
    </row>
    <row r="797" spans="1:18">
      <c r="A797" t="str">
        <f t="shared" si="60"/>
        <v>Kaos Tumagon1/1/1000</v>
      </c>
      <c r="B797" t="s">
        <v>1147</v>
      </c>
      <c r="C797" s="3" t="s">
        <v>2222</v>
      </c>
      <c r="D797">
        <v>67</v>
      </c>
      <c r="G797" t="str">
        <f t="shared" si="61"/>
        <v>Kaos Tumagon1/1/1000</v>
      </c>
      <c r="H797">
        <v>796</v>
      </c>
      <c r="I797" t="s">
        <v>12499</v>
      </c>
      <c r="J797" t="s">
        <v>1147</v>
      </c>
      <c r="K797" s="3" t="s">
        <v>2222</v>
      </c>
      <c r="L797">
        <v>1</v>
      </c>
      <c r="M797">
        <v>1</v>
      </c>
      <c r="N797">
        <v>1</v>
      </c>
      <c r="O797">
        <v>1</v>
      </c>
      <c r="P797">
        <f t="shared" si="62"/>
        <v>67</v>
      </c>
      <c r="Q797">
        <f t="shared" si="63"/>
        <v>67</v>
      </c>
      <c r="R797">
        <f t="shared" si="64"/>
        <v>0</v>
      </c>
    </row>
    <row r="798" spans="1:18">
      <c r="A798" t="str">
        <f t="shared" si="60"/>
        <v>Kaos UPL1/1/1000</v>
      </c>
      <c r="B798" t="s">
        <v>1148</v>
      </c>
      <c r="C798" s="3" t="s">
        <v>2222</v>
      </c>
      <c r="D798">
        <v>74</v>
      </c>
      <c r="G798" t="str">
        <f t="shared" si="61"/>
        <v>Kaos UPL1/1/1000</v>
      </c>
      <c r="H798">
        <v>797</v>
      </c>
      <c r="I798" t="s">
        <v>12500</v>
      </c>
      <c r="J798" t="s">
        <v>1148</v>
      </c>
      <c r="K798" s="3" t="s">
        <v>2222</v>
      </c>
      <c r="L798">
        <v>1</v>
      </c>
      <c r="M798">
        <v>1</v>
      </c>
      <c r="N798">
        <v>1</v>
      </c>
      <c r="O798">
        <v>1</v>
      </c>
      <c r="P798">
        <f t="shared" si="62"/>
        <v>74</v>
      </c>
      <c r="Q798">
        <f t="shared" si="63"/>
        <v>74</v>
      </c>
      <c r="R798">
        <f t="shared" si="64"/>
        <v>0</v>
      </c>
    </row>
    <row r="799" spans="1:18">
      <c r="A799" t="str">
        <f t="shared" si="60"/>
        <v>Karbasin 500 EC 20 X 500 ml45870</v>
      </c>
      <c r="B799" t="s">
        <v>1149</v>
      </c>
      <c r="C799" s="3">
        <v>45870</v>
      </c>
      <c r="D799">
        <v>940</v>
      </c>
      <c r="G799" t="str">
        <f t="shared" si="61"/>
        <v>Karbasin 500 EC 20 X 500 ml45870</v>
      </c>
      <c r="H799">
        <v>798</v>
      </c>
      <c r="I799" t="s">
        <v>12501</v>
      </c>
      <c r="J799" t="s">
        <v>1149</v>
      </c>
      <c r="K799" s="3">
        <v>45870</v>
      </c>
      <c r="L799">
        <v>20</v>
      </c>
      <c r="M799">
        <v>1</v>
      </c>
      <c r="N799">
        <v>1</v>
      </c>
      <c r="O799">
        <v>20</v>
      </c>
      <c r="P799">
        <f t="shared" si="62"/>
        <v>940</v>
      </c>
      <c r="Q799">
        <f t="shared" si="63"/>
        <v>47</v>
      </c>
      <c r="R799">
        <f t="shared" si="64"/>
        <v>0</v>
      </c>
    </row>
    <row r="800" spans="1:18">
      <c r="A800" t="str">
        <f t="shared" si="60"/>
        <v>Karburator Star Metal1/1/1000</v>
      </c>
      <c r="B800" t="s">
        <v>1151</v>
      </c>
      <c r="C800" s="3" t="s">
        <v>2222</v>
      </c>
      <c r="D800">
        <v>5</v>
      </c>
      <c r="G800" t="str">
        <f t="shared" si="61"/>
        <v>Karburator Star Metal1/1/1000</v>
      </c>
      <c r="H800">
        <v>799</v>
      </c>
      <c r="I800" t="s">
        <v>12502</v>
      </c>
      <c r="J800" t="s">
        <v>1151</v>
      </c>
      <c r="K800" s="3" t="s">
        <v>2222</v>
      </c>
      <c r="L800">
        <v>1</v>
      </c>
      <c r="M800">
        <v>1</v>
      </c>
      <c r="N800">
        <v>1</v>
      </c>
      <c r="O800">
        <v>1</v>
      </c>
      <c r="P800">
        <f t="shared" si="62"/>
        <v>5</v>
      </c>
      <c r="Q800">
        <f t="shared" si="63"/>
        <v>5</v>
      </c>
      <c r="R800">
        <f t="shared" si="64"/>
        <v>0</v>
      </c>
    </row>
    <row r="801" spans="1:18">
      <c r="A801" t="str">
        <f t="shared" si="60"/>
        <v>Karet Piston YT 5L1/1/1000</v>
      </c>
      <c r="B801" t="s">
        <v>1152</v>
      </c>
      <c r="C801" s="3" t="s">
        <v>2222</v>
      </c>
      <c r="D801">
        <v>40</v>
      </c>
      <c r="G801" t="str">
        <f t="shared" si="61"/>
        <v>Karet Piston YT 5L1/1/1000</v>
      </c>
      <c r="H801">
        <v>800</v>
      </c>
      <c r="I801" t="s">
        <v>12503</v>
      </c>
      <c r="J801" t="s">
        <v>1152</v>
      </c>
      <c r="K801" s="3" t="s">
        <v>2222</v>
      </c>
      <c r="L801">
        <v>1</v>
      </c>
      <c r="M801">
        <v>1</v>
      </c>
      <c r="N801">
        <v>1</v>
      </c>
      <c r="O801">
        <v>1</v>
      </c>
      <c r="P801">
        <f t="shared" si="62"/>
        <v>40</v>
      </c>
      <c r="Q801">
        <f t="shared" si="63"/>
        <v>40</v>
      </c>
      <c r="R801">
        <f t="shared" si="64"/>
        <v>0</v>
      </c>
    </row>
    <row r="802" spans="1:18">
      <c r="A802" t="str">
        <f t="shared" si="60"/>
        <v>Karimazu 590 EC 20 X 400 ml (Label Baru)46966</v>
      </c>
      <c r="B802" t="s">
        <v>1153</v>
      </c>
      <c r="C802" s="3">
        <v>46966</v>
      </c>
      <c r="D802">
        <v>479</v>
      </c>
      <c r="G802" t="str">
        <f t="shared" si="61"/>
        <v>Karimazu 590 EC 20 X 400 ml (Label Baru)46966</v>
      </c>
      <c r="H802">
        <v>801</v>
      </c>
      <c r="I802" t="s">
        <v>12504</v>
      </c>
      <c r="J802" t="s">
        <v>1153</v>
      </c>
      <c r="K802" s="3">
        <v>46966</v>
      </c>
      <c r="L802">
        <v>20</v>
      </c>
      <c r="M802">
        <v>1</v>
      </c>
      <c r="N802">
        <v>1</v>
      </c>
      <c r="O802">
        <v>20</v>
      </c>
      <c r="P802">
        <f t="shared" si="62"/>
        <v>479</v>
      </c>
      <c r="Q802">
        <f t="shared" si="63"/>
        <v>23</v>
      </c>
      <c r="R802">
        <f t="shared" si="64"/>
        <v>19</v>
      </c>
    </row>
    <row r="803" spans="1:18">
      <c r="A803" t="str">
        <f t="shared" si="60"/>
        <v>Karimazu 590 EC 20 X 800 ml46935</v>
      </c>
      <c r="B803" t="s">
        <v>1155</v>
      </c>
      <c r="C803" s="3">
        <v>46935</v>
      </c>
      <c r="D803">
        <v>1334</v>
      </c>
      <c r="G803" t="str">
        <f t="shared" si="61"/>
        <v>Karimazu 590 EC 20 X 800 ml46935</v>
      </c>
      <c r="H803">
        <v>802</v>
      </c>
      <c r="I803" t="s">
        <v>12505</v>
      </c>
      <c r="J803" t="s">
        <v>1155</v>
      </c>
      <c r="K803" s="3">
        <v>46935</v>
      </c>
      <c r="L803">
        <v>20</v>
      </c>
      <c r="M803">
        <v>1</v>
      </c>
      <c r="N803">
        <v>1</v>
      </c>
      <c r="O803">
        <v>20</v>
      </c>
      <c r="P803">
        <f t="shared" si="62"/>
        <v>1334</v>
      </c>
      <c r="Q803">
        <f t="shared" si="63"/>
        <v>66</v>
      </c>
      <c r="R803">
        <f t="shared" si="64"/>
        <v>14</v>
      </c>
    </row>
    <row r="804" spans="1:18">
      <c r="A804" t="str">
        <f t="shared" si="60"/>
        <v>Karimazu 590 EC 40 X 200 ml46935</v>
      </c>
      <c r="B804" t="s">
        <v>1156</v>
      </c>
      <c r="C804" s="3">
        <v>46935</v>
      </c>
      <c r="D804">
        <v>205</v>
      </c>
      <c r="G804" t="str">
        <f t="shared" si="61"/>
        <v>Karimazu 590 EC 40 X 200 ml46935</v>
      </c>
      <c r="H804">
        <v>803</v>
      </c>
      <c r="I804" t="s">
        <v>12506</v>
      </c>
      <c r="J804" t="s">
        <v>1156</v>
      </c>
      <c r="K804" s="3">
        <v>46935</v>
      </c>
      <c r="L804">
        <v>40</v>
      </c>
      <c r="M804">
        <v>1</v>
      </c>
      <c r="N804">
        <v>1</v>
      </c>
      <c r="O804">
        <v>40</v>
      </c>
      <c r="P804">
        <f t="shared" si="62"/>
        <v>205</v>
      </c>
      <c r="Q804">
        <f t="shared" si="63"/>
        <v>5</v>
      </c>
      <c r="R804">
        <f t="shared" si="64"/>
        <v>5</v>
      </c>
    </row>
    <row r="805" spans="1:18">
      <c r="A805" t="str">
        <f t="shared" si="60"/>
        <v>Karung OPP Lami 10 kg Qiu Seed1/1/1000</v>
      </c>
      <c r="B805" t="s">
        <v>1158</v>
      </c>
      <c r="C805" s="3" t="s">
        <v>2222</v>
      </c>
      <c r="D805">
        <v>22042</v>
      </c>
      <c r="G805" t="str">
        <f t="shared" si="61"/>
        <v>Karung OPP Lami 10 kg Qiu Seed1/1/1000</v>
      </c>
      <c r="H805">
        <v>804</v>
      </c>
      <c r="I805" t="s">
        <v>12507</v>
      </c>
      <c r="J805" t="s">
        <v>1158</v>
      </c>
      <c r="K805" s="3" t="s">
        <v>2222</v>
      </c>
      <c r="L805">
        <v>1</v>
      </c>
      <c r="M805">
        <v>1</v>
      </c>
      <c r="N805">
        <v>1</v>
      </c>
      <c r="O805">
        <v>1</v>
      </c>
      <c r="P805">
        <f t="shared" si="62"/>
        <v>22042</v>
      </c>
      <c r="Q805">
        <f t="shared" si="63"/>
        <v>22042</v>
      </c>
      <c r="R805">
        <f t="shared" si="64"/>
        <v>0</v>
      </c>
    </row>
    <row r="806" spans="1:18">
      <c r="A806" t="str">
        <f t="shared" si="60"/>
        <v>Katup Pelepas Angin YT 5L1/1/1000</v>
      </c>
      <c r="B806" t="s">
        <v>1159</v>
      </c>
      <c r="C806" s="3" t="s">
        <v>2222</v>
      </c>
      <c r="D806">
        <v>110</v>
      </c>
      <c r="G806" t="str">
        <f t="shared" si="61"/>
        <v>Katup Pelepas Angin YT 5L1/1/1000</v>
      </c>
      <c r="H806">
        <v>805</v>
      </c>
      <c r="I806" t="s">
        <v>12508</v>
      </c>
      <c r="J806" t="s">
        <v>1159</v>
      </c>
      <c r="K806" s="3" t="s">
        <v>2222</v>
      </c>
      <c r="L806">
        <v>1</v>
      </c>
      <c r="M806">
        <v>1</v>
      </c>
      <c r="N806">
        <v>1</v>
      </c>
      <c r="O806">
        <v>1</v>
      </c>
      <c r="P806">
        <f t="shared" si="62"/>
        <v>110</v>
      </c>
      <c r="Q806">
        <f t="shared" si="63"/>
        <v>110</v>
      </c>
      <c r="R806">
        <f t="shared" si="64"/>
        <v>0</v>
      </c>
    </row>
    <row r="807" spans="1:18">
      <c r="A807" t="str">
        <f t="shared" si="60"/>
        <v>Kelpak 11/0.031 SL 20 X 500 ml46174</v>
      </c>
      <c r="B807" t="s">
        <v>1160</v>
      </c>
      <c r="C807" s="3">
        <v>46174</v>
      </c>
      <c r="D807">
        <v>127</v>
      </c>
      <c r="G807" t="str">
        <f t="shared" si="61"/>
        <v>Kelpak 11/0.031 SL 20 X 500 ml46174</v>
      </c>
      <c r="H807">
        <v>806</v>
      </c>
      <c r="I807" t="s">
        <v>12509</v>
      </c>
      <c r="J807" t="s">
        <v>1160</v>
      </c>
      <c r="K807" s="3">
        <v>46174</v>
      </c>
      <c r="L807">
        <v>20</v>
      </c>
      <c r="M807">
        <v>1</v>
      </c>
      <c r="N807">
        <v>1</v>
      </c>
      <c r="O807">
        <v>20</v>
      </c>
      <c r="P807">
        <f t="shared" si="62"/>
        <v>127</v>
      </c>
      <c r="Q807">
        <f t="shared" si="63"/>
        <v>6</v>
      </c>
      <c r="R807">
        <f t="shared" si="64"/>
        <v>7</v>
      </c>
    </row>
    <row r="808" spans="1:18">
      <c r="A808" t="str">
        <f t="shared" si="60"/>
        <v>Kelpak 11/0.031 SL 40 X 250 ml46174</v>
      </c>
      <c r="B808" t="s">
        <v>1161</v>
      </c>
      <c r="C808" s="3">
        <v>46174</v>
      </c>
      <c r="D808">
        <v>238</v>
      </c>
      <c r="G808" t="str">
        <f t="shared" si="61"/>
        <v>Kelpak 11/0.031 SL 40 X 250 ml46174</v>
      </c>
      <c r="H808">
        <v>807</v>
      </c>
      <c r="I808" t="s">
        <v>12510</v>
      </c>
      <c r="J808" t="s">
        <v>1161</v>
      </c>
      <c r="K808" s="3">
        <v>46174</v>
      </c>
      <c r="L808">
        <v>40</v>
      </c>
      <c r="M808">
        <v>1</v>
      </c>
      <c r="N808">
        <v>1</v>
      </c>
      <c r="O808">
        <v>40</v>
      </c>
      <c r="P808">
        <f t="shared" si="62"/>
        <v>238</v>
      </c>
      <c r="Q808">
        <f t="shared" si="63"/>
        <v>5</v>
      </c>
      <c r="R808">
        <f t="shared" si="64"/>
        <v>38</v>
      </c>
    </row>
    <row r="809" spans="1:18">
      <c r="A809" t="str">
        <f t="shared" si="60"/>
        <v>Kelpak 11/0.031 SL 50 X 100 ml46174</v>
      </c>
      <c r="B809" t="s">
        <v>1162</v>
      </c>
      <c r="C809" s="3">
        <v>46174</v>
      </c>
      <c r="D809">
        <v>424</v>
      </c>
      <c r="G809" t="str">
        <f t="shared" si="61"/>
        <v>Kelpak 11/0.031 SL 50 X 100 ml46174</v>
      </c>
      <c r="H809">
        <v>808</v>
      </c>
      <c r="I809" t="s">
        <v>12511</v>
      </c>
      <c r="J809" t="s">
        <v>1162</v>
      </c>
      <c r="K809" s="3">
        <v>46174</v>
      </c>
      <c r="L809">
        <v>50</v>
      </c>
      <c r="M809">
        <v>1</v>
      </c>
      <c r="N809">
        <v>1</v>
      </c>
      <c r="O809">
        <v>50</v>
      </c>
      <c r="P809">
        <f t="shared" si="62"/>
        <v>424</v>
      </c>
      <c r="Q809">
        <f t="shared" si="63"/>
        <v>8</v>
      </c>
      <c r="R809">
        <f t="shared" si="64"/>
        <v>24</v>
      </c>
    </row>
    <row r="810" spans="1:18">
      <c r="A810" t="str">
        <f t="shared" si="60"/>
        <v>Kemeja MIA1/1/1000</v>
      </c>
      <c r="B810" t="s">
        <v>1163</v>
      </c>
      <c r="C810" s="3" t="s">
        <v>2222</v>
      </c>
      <c r="D810">
        <v>23</v>
      </c>
      <c r="G810" t="str">
        <f t="shared" si="61"/>
        <v>Kemeja MIA1/1/1000</v>
      </c>
      <c r="H810">
        <v>809</v>
      </c>
      <c r="I810" t="s">
        <v>12512</v>
      </c>
      <c r="J810" t="s">
        <v>1163</v>
      </c>
      <c r="K810" s="3" t="s">
        <v>2222</v>
      </c>
      <c r="L810">
        <v>1</v>
      </c>
      <c r="M810">
        <v>1</v>
      </c>
      <c r="N810">
        <v>1</v>
      </c>
      <c r="O810">
        <v>1</v>
      </c>
      <c r="P810">
        <f t="shared" si="62"/>
        <v>23</v>
      </c>
      <c r="Q810">
        <f t="shared" si="63"/>
        <v>23</v>
      </c>
      <c r="R810">
        <f t="shared" si="64"/>
        <v>0</v>
      </c>
    </row>
    <row r="811" spans="1:18">
      <c r="A811" t="str">
        <f t="shared" si="60"/>
        <v>Kencis 55 EW 20 X 1 ltr47178</v>
      </c>
      <c r="B811" t="s">
        <v>1164</v>
      </c>
      <c r="C811" s="3">
        <v>47178</v>
      </c>
      <c r="D811">
        <v>171</v>
      </c>
      <c r="G811" t="str">
        <f t="shared" si="61"/>
        <v>Kencis 55 EW 20 X 1 ltr47178</v>
      </c>
      <c r="H811">
        <v>810</v>
      </c>
      <c r="I811" t="s">
        <v>12513</v>
      </c>
      <c r="J811" t="s">
        <v>1164</v>
      </c>
      <c r="K811" s="3">
        <v>47178</v>
      </c>
      <c r="L811">
        <v>20</v>
      </c>
      <c r="M811">
        <v>1</v>
      </c>
      <c r="N811">
        <v>1</v>
      </c>
      <c r="O811">
        <v>20</v>
      </c>
      <c r="P811">
        <f t="shared" si="62"/>
        <v>171</v>
      </c>
      <c r="Q811">
        <f t="shared" si="63"/>
        <v>8</v>
      </c>
      <c r="R811">
        <f t="shared" si="64"/>
        <v>11</v>
      </c>
    </row>
    <row r="812" spans="1:18">
      <c r="A812" t="str">
        <f t="shared" si="60"/>
        <v>Kencis 55 EW 20 X 1 ltr47239</v>
      </c>
      <c r="B812" t="s">
        <v>1164</v>
      </c>
      <c r="C812" s="3">
        <v>47239</v>
      </c>
      <c r="D812">
        <v>200</v>
      </c>
      <c r="G812" t="str">
        <f t="shared" si="61"/>
        <v>Kencis 55 EW 20 X 1 ltr47239</v>
      </c>
      <c r="H812">
        <v>811</v>
      </c>
      <c r="I812" t="s">
        <v>12513</v>
      </c>
      <c r="J812" t="s">
        <v>1164</v>
      </c>
      <c r="K812" s="3">
        <v>47239</v>
      </c>
      <c r="L812">
        <v>20</v>
      </c>
      <c r="M812">
        <v>1</v>
      </c>
      <c r="N812">
        <v>1</v>
      </c>
      <c r="O812">
        <v>20</v>
      </c>
      <c r="P812">
        <f t="shared" si="62"/>
        <v>200</v>
      </c>
      <c r="Q812">
        <f t="shared" si="63"/>
        <v>10</v>
      </c>
      <c r="R812">
        <f t="shared" si="64"/>
        <v>0</v>
      </c>
    </row>
    <row r="813" spans="1:18">
      <c r="A813" t="str">
        <f t="shared" si="60"/>
        <v>Kencis 55 EW 24 X 500 ml46631</v>
      </c>
      <c r="B813" t="s">
        <v>1165</v>
      </c>
      <c r="C813" s="3">
        <v>46631</v>
      </c>
      <c r="D813">
        <v>480</v>
      </c>
      <c r="G813" t="str">
        <f t="shared" si="61"/>
        <v>Kencis 55 EW 24 X 500 ml46631</v>
      </c>
      <c r="H813">
        <v>812</v>
      </c>
      <c r="I813" t="s">
        <v>12514</v>
      </c>
      <c r="J813" t="s">
        <v>1165</v>
      </c>
      <c r="K813" s="3">
        <v>46631</v>
      </c>
      <c r="L813">
        <v>24</v>
      </c>
      <c r="M813">
        <v>1</v>
      </c>
      <c r="N813">
        <v>1</v>
      </c>
      <c r="O813">
        <v>24</v>
      </c>
      <c r="P813">
        <f t="shared" si="62"/>
        <v>480</v>
      </c>
      <c r="Q813">
        <f t="shared" si="63"/>
        <v>20</v>
      </c>
      <c r="R813">
        <f t="shared" si="64"/>
        <v>0</v>
      </c>
    </row>
    <row r="814" spans="1:18">
      <c r="A814" t="str">
        <f t="shared" si="60"/>
        <v>Kenmectin 39 EC 48 X 250 ml45717</v>
      </c>
      <c r="B814" t="s">
        <v>1166</v>
      </c>
      <c r="C814" s="3">
        <v>45717</v>
      </c>
      <c r="D814">
        <v>129</v>
      </c>
      <c r="G814" t="str">
        <f t="shared" si="61"/>
        <v>Kenmectin 39 EC 48 X 250 ml45717</v>
      </c>
      <c r="H814">
        <v>813</v>
      </c>
      <c r="I814" t="s">
        <v>12515</v>
      </c>
      <c r="J814" t="s">
        <v>1166</v>
      </c>
      <c r="K814" s="3">
        <v>45717</v>
      </c>
      <c r="L814">
        <v>48</v>
      </c>
      <c r="M814">
        <v>1</v>
      </c>
      <c r="N814">
        <v>1</v>
      </c>
      <c r="O814">
        <v>48</v>
      </c>
      <c r="P814">
        <f t="shared" si="62"/>
        <v>129</v>
      </c>
      <c r="Q814">
        <f t="shared" si="63"/>
        <v>2</v>
      </c>
      <c r="R814">
        <f t="shared" si="64"/>
        <v>33</v>
      </c>
    </row>
    <row r="815" spans="1:18">
      <c r="A815" t="str">
        <f t="shared" si="60"/>
        <v>Kenmectin 39 EC 48 X 250 ml45901</v>
      </c>
      <c r="B815" t="s">
        <v>1166</v>
      </c>
      <c r="C815" s="3">
        <v>45901</v>
      </c>
      <c r="D815">
        <v>816</v>
      </c>
      <c r="G815" t="str">
        <f t="shared" si="61"/>
        <v>Kenmectin 39 EC 48 X 250 ml45901</v>
      </c>
      <c r="H815">
        <v>814</v>
      </c>
      <c r="I815" t="s">
        <v>12515</v>
      </c>
      <c r="J815" t="s">
        <v>1166</v>
      </c>
      <c r="K815" s="3">
        <v>45901</v>
      </c>
      <c r="L815">
        <v>48</v>
      </c>
      <c r="M815">
        <v>1</v>
      </c>
      <c r="N815">
        <v>1</v>
      </c>
      <c r="O815">
        <v>48</v>
      </c>
      <c r="P815">
        <f t="shared" si="62"/>
        <v>816</v>
      </c>
      <c r="Q815">
        <f t="shared" si="63"/>
        <v>17</v>
      </c>
      <c r="R815">
        <f t="shared" si="64"/>
        <v>0</v>
      </c>
    </row>
    <row r="816" spans="1:18">
      <c r="A816" t="str">
        <f t="shared" si="60"/>
        <v>Ken-Mida 12/50 EC 100 X 100 ml46327</v>
      </c>
      <c r="B816" t="s">
        <v>1167</v>
      </c>
      <c r="C816" s="3">
        <v>46327</v>
      </c>
      <c r="D816">
        <v>940</v>
      </c>
      <c r="G816" t="str">
        <f t="shared" si="61"/>
        <v>Ken-Mida 12/50 EC 100 X 100 ml46327</v>
      </c>
      <c r="H816">
        <v>815</v>
      </c>
      <c r="I816" t="s">
        <v>12516</v>
      </c>
      <c r="J816" t="s">
        <v>1167</v>
      </c>
      <c r="K816" s="3">
        <v>46327</v>
      </c>
      <c r="L816">
        <v>100</v>
      </c>
      <c r="M816">
        <v>1</v>
      </c>
      <c r="N816">
        <v>1</v>
      </c>
      <c r="O816">
        <v>100</v>
      </c>
      <c r="P816">
        <f t="shared" si="62"/>
        <v>940</v>
      </c>
      <c r="Q816">
        <f t="shared" si="63"/>
        <v>9</v>
      </c>
      <c r="R816">
        <f t="shared" si="64"/>
        <v>40</v>
      </c>
    </row>
    <row r="817" spans="1:18">
      <c r="A817" t="str">
        <f t="shared" si="60"/>
        <v>Ken-Mida 12/50 EC 100 X 100 ml46569</v>
      </c>
      <c r="B817" t="s">
        <v>1167</v>
      </c>
      <c r="C817" s="3">
        <v>46569</v>
      </c>
      <c r="D817">
        <v>1000</v>
      </c>
      <c r="G817" t="str">
        <f t="shared" si="61"/>
        <v>Ken-Mida 12/50 EC 100 X 100 ml46569</v>
      </c>
      <c r="H817">
        <v>816</v>
      </c>
      <c r="I817" t="s">
        <v>12516</v>
      </c>
      <c r="J817" t="s">
        <v>1167</v>
      </c>
      <c r="K817" s="3">
        <v>46569</v>
      </c>
      <c r="L817">
        <v>100</v>
      </c>
      <c r="M817">
        <v>1</v>
      </c>
      <c r="N817">
        <v>1</v>
      </c>
      <c r="O817">
        <v>100</v>
      </c>
      <c r="P817">
        <f t="shared" si="62"/>
        <v>1000</v>
      </c>
      <c r="Q817">
        <f t="shared" si="63"/>
        <v>10</v>
      </c>
      <c r="R817">
        <f t="shared" si="64"/>
        <v>0</v>
      </c>
    </row>
    <row r="818" spans="1:18">
      <c r="A818" t="str">
        <f t="shared" si="60"/>
        <v>Ken-Mida 12/50 EC 24 X 500 ml46204</v>
      </c>
      <c r="B818" t="s">
        <v>1168</v>
      </c>
      <c r="C818" s="3">
        <v>46204</v>
      </c>
      <c r="D818">
        <v>480</v>
      </c>
      <c r="G818" t="str">
        <f t="shared" si="61"/>
        <v>Ken-Mida 12/50 EC 24 X 500 ml46204</v>
      </c>
      <c r="H818">
        <v>817</v>
      </c>
      <c r="I818" t="s">
        <v>12517</v>
      </c>
      <c r="J818" t="s">
        <v>1168</v>
      </c>
      <c r="K818" s="3">
        <v>46204</v>
      </c>
      <c r="L818">
        <v>24</v>
      </c>
      <c r="M818">
        <v>1</v>
      </c>
      <c r="N818">
        <v>1</v>
      </c>
      <c r="O818">
        <v>24</v>
      </c>
      <c r="P818">
        <f t="shared" si="62"/>
        <v>480</v>
      </c>
      <c r="Q818">
        <f t="shared" si="63"/>
        <v>20</v>
      </c>
      <c r="R818">
        <f t="shared" si="64"/>
        <v>0</v>
      </c>
    </row>
    <row r="819" spans="1:18">
      <c r="A819" t="str">
        <f t="shared" si="60"/>
        <v>Ken-Mida 12/50 EC 48 X 250 ml46327</v>
      </c>
      <c r="B819" t="s">
        <v>1169</v>
      </c>
      <c r="C819" s="3">
        <v>46327</v>
      </c>
      <c r="D819">
        <v>22</v>
      </c>
      <c r="G819" t="str">
        <f t="shared" si="61"/>
        <v>Ken-Mida 12/50 EC 48 X 250 ml46327</v>
      </c>
      <c r="H819">
        <v>818</v>
      </c>
      <c r="I819" t="s">
        <v>12518</v>
      </c>
      <c r="J819" t="s">
        <v>1169</v>
      </c>
      <c r="K819" s="3">
        <v>46327</v>
      </c>
      <c r="L819">
        <v>48</v>
      </c>
      <c r="M819">
        <v>1</v>
      </c>
      <c r="N819">
        <v>1</v>
      </c>
      <c r="O819">
        <v>48</v>
      </c>
      <c r="P819">
        <f t="shared" si="62"/>
        <v>22</v>
      </c>
      <c r="Q819">
        <f t="shared" si="63"/>
        <v>0</v>
      </c>
      <c r="R819">
        <f t="shared" si="64"/>
        <v>22</v>
      </c>
    </row>
    <row r="820" spans="1:18">
      <c r="A820" t="str">
        <f t="shared" si="60"/>
        <v>Ken-Mida 12/50 EC 48 X 250 ml46388</v>
      </c>
      <c r="B820" t="s">
        <v>1169</v>
      </c>
      <c r="C820" s="3">
        <v>46388</v>
      </c>
      <c r="D820">
        <v>864</v>
      </c>
      <c r="G820" t="str">
        <f t="shared" si="61"/>
        <v>Ken-Mida 12/50 EC 48 X 250 ml46388</v>
      </c>
      <c r="H820">
        <v>819</v>
      </c>
      <c r="I820" t="s">
        <v>12518</v>
      </c>
      <c r="J820" t="s">
        <v>1169</v>
      </c>
      <c r="K820" s="3">
        <v>46388</v>
      </c>
      <c r="L820">
        <v>48</v>
      </c>
      <c r="M820">
        <v>1</v>
      </c>
      <c r="N820">
        <v>1</v>
      </c>
      <c r="O820">
        <v>48</v>
      </c>
      <c r="P820">
        <f t="shared" si="62"/>
        <v>864</v>
      </c>
      <c r="Q820">
        <f t="shared" si="63"/>
        <v>18</v>
      </c>
      <c r="R820">
        <f t="shared" si="64"/>
        <v>0</v>
      </c>
    </row>
    <row r="821" spans="1:18">
      <c r="A821" t="str">
        <f t="shared" si="60"/>
        <v>Kick Off 36 EC 20 X 1 ltr45627</v>
      </c>
      <c r="B821" t="s">
        <v>1170</v>
      </c>
      <c r="C821" s="3">
        <v>45627</v>
      </c>
      <c r="D821">
        <v>153</v>
      </c>
      <c r="G821" t="str">
        <f t="shared" si="61"/>
        <v>Kick Off 36 EC 20 X 1 ltr45627</v>
      </c>
      <c r="H821">
        <v>820</v>
      </c>
      <c r="I821" t="s">
        <v>12519</v>
      </c>
      <c r="J821" t="s">
        <v>1170</v>
      </c>
      <c r="K821" s="3">
        <v>45627</v>
      </c>
      <c r="L821">
        <v>20</v>
      </c>
      <c r="M821">
        <v>1</v>
      </c>
      <c r="N821">
        <v>1</v>
      </c>
      <c r="O821">
        <v>20</v>
      </c>
      <c r="P821">
        <f t="shared" si="62"/>
        <v>153</v>
      </c>
      <c r="Q821">
        <f t="shared" si="63"/>
        <v>7</v>
      </c>
      <c r="R821">
        <f t="shared" si="64"/>
        <v>13</v>
      </c>
    </row>
    <row r="822" spans="1:18">
      <c r="A822" t="str">
        <f t="shared" si="60"/>
        <v>Kick Off 36 EC 48 X 100 ml45231</v>
      </c>
      <c r="B822" t="s">
        <v>1172</v>
      </c>
      <c r="C822" s="3">
        <v>45231</v>
      </c>
      <c r="D822">
        <v>22</v>
      </c>
      <c r="G822" t="str">
        <f t="shared" si="61"/>
        <v>Kick Off 36 EC 48 X 100 ml45231</v>
      </c>
      <c r="H822">
        <v>821</v>
      </c>
      <c r="I822" t="s">
        <v>12520</v>
      </c>
      <c r="J822" t="s">
        <v>1172</v>
      </c>
      <c r="K822" s="3">
        <v>45231</v>
      </c>
      <c r="L822">
        <v>48</v>
      </c>
      <c r="M822">
        <v>1</v>
      </c>
      <c r="N822">
        <v>1</v>
      </c>
      <c r="O822">
        <v>48</v>
      </c>
      <c r="P822">
        <f t="shared" si="62"/>
        <v>22</v>
      </c>
      <c r="Q822">
        <f t="shared" si="63"/>
        <v>0</v>
      </c>
      <c r="R822">
        <f t="shared" si="64"/>
        <v>22</v>
      </c>
    </row>
    <row r="823" spans="1:18">
      <c r="A823" t="str">
        <f t="shared" si="60"/>
        <v>Kick Off 36 EC 48 X 100 ml45536</v>
      </c>
      <c r="B823" t="s">
        <v>1172</v>
      </c>
      <c r="C823" s="3">
        <v>45536</v>
      </c>
      <c r="D823">
        <v>80</v>
      </c>
      <c r="G823" t="str">
        <f t="shared" si="61"/>
        <v>Kick Off 36 EC 48 X 100 ml45536</v>
      </c>
      <c r="H823">
        <v>822</v>
      </c>
      <c r="I823" t="s">
        <v>12520</v>
      </c>
      <c r="J823" t="s">
        <v>1172</v>
      </c>
      <c r="K823" s="3">
        <v>45536</v>
      </c>
      <c r="L823">
        <v>48</v>
      </c>
      <c r="M823">
        <v>1</v>
      </c>
      <c r="N823">
        <v>1</v>
      </c>
      <c r="O823">
        <v>48</v>
      </c>
      <c r="P823">
        <f t="shared" si="62"/>
        <v>80</v>
      </c>
      <c r="Q823">
        <f t="shared" si="63"/>
        <v>1</v>
      </c>
      <c r="R823">
        <f t="shared" si="64"/>
        <v>32</v>
      </c>
    </row>
    <row r="824" spans="1:18">
      <c r="A824" t="str">
        <f t="shared" si="60"/>
        <v>Kilau 36 WP 6 X 50 X 25 gr45505</v>
      </c>
      <c r="B824" t="s">
        <v>1175</v>
      </c>
      <c r="C824" s="3">
        <v>45505</v>
      </c>
      <c r="D824">
        <v>8641</v>
      </c>
      <c r="G824" t="str">
        <f t="shared" si="61"/>
        <v>Kilau 36 WP 6 X 50 X 25 gr45505</v>
      </c>
      <c r="H824">
        <v>823</v>
      </c>
      <c r="I824" t="s">
        <v>12521</v>
      </c>
      <c r="J824" t="s">
        <v>1175</v>
      </c>
      <c r="K824" s="3">
        <v>45505</v>
      </c>
      <c r="L824">
        <v>6</v>
      </c>
      <c r="M824">
        <v>50</v>
      </c>
      <c r="N824">
        <v>1</v>
      </c>
      <c r="O824">
        <v>300</v>
      </c>
      <c r="P824">
        <f t="shared" si="62"/>
        <v>8641</v>
      </c>
      <c r="Q824">
        <f t="shared" si="63"/>
        <v>28</v>
      </c>
      <c r="R824">
        <f t="shared" si="64"/>
        <v>241</v>
      </c>
    </row>
    <row r="825" spans="1:18">
      <c r="A825" t="str">
        <f t="shared" si="60"/>
        <v>Kingdom 550 SC 20 ltr46997</v>
      </c>
      <c r="B825" t="s">
        <v>1176</v>
      </c>
      <c r="C825" s="3">
        <v>46997</v>
      </c>
      <c r="D825">
        <v>49</v>
      </c>
      <c r="G825" t="str">
        <f t="shared" si="61"/>
        <v>Kingdom 550 SC 20 ltr46997</v>
      </c>
      <c r="H825">
        <v>824</v>
      </c>
      <c r="I825" t="s">
        <v>12522</v>
      </c>
      <c r="J825" t="s">
        <v>1176</v>
      </c>
      <c r="K825" s="3">
        <v>46997</v>
      </c>
      <c r="L825">
        <v>1</v>
      </c>
      <c r="M825">
        <v>1</v>
      </c>
      <c r="N825">
        <v>1</v>
      </c>
      <c r="O825">
        <v>1</v>
      </c>
      <c r="P825">
        <f t="shared" si="62"/>
        <v>49</v>
      </c>
      <c r="Q825">
        <f t="shared" si="63"/>
        <v>49</v>
      </c>
      <c r="R825">
        <f t="shared" si="64"/>
        <v>0</v>
      </c>
    </row>
    <row r="826" spans="1:18">
      <c r="A826" t="str">
        <f t="shared" si="60"/>
        <v>Kingdom 550 SC 20 X 1 ltr46661</v>
      </c>
      <c r="B826" t="s">
        <v>1177</v>
      </c>
      <c r="C826" s="3">
        <v>46661</v>
      </c>
      <c r="D826">
        <v>29</v>
      </c>
      <c r="G826" t="str">
        <f t="shared" si="61"/>
        <v>Kingdom 550 SC 20 X 1 ltr46661</v>
      </c>
      <c r="H826">
        <v>825</v>
      </c>
      <c r="I826" t="s">
        <v>12523</v>
      </c>
      <c r="J826" t="s">
        <v>1177</v>
      </c>
      <c r="K826" s="3">
        <v>46661</v>
      </c>
      <c r="L826">
        <v>20</v>
      </c>
      <c r="M826">
        <v>1</v>
      </c>
      <c r="N826">
        <v>1</v>
      </c>
      <c r="O826">
        <v>20</v>
      </c>
      <c r="P826">
        <f t="shared" si="62"/>
        <v>29</v>
      </c>
      <c r="Q826">
        <f t="shared" si="63"/>
        <v>1</v>
      </c>
      <c r="R826">
        <f t="shared" si="64"/>
        <v>9</v>
      </c>
    </row>
    <row r="827" spans="1:18">
      <c r="A827" t="str">
        <f t="shared" si="60"/>
        <v>Kingdom 550 SC 20 X 1 ltr46997</v>
      </c>
      <c r="B827" t="s">
        <v>1177</v>
      </c>
      <c r="C827" s="3">
        <v>46997</v>
      </c>
      <c r="D827">
        <v>1000</v>
      </c>
      <c r="G827" t="str">
        <f t="shared" si="61"/>
        <v>Kingdom 550 SC 20 X 1 ltr46997</v>
      </c>
      <c r="H827">
        <v>826</v>
      </c>
      <c r="I827" t="s">
        <v>12523</v>
      </c>
      <c r="J827" t="s">
        <v>1177</v>
      </c>
      <c r="K827" s="3">
        <v>46997</v>
      </c>
      <c r="L827">
        <v>20</v>
      </c>
      <c r="M827">
        <v>1</v>
      </c>
      <c r="N827">
        <v>1</v>
      </c>
      <c r="O827">
        <v>20</v>
      </c>
      <c r="P827">
        <f t="shared" si="62"/>
        <v>1000</v>
      </c>
      <c r="Q827">
        <f t="shared" si="63"/>
        <v>50</v>
      </c>
      <c r="R827">
        <f t="shared" si="64"/>
        <v>0</v>
      </c>
    </row>
    <row r="828" spans="1:18">
      <c r="A828" t="str">
        <f t="shared" si="60"/>
        <v>Kingdom 550 SC 4 X 5 ltr46631</v>
      </c>
      <c r="B828" t="s">
        <v>1178</v>
      </c>
      <c r="C828" s="3">
        <v>46631</v>
      </c>
      <c r="D828">
        <v>24</v>
      </c>
      <c r="G828" t="str">
        <f t="shared" si="61"/>
        <v>Kingdom 550 SC 4 X 5 ltr46631</v>
      </c>
      <c r="H828">
        <v>827</v>
      </c>
      <c r="I828" t="s">
        <v>12524</v>
      </c>
      <c r="J828" t="s">
        <v>1178</v>
      </c>
      <c r="K828" s="3">
        <v>46631</v>
      </c>
      <c r="L828">
        <v>4</v>
      </c>
      <c r="M828">
        <v>1</v>
      </c>
      <c r="N828">
        <v>1</v>
      </c>
      <c r="O828">
        <v>4</v>
      </c>
      <c r="P828">
        <f t="shared" si="62"/>
        <v>24</v>
      </c>
      <c r="Q828">
        <f t="shared" si="63"/>
        <v>6</v>
      </c>
      <c r="R828">
        <f t="shared" si="64"/>
        <v>0</v>
      </c>
    </row>
    <row r="829" spans="1:18">
      <c r="A829" t="str">
        <f t="shared" si="60"/>
        <v>Kingdom 550 SC 4 X 5 ltr46661</v>
      </c>
      <c r="B829" t="s">
        <v>1178</v>
      </c>
      <c r="C829" s="3">
        <v>46661</v>
      </c>
      <c r="D829">
        <v>176</v>
      </c>
      <c r="G829" t="str">
        <f t="shared" si="61"/>
        <v>Kingdom 550 SC 4 X 5 ltr46661</v>
      </c>
      <c r="H829">
        <v>828</v>
      </c>
      <c r="I829" t="s">
        <v>12524</v>
      </c>
      <c r="J829" t="s">
        <v>1178</v>
      </c>
      <c r="K829" s="3">
        <v>46661</v>
      </c>
      <c r="L829">
        <v>4</v>
      </c>
      <c r="M829">
        <v>1</v>
      </c>
      <c r="N829">
        <v>1</v>
      </c>
      <c r="O829">
        <v>4</v>
      </c>
      <c r="P829">
        <f t="shared" si="62"/>
        <v>176</v>
      </c>
      <c r="Q829">
        <f t="shared" si="63"/>
        <v>44</v>
      </c>
      <c r="R829">
        <f t="shared" si="64"/>
        <v>0</v>
      </c>
    </row>
    <row r="830" spans="1:18">
      <c r="A830" t="str">
        <f t="shared" si="60"/>
        <v>Klep Kulit 14 ltr Star Metal1/1/1000</v>
      </c>
      <c r="B830" t="s">
        <v>1179</v>
      </c>
      <c r="C830" s="3" t="s">
        <v>2222</v>
      </c>
      <c r="D830">
        <v>78</v>
      </c>
      <c r="G830" t="str">
        <f t="shared" si="61"/>
        <v>Klep Kulit 14 ltr Star Metal1/1/1000</v>
      </c>
      <c r="H830">
        <v>829</v>
      </c>
      <c r="I830" t="s">
        <v>12525</v>
      </c>
      <c r="J830" t="s">
        <v>1179</v>
      </c>
      <c r="K830" s="3" t="s">
        <v>2222</v>
      </c>
      <c r="L830">
        <v>1</v>
      </c>
      <c r="M830">
        <v>1</v>
      </c>
      <c r="N830">
        <v>1</v>
      </c>
      <c r="O830">
        <v>1</v>
      </c>
      <c r="P830">
        <f t="shared" si="62"/>
        <v>78</v>
      </c>
      <c r="Q830">
        <f t="shared" si="63"/>
        <v>78</v>
      </c>
      <c r="R830">
        <f t="shared" si="64"/>
        <v>0</v>
      </c>
    </row>
    <row r="831" spans="1:18">
      <c r="A831" t="str">
        <f t="shared" si="60"/>
        <v>Klep Kulit 17 ltr Star Metal1/1/1000</v>
      </c>
      <c r="B831" t="s">
        <v>1180</v>
      </c>
      <c r="C831" s="3" t="s">
        <v>2222</v>
      </c>
      <c r="D831">
        <v>100</v>
      </c>
      <c r="G831" t="str">
        <f t="shared" si="61"/>
        <v>Klep Kulit 17 ltr Star Metal1/1/1000</v>
      </c>
      <c r="H831">
        <v>830</v>
      </c>
      <c r="I831" t="s">
        <v>12526</v>
      </c>
      <c r="J831" t="s">
        <v>1180</v>
      </c>
      <c r="K831" s="3" t="s">
        <v>2222</v>
      </c>
      <c r="L831">
        <v>1</v>
      </c>
      <c r="M831">
        <v>1</v>
      </c>
      <c r="N831">
        <v>1</v>
      </c>
      <c r="O831">
        <v>1</v>
      </c>
      <c r="P831">
        <f t="shared" si="62"/>
        <v>100</v>
      </c>
      <c r="Q831">
        <f t="shared" si="63"/>
        <v>100</v>
      </c>
      <c r="R831">
        <f t="shared" si="64"/>
        <v>0</v>
      </c>
    </row>
    <row r="832" spans="1:18">
      <c r="A832" t="str">
        <f t="shared" si="60"/>
        <v>Kloper 500 SL 12 X 1 ltr46600</v>
      </c>
      <c r="B832" t="s">
        <v>1181</v>
      </c>
      <c r="C832" s="3">
        <v>46600</v>
      </c>
      <c r="D832">
        <v>612</v>
      </c>
      <c r="G832" t="str">
        <f t="shared" si="61"/>
        <v>Kloper 500 SL 12 X 1 ltr46600</v>
      </c>
      <c r="H832">
        <v>831</v>
      </c>
      <c r="I832" t="s">
        <v>12527</v>
      </c>
      <c r="J832" t="s">
        <v>1181</v>
      </c>
      <c r="K832" s="3">
        <v>46600</v>
      </c>
      <c r="L832">
        <v>12</v>
      </c>
      <c r="M832">
        <v>1</v>
      </c>
      <c r="N832">
        <v>1</v>
      </c>
      <c r="O832">
        <v>12</v>
      </c>
      <c r="P832">
        <f t="shared" si="62"/>
        <v>612</v>
      </c>
      <c r="Q832">
        <f t="shared" si="63"/>
        <v>51</v>
      </c>
      <c r="R832">
        <f t="shared" si="64"/>
        <v>0</v>
      </c>
    </row>
    <row r="833" spans="1:18">
      <c r="A833" t="str">
        <f t="shared" si="60"/>
        <v>Kloper 500 SL 20 X 500 ml46692</v>
      </c>
      <c r="B833" t="s">
        <v>1184</v>
      </c>
      <c r="C833" s="3">
        <v>46692</v>
      </c>
      <c r="D833">
        <v>480</v>
      </c>
      <c r="G833" t="str">
        <f t="shared" si="61"/>
        <v>Kloper 500 SL 20 X 500 ml46692</v>
      </c>
      <c r="H833">
        <v>832</v>
      </c>
      <c r="I833" t="s">
        <v>12528</v>
      </c>
      <c r="J833" t="s">
        <v>1184</v>
      </c>
      <c r="K833" s="3">
        <v>46692</v>
      </c>
      <c r="L833">
        <v>20</v>
      </c>
      <c r="M833">
        <v>1</v>
      </c>
      <c r="N833">
        <v>1</v>
      </c>
      <c r="O833">
        <v>20</v>
      </c>
      <c r="P833">
        <f t="shared" si="62"/>
        <v>480</v>
      </c>
      <c r="Q833">
        <f t="shared" si="63"/>
        <v>24</v>
      </c>
      <c r="R833">
        <f t="shared" si="64"/>
        <v>0</v>
      </c>
    </row>
    <row r="834" spans="1:18">
      <c r="A834" t="str">
        <f t="shared" si="60"/>
        <v>Kloper 500 SL 40 X 250 ml46813</v>
      </c>
      <c r="B834" t="s">
        <v>1185</v>
      </c>
      <c r="C834" s="3">
        <v>46813</v>
      </c>
      <c r="D834">
        <v>400</v>
      </c>
      <c r="G834" t="str">
        <f t="shared" si="61"/>
        <v>Kloper 500 SL 40 X 250 ml46813</v>
      </c>
      <c r="H834">
        <v>833</v>
      </c>
      <c r="I834" t="s">
        <v>12529</v>
      </c>
      <c r="J834" t="s">
        <v>1185</v>
      </c>
      <c r="K834" s="3">
        <v>46813</v>
      </c>
      <c r="L834">
        <v>40</v>
      </c>
      <c r="M834">
        <v>1</v>
      </c>
      <c r="N834">
        <v>1</v>
      </c>
      <c r="O834">
        <v>40</v>
      </c>
      <c r="P834">
        <f t="shared" si="62"/>
        <v>400</v>
      </c>
      <c r="Q834">
        <f t="shared" si="63"/>
        <v>10</v>
      </c>
      <c r="R834">
        <f t="shared" si="64"/>
        <v>0</v>
      </c>
    </row>
    <row r="835" spans="1:18">
      <c r="A835" t="str">
        <f t="shared" ref="A835:A898" si="65">B835&amp;C835</f>
        <v>KNO3 Merah P Tani 15 X 2 kg46508</v>
      </c>
      <c r="B835" t="s">
        <v>1187</v>
      </c>
      <c r="C835" s="3">
        <v>46508</v>
      </c>
      <c r="D835">
        <v>6616</v>
      </c>
      <c r="G835" t="str">
        <f t="shared" ref="G835:G898" si="66">J835&amp;K835</f>
        <v>KNO3 Merah P Tani 15 X 2 kg46508</v>
      </c>
      <c r="H835">
        <v>834</v>
      </c>
      <c r="I835" t="s">
        <v>12530</v>
      </c>
      <c r="J835" t="s">
        <v>1187</v>
      </c>
      <c r="K835" s="3">
        <v>46508</v>
      </c>
      <c r="L835">
        <v>15</v>
      </c>
      <c r="M835">
        <v>1</v>
      </c>
      <c r="N835">
        <v>1</v>
      </c>
      <c r="O835">
        <v>15</v>
      </c>
      <c r="P835">
        <f t="shared" ref="P835:P898" si="67">VLOOKUP(G835,$A$2:$D$2089,4,FALSE)</f>
        <v>6616</v>
      </c>
      <c r="Q835">
        <f t="shared" ref="Q835:Q898" si="68">ROUNDDOWN(P835/O835,0)</f>
        <v>441</v>
      </c>
      <c r="R835">
        <f t="shared" ref="R835:R898" si="69">P835-Q835*O835</f>
        <v>1</v>
      </c>
    </row>
    <row r="836" spans="1:18">
      <c r="A836" t="str">
        <f t="shared" si="65"/>
        <v>KNO3 Putih P Tani 15 X 2 kg46388</v>
      </c>
      <c r="B836" t="s">
        <v>1188</v>
      </c>
      <c r="C836" s="3">
        <v>46388</v>
      </c>
      <c r="D836">
        <v>1055</v>
      </c>
      <c r="G836" t="str">
        <f t="shared" si="66"/>
        <v>KNO3 Putih P Tani 15 X 2 kg46388</v>
      </c>
      <c r="H836">
        <v>835</v>
      </c>
      <c r="I836" t="s">
        <v>12531</v>
      </c>
      <c r="J836" t="s">
        <v>1188</v>
      </c>
      <c r="K836" s="3">
        <v>46388</v>
      </c>
      <c r="L836">
        <v>15</v>
      </c>
      <c r="M836">
        <v>1</v>
      </c>
      <c r="N836">
        <v>1</v>
      </c>
      <c r="O836">
        <v>15</v>
      </c>
      <c r="P836">
        <f t="shared" si="67"/>
        <v>1055</v>
      </c>
      <c r="Q836">
        <f t="shared" si="68"/>
        <v>70</v>
      </c>
      <c r="R836">
        <f t="shared" si="69"/>
        <v>5</v>
      </c>
    </row>
    <row r="837" spans="1:18">
      <c r="A837" t="str">
        <f t="shared" si="65"/>
        <v>Knocker 20 X 400 ml45658</v>
      </c>
      <c r="B837" t="s">
        <v>1189</v>
      </c>
      <c r="C837" s="3">
        <v>45658</v>
      </c>
      <c r="D837">
        <v>45</v>
      </c>
      <c r="G837" t="str">
        <f t="shared" si="66"/>
        <v>Knocker 20 X 400 ml45658</v>
      </c>
      <c r="H837">
        <v>836</v>
      </c>
      <c r="I837" t="s">
        <v>12532</v>
      </c>
      <c r="J837" t="s">
        <v>1189</v>
      </c>
      <c r="K837" s="3">
        <v>45658</v>
      </c>
      <c r="L837">
        <v>20</v>
      </c>
      <c r="M837">
        <v>1</v>
      </c>
      <c r="N837">
        <v>1</v>
      </c>
      <c r="O837">
        <v>20</v>
      </c>
      <c r="P837">
        <f t="shared" si="67"/>
        <v>45</v>
      </c>
      <c r="Q837">
        <f t="shared" si="68"/>
        <v>2</v>
      </c>
      <c r="R837">
        <f t="shared" si="69"/>
        <v>5</v>
      </c>
    </row>
    <row r="838" spans="1:18">
      <c r="A838" t="str">
        <f t="shared" si="65"/>
        <v>Knocker 30 X 200 ml + ergostim46113</v>
      </c>
      <c r="B838" t="s">
        <v>1190</v>
      </c>
      <c r="C838" s="3">
        <v>46113</v>
      </c>
      <c r="D838">
        <v>71</v>
      </c>
      <c r="G838" t="str">
        <f t="shared" si="66"/>
        <v>Knocker 30 X 200 ml + ergostim46113</v>
      </c>
      <c r="H838">
        <v>837</v>
      </c>
      <c r="I838" t="s">
        <v>12533</v>
      </c>
      <c r="J838" t="s">
        <v>1190</v>
      </c>
      <c r="K838" s="3">
        <v>46113</v>
      </c>
      <c r="L838">
        <v>30</v>
      </c>
      <c r="M838">
        <v>1</v>
      </c>
      <c r="N838">
        <v>1</v>
      </c>
      <c r="O838">
        <v>30</v>
      </c>
      <c r="P838">
        <f t="shared" si="67"/>
        <v>71</v>
      </c>
      <c r="Q838">
        <f t="shared" si="68"/>
        <v>2</v>
      </c>
      <c r="R838">
        <f t="shared" si="69"/>
        <v>11</v>
      </c>
    </row>
    <row r="839" spans="1:18">
      <c r="A839" t="str">
        <f t="shared" si="65"/>
        <v>Knocker 40 X 200 ml46844</v>
      </c>
      <c r="B839" t="s">
        <v>1191</v>
      </c>
      <c r="C839" s="3">
        <v>46844</v>
      </c>
      <c r="D839">
        <v>308</v>
      </c>
      <c r="G839" t="str">
        <f t="shared" si="66"/>
        <v>Knocker 40 X 200 ml46844</v>
      </c>
      <c r="H839">
        <v>838</v>
      </c>
      <c r="I839" t="s">
        <v>12534</v>
      </c>
      <c r="J839" t="s">
        <v>1191</v>
      </c>
      <c r="K839" s="3">
        <v>46844</v>
      </c>
      <c r="L839">
        <v>40</v>
      </c>
      <c r="M839">
        <v>1</v>
      </c>
      <c r="N839">
        <v>1</v>
      </c>
      <c r="O839">
        <v>40</v>
      </c>
      <c r="P839">
        <f t="shared" si="67"/>
        <v>308</v>
      </c>
      <c r="Q839">
        <f t="shared" si="68"/>
        <v>7</v>
      </c>
      <c r="R839">
        <f t="shared" si="69"/>
        <v>28</v>
      </c>
    </row>
    <row r="840" spans="1:18">
      <c r="A840" t="str">
        <f t="shared" si="65"/>
        <v>Knocker 50 X 80 ml45413</v>
      </c>
      <c r="B840" t="s">
        <v>1192</v>
      </c>
      <c r="C840" s="3">
        <v>45413</v>
      </c>
      <c r="D840">
        <v>7</v>
      </c>
      <c r="G840" t="str">
        <f t="shared" si="66"/>
        <v>Knocker 50 X 80 ml45413</v>
      </c>
      <c r="H840">
        <v>839</v>
      </c>
      <c r="I840" t="s">
        <v>12535</v>
      </c>
      <c r="J840" t="s">
        <v>1192</v>
      </c>
      <c r="K840" s="3">
        <v>45413</v>
      </c>
      <c r="L840">
        <v>50</v>
      </c>
      <c r="M840">
        <v>1</v>
      </c>
      <c r="N840">
        <v>1</v>
      </c>
      <c r="O840">
        <v>50</v>
      </c>
      <c r="P840">
        <f t="shared" si="67"/>
        <v>7</v>
      </c>
      <c r="Q840">
        <f t="shared" si="68"/>
        <v>0</v>
      </c>
      <c r="R840">
        <f t="shared" si="69"/>
        <v>7</v>
      </c>
    </row>
    <row r="841" spans="1:18">
      <c r="A841" t="str">
        <f t="shared" si="65"/>
        <v>Knocker 50 X 80 ml46143</v>
      </c>
      <c r="B841" t="s">
        <v>1192</v>
      </c>
      <c r="C841" s="3">
        <v>46143</v>
      </c>
      <c r="D841">
        <v>25</v>
      </c>
      <c r="G841" t="str">
        <f t="shared" si="66"/>
        <v>Knocker 50 X 80 ml46143</v>
      </c>
      <c r="H841">
        <v>840</v>
      </c>
      <c r="I841" t="s">
        <v>12535</v>
      </c>
      <c r="J841" t="s">
        <v>1192</v>
      </c>
      <c r="K841" s="3">
        <v>46143</v>
      </c>
      <c r="L841">
        <v>50</v>
      </c>
      <c r="M841">
        <v>1</v>
      </c>
      <c r="N841">
        <v>1</v>
      </c>
      <c r="O841">
        <v>50</v>
      </c>
      <c r="P841">
        <f t="shared" si="67"/>
        <v>25</v>
      </c>
      <c r="Q841">
        <f t="shared" si="68"/>
        <v>0</v>
      </c>
      <c r="R841">
        <f t="shared" si="69"/>
        <v>25</v>
      </c>
    </row>
    <row r="842" spans="1:18">
      <c r="A842" t="str">
        <f t="shared" si="65"/>
        <v>Kompor Gas Maspion1/1/1000</v>
      </c>
      <c r="B842" t="s">
        <v>1193</v>
      </c>
      <c r="C842" s="3" t="s">
        <v>2222</v>
      </c>
      <c r="D842">
        <v>1</v>
      </c>
      <c r="G842" t="str">
        <f t="shared" si="66"/>
        <v>Kompor Gas Maspion1/1/1000</v>
      </c>
      <c r="H842">
        <v>841</v>
      </c>
      <c r="I842" t="s">
        <v>12536</v>
      </c>
      <c r="J842" t="s">
        <v>1193</v>
      </c>
      <c r="K842" s="3" t="s">
        <v>2222</v>
      </c>
      <c r="L842">
        <v>1</v>
      </c>
      <c r="M842">
        <v>1</v>
      </c>
      <c r="N842">
        <v>1</v>
      </c>
      <c r="O842">
        <v>1</v>
      </c>
      <c r="P842">
        <f t="shared" si="67"/>
        <v>1</v>
      </c>
      <c r="Q842">
        <f t="shared" si="68"/>
        <v>1</v>
      </c>
      <c r="R842">
        <f t="shared" si="69"/>
        <v>0</v>
      </c>
    </row>
    <row r="843" spans="1:18">
      <c r="A843" t="str">
        <f t="shared" si="65"/>
        <v>Konektor Nosel Tutup1/1/1000</v>
      </c>
      <c r="B843" t="s">
        <v>1194</v>
      </c>
      <c r="C843" s="3" t="s">
        <v>2222</v>
      </c>
      <c r="D843">
        <v>40</v>
      </c>
      <c r="G843" t="str">
        <f t="shared" si="66"/>
        <v>Konektor Nosel Tutup1/1/1000</v>
      </c>
      <c r="H843">
        <v>842</v>
      </c>
      <c r="I843" t="s">
        <v>12537</v>
      </c>
      <c r="J843" t="s">
        <v>1194</v>
      </c>
      <c r="K843" s="3" t="s">
        <v>2222</v>
      </c>
      <c r="L843">
        <v>1</v>
      </c>
      <c r="M843">
        <v>1</v>
      </c>
      <c r="N843">
        <v>1</v>
      </c>
      <c r="O843">
        <v>1</v>
      </c>
      <c r="P843">
        <f t="shared" si="67"/>
        <v>40</v>
      </c>
      <c r="Q843">
        <f t="shared" si="68"/>
        <v>40</v>
      </c>
      <c r="R843">
        <f t="shared" si="69"/>
        <v>0</v>
      </c>
    </row>
    <row r="844" spans="1:18">
      <c r="A844" t="str">
        <f t="shared" si="65"/>
        <v>Konsep 50 EC 100 X 100 ml46784</v>
      </c>
      <c r="B844" t="s">
        <v>1195</v>
      </c>
      <c r="C844" s="3">
        <v>46784</v>
      </c>
      <c r="D844">
        <v>2900</v>
      </c>
      <c r="G844" t="str">
        <f t="shared" si="66"/>
        <v>Konsep 50 EC 100 X 100 ml46784</v>
      </c>
      <c r="H844">
        <v>843</v>
      </c>
      <c r="I844" t="s">
        <v>12538</v>
      </c>
      <c r="J844" t="s">
        <v>1195</v>
      </c>
      <c r="K844" s="3">
        <v>46784</v>
      </c>
      <c r="L844">
        <v>100</v>
      </c>
      <c r="M844">
        <v>1</v>
      </c>
      <c r="N844">
        <v>1</v>
      </c>
      <c r="O844">
        <v>100</v>
      </c>
      <c r="P844">
        <f t="shared" si="67"/>
        <v>2900</v>
      </c>
      <c r="Q844">
        <f t="shared" si="68"/>
        <v>29</v>
      </c>
      <c r="R844">
        <f t="shared" si="69"/>
        <v>0</v>
      </c>
    </row>
    <row r="845" spans="1:18">
      <c r="A845" t="str">
        <f t="shared" si="65"/>
        <v>Konsep 50 EC 20 X 1 ltr46204</v>
      </c>
      <c r="B845" t="s">
        <v>1196</v>
      </c>
      <c r="C845" s="3">
        <v>46204</v>
      </c>
      <c r="D845">
        <v>4</v>
      </c>
      <c r="G845" t="str">
        <f t="shared" si="66"/>
        <v>Konsep 50 EC 20 X 1 ltr46204</v>
      </c>
      <c r="H845">
        <v>844</v>
      </c>
      <c r="I845" t="s">
        <v>12539</v>
      </c>
      <c r="J845" t="s">
        <v>1196</v>
      </c>
      <c r="K845" s="3">
        <v>46204</v>
      </c>
      <c r="L845">
        <v>20</v>
      </c>
      <c r="M845">
        <v>1</v>
      </c>
      <c r="N845">
        <v>1</v>
      </c>
      <c r="O845">
        <v>20</v>
      </c>
      <c r="P845">
        <f t="shared" si="67"/>
        <v>4</v>
      </c>
      <c r="Q845">
        <f t="shared" si="68"/>
        <v>0</v>
      </c>
      <c r="R845">
        <f t="shared" si="69"/>
        <v>4</v>
      </c>
    </row>
    <row r="846" spans="1:18">
      <c r="A846" t="str">
        <f t="shared" si="65"/>
        <v>Konsep 50 EC 20 X 1 ltr46935</v>
      </c>
      <c r="B846" t="s">
        <v>1196</v>
      </c>
      <c r="C846" s="3">
        <v>46935</v>
      </c>
      <c r="D846">
        <v>360</v>
      </c>
      <c r="G846" t="str">
        <f t="shared" si="66"/>
        <v>Konsep 50 EC 20 X 1 ltr46935</v>
      </c>
      <c r="H846">
        <v>845</v>
      </c>
      <c r="I846" t="s">
        <v>12539</v>
      </c>
      <c r="J846" t="s">
        <v>1196</v>
      </c>
      <c r="K846" s="3">
        <v>46935</v>
      </c>
      <c r="L846">
        <v>20</v>
      </c>
      <c r="M846">
        <v>1</v>
      </c>
      <c r="N846">
        <v>1</v>
      </c>
      <c r="O846">
        <v>20</v>
      </c>
      <c r="P846">
        <f t="shared" si="67"/>
        <v>360</v>
      </c>
      <c r="Q846">
        <f t="shared" si="68"/>
        <v>18</v>
      </c>
      <c r="R846">
        <f t="shared" si="69"/>
        <v>0</v>
      </c>
    </row>
    <row r="847" spans="1:18">
      <c r="A847" t="str">
        <f t="shared" si="65"/>
        <v>Konsep 50 EC 25 X 500 ml46661</v>
      </c>
      <c r="B847" t="s">
        <v>1197</v>
      </c>
      <c r="C847" s="3">
        <v>46661</v>
      </c>
      <c r="D847">
        <v>19</v>
      </c>
      <c r="G847" t="str">
        <f t="shared" si="66"/>
        <v>Konsep 50 EC 25 X 500 ml46661</v>
      </c>
      <c r="H847">
        <v>846</v>
      </c>
      <c r="I847" t="s">
        <v>12540</v>
      </c>
      <c r="J847" t="s">
        <v>1197</v>
      </c>
      <c r="K847" s="3">
        <v>46661</v>
      </c>
      <c r="L847">
        <v>25</v>
      </c>
      <c r="M847">
        <v>1</v>
      </c>
      <c r="N847">
        <v>1</v>
      </c>
      <c r="O847">
        <v>25</v>
      </c>
      <c r="P847">
        <f t="shared" si="67"/>
        <v>19</v>
      </c>
      <c r="Q847">
        <f t="shared" si="68"/>
        <v>0</v>
      </c>
      <c r="R847">
        <f t="shared" si="69"/>
        <v>19</v>
      </c>
    </row>
    <row r="848" spans="1:18">
      <c r="A848" t="str">
        <f t="shared" si="65"/>
        <v>Konsep 50 EC 25 X 500 ml46874</v>
      </c>
      <c r="B848" t="s">
        <v>1197</v>
      </c>
      <c r="C848" s="3">
        <v>46874</v>
      </c>
      <c r="D848">
        <v>500</v>
      </c>
      <c r="G848" t="str">
        <f t="shared" si="66"/>
        <v>Konsep 50 EC 25 X 500 ml46874</v>
      </c>
      <c r="H848">
        <v>847</v>
      </c>
      <c r="I848" t="s">
        <v>12540</v>
      </c>
      <c r="J848" t="s">
        <v>1197</v>
      </c>
      <c r="K848" s="3">
        <v>46874</v>
      </c>
      <c r="L848">
        <v>25</v>
      </c>
      <c r="M848">
        <v>1</v>
      </c>
      <c r="N848">
        <v>1</v>
      </c>
      <c r="O848">
        <v>25</v>
      </c>
      <c r="P848">
        <f t="shared" si="67"/>
        <v>500</v>
      </c>
      <c r="Q848">
        <f t="shared" si="68"/>
        <v>20</v>
      </c>
      <c r="R848">
        <f t="shared" si="69"/>
        <v>0</v>
      </c>
    </row>
    <row r="849" spans="1:18">
      <c r="A849" t="str">
        <f t="shared" si="65"/>
        <v>Konsep 50 EC 40 X 250 ml46508</v>
      </c>
      <c r="B849" t="s">
        <v>1198</v>
      </c>
      <c r="C849" s="3">
        <v>46508</v>
      </c>
      <c r="D849">
        <v>80</v>
      </c>
      <c r="G849" t="str">
        <f t="shared" si="66"/>
        <v>Konsep 50 EC 40 X 250 ml46508</v>
      </c>
      <c r="H849">
        <v>848</v>
      </c>
      <c r="I849" t="s">
        <v>12541</v>
      </c>
      <c r="J849" t="s">
        <v>1198</v>
      </c>
      <c r="K849" s="3">
        <v>46508</v>
      </c>
      <c r="L849">
        <v>40</v>
      </c>
      <c r="M849">
        <v>1</v>
      </c>
      <c r="N849">
        <v>1</v>
      </c>
      <c r="O849">
        <v>40</v>
      </c>
      <c r="P849">
        <f t="shared" si="67"/>
        <v>80</v>
      </c>
      <c r="Q849">
        <f t="shared" si="68"/>
        <v>2</v>
      </c>
      <c r="R849">
        <f t="shared" si="69"/>
        <v>0</v>
      </c>
    </row>
    <row r="850" spans="1:18">
      <c r="A850" t="str">
        <f t="shared" si="65"/>
        <v>Konsep 50 EC 40 X 250 ml46661</v>
      </c>
      <c r="B850" t="s">
        <v>1198</v>
      </c>
      <c r="C850" s="3">
        <v>46661</v>
      </c>
      <c r="D850">
        <v>1160</v>
      </c>
      <c r="G850" t="str">
        <f t="shared" si="66"/>
        <v>Konsep 50 EC 40 X 250 ml46661</v>
      </c>
      <c r="H850">
        <v>849</v>
      </c>
      <c r="I850" t="s">
        <v>12541</v>
      </c>
      <c r="J850" t="s">
        <v>1198</v>
      </c>
      <c r="K850" s="3">
        <v>46661</v>
      </c>
      <c r="L850">
        <v>40</v>
      </c>
      <c r="M850">
        <v>1</v>
      </c>
      <c r="N850">
        <v>1</v>
      </c>
      <c r="O850">
        <v>40</v>
      </c>
      <c r="P850">
        <f t="shared" si="67"/>
        <v>1160</v>
      </c>
      <c r="Q850">
        <f t="shared" si="68"/>
        <v>29</v>
      </c>
      <c r="R850">
        <f t="shared" si="69"/>
        <v>0</v>
      </c>
    </row>
    <row r="851" spans="1:18">
      <c r="A851" t="str">
        <f t="shared" si="65"/>
        <v>Korek Api Gesek Banteng1/1/1000</v>
      </c>
      <c r="B851" t="s">
        <v>1199</v>
      </c>
      <c r="C851" s="3" t="s">
        <v>2222</v>
      </c>
      <c r="D851">
        <v>270</v>
      </c>
      <c r="G851" t="str">
        <f t="shared" si="66"/>
        <v>Korek Api Gesek Banteng1/1/1000</v>
      </c>
      <c r="H851">
        <v>850</v>
      </c>
      <c r="I851" t="s">
        <v>12542</v>
      </c>
      <c r="J851" t="s">
        <v>1199</v>
      </c>
      <c r="K851" s="3" t="s">
        <v>2222</v>
      </c>
      <c r="L851">
        <v>1</v>
      </c>
      <c r="M851">
        <v>1</v>
      </c>
      <c r="N851">
        <v>1</v>
      </c>
      <c r="O851">
        <v>1</v>
      </c>
      <c r="P851">
        <f t="shared" si="67"/>
        <v>270</v>
      </c>
      <c r="Q851">
        <f t="shared" si="68"/>
        <v>270</v>
      </c>
      <c r="R851">
        <f t="shared" si="69"/>
        <v>0</v>
      </c>
    </row>
    <row r="852" spans="1:18">
      <c r="A852" t="str">
        <f t="shared" si="65"/>
        <v>Kran Pencet Star Metal1/1/1000</v>
      </c>
      <c r="B852" t="s">
        <v>1200</v>
      </c>
      <c r="C852" s="3" t="s">
        <v>2222</v>
      </c>
      <c r="D852">
        <v>476</v>
      </c>
      <c r="G852" t="str">
        <f t="shared" si="66"/>
        <v>Kran Pencet Star Metal1/1/1000</v>
      </c>
      <c r="H852">
        <v>851</v>
      </c>
      <c r="I852" t="s">
        <v>12543</v>
      </c>
      <c r="J852" t="s">
        <v>1200</v>
      </c>
      <c r="K852" s="3" t="s">
        <v>2222</v>
      </c>
      <c r="L852">
        <v>1</v>
      </c>
      <c r="M852">
        <v>1</v>
      </c>
      <c r="N852">
        <v>1</v>
      </c>
      <c r="O852">
        <v>1</v>
      </c>
      <c r="P852">
        <f t="shared" si="67"/>
        <v>476</v>
      </c>
      <c r="Q852">
        <f t="shared" si="68"/>
        <v>476</v>
      </c>
      <c r="R852">
        <f t="shared" si="69"/>
        <v>0</v>
      </c>
    </row>
    <row r="853" spans="1:18">
      <c r="A853" t="str">
        <f t="shared" si="65"/>
        <v>Kran YT 4L, 5L, 7L &amp; 9L1/1/1000</v>
      </c>
      <c r="B853" t="s">
        <v>1201</v>
      </c>
      <c r="C853" s="3" t="s">
        <v>2222</v>
      </c>
      <c r="D853">
        <v>850</v>
      </c>
      <c r="G853" t="str">
        <f t="shared" si="66"/>
        <v>Kran YT 4L, 5L, 7L &amp; 9L1/1/1000</v>
      </c>
      <c r="H853">
        <v>852</v>
      </c>
      <c r="I853" t="s">
        <v>12544</v>
      </c>
      <c r="J853" t="s">
        <v>1201</v>
      </c>
      <c r="K853" s="3" t="s">
        <v>2222</v>
      </c>
      <c r="L853">
        <v>1</v>
      </c>
      <c r="M853">
        <v>1</v>
      </c>
      <c r="N853">
        <v>1</v>
      </c>
      <c r="O853">
        <v>1</v>
      </c>
      <c r="P853">
        <f t="shared" si="67"/>
        <v>850</v>
      </c>
      <c r="Q853">
        <f t="shared" si="68"/>
        <v>850</v>
      </c>
      <c r="R853">
        <f t="shared" si="69"/>
        <v>0</v>
      </c>
    </row>
    <row r="854" spans="1:18">
      <c r="A854" t="str">
        <f t="shared" si="65"/>
        <v>Kresek Hitam Kecil (Sample)1/1/1000</v>
      </c>
      <c r="B854" t="s">
        <v>1202</v>
      </c>
      <c r="C854" s="3" t="s">
        <v>2222</v>
      </c>
      <c r="D854">
        <v>1</v>
      </c>
      <c r="G854" t="str">
        <f t="shared" si="66"/>
        <v>Kresek Hitam Kecil (Sample)1/1/1000</v>
      </c>
      <c r="H854">
        <v>853</v>
      </c>
      <c r="I854" t="s">
        <v>12545</v>
      </c>
      <c r="J854" t="s">
        <v>1202</v>
      </c>
      <c r="K854" s="3" t="s">
        <v>2222</v>
      </c>
      <c r="L854">
        <v>1</v>
      </c>
      <c r="M854">
        <v>1</v>
      </c>
      <c r="N854">
        <v>1</v>
      </c>
      <c r="O854">
        <v>1</v>
      </c>
      <c r="P854">
        <f t="shared" si="67"/>
        <v>1</v>
      </c>
      <c r="Q854">
        <f t="shared" si="68"/>
        <v>1</v>
      </c>
      <c r="R854">
        <f t="shared" si="69"/>
        <v>0</v>
      </c>
    </row>
    <row r="855" spans="1:18">
      <c r="A855" t="str">
        <f t="shared" si="65"/>
        <v>Kresek Merah Kecil (Sample)1/1/1000</v>
      </c>
      <c r="B855" t="s">
        <v>1203</v>
      </c>
      <c r="C855" s="3" t="s">
        <v>2222</v>
      </c>
      <c r="D855">
        <v>1</v>
      </c>
      <c r="G855" t="str">
        <f t="shared" si="66"/>
        <v>Kresek Merah Kecil (Sample)1/1/1000</v>
      </c>
      <c r="H855">
        <v>854</v>
      </c>
      <c r="I855" t="s">
        <v>12546</v>
      </c>
      <c r="J855" t="s">
        <v>1203</v>
      </c>
      <c r="K855" s="3" t="s">
        <v>2222</v>
      </c>
      <c r="L855">
        <v>1</v>
      </c>
      <c r="M855">
        <v>1</v>
      </c>
      <c r="N855">
        <v>1</v>
      </c>
      <c r="O855">
        <v>1</v>
      </c>
      <c r="P855">
        <f t="shared" si="67"/>
        <v>1</v>
      </c>
      <c r="Q855">
        <f t="shared" si="68"/>
        <v>1</v>
      </c>
      <c r="R855">
        <f t="shared" si="69"/>
        <v>0</v>
      </c>
    </row>
    <row r="856" spans="1:18">
      <c r="A856" t="str">
        <f t="shared" si="65"/>
        <v>Kresnadan 3G 10 X 2 kg46935</v>
      </c>
      <c r="B856" t="s">
        <v>1204</v>
      </c>
      <c r="C856" s="3">
        <v>46935</v>
      </c>
      <c r="D856">
        <v>9</v>
      </c>
      <c r="G856" t="str">
        <f t="shared" si="66"/>
        <v>Kresnadan 3G 10 X 2 kg46935</v>
      </c>
      <c r="H856">
        <v>855</v>
      </c>
      <c r="I856" t="s">
        <v>12547</v>
      </c>
      <c r="J856" t="s">
        <v>1204</v>
      </c>
      <c r="K856" s="3">
        <v>46935</v>
      </c>
      <c r="L856">
        <v>10</v>
      </c>
      <c r="M856">
        <v>1</v>
      </c>
      <c r="N856">
        <v>1</v>
      </c>
      <c r="O856">
        <v>10</v>
      </c>
      <c r="P856">
        <f t="shared" si="67"/>
        <v>9</v>
      </c>
      <c r="Q856">
        <f t="shared" si="68"/>
        <v>0</v>
      </c>
      <c r="R856">
        <f t="shared" si="69"/>
        <v>9</v>
      </c>
    </row>
    <row r="857" spans="1:18">
      <c r="A857" t="str">
        <f t="shared" si="65"/>
        <v>Kresnadan 3G 10 X 2 kg47150</v>
      </c>
      <c r="B857" t="s">
        <v>1204</v>
      </c>
      <c r="C857" s="3">
        <v>47150</v>
      </c>
      <c r="D857">
        <v>340</v>
      </c>
      <c r="G857" t="str">
        <f t="shared" si="66"/>
        <v>Kresnadan 3G 10 X 2 kg47150</v>
      </c>
      <c r="H857">
        <v>856</v>
      </c>
      <c r="I857" t="s">
        <v>12547</v>
      </c>
      <c r="J857" t="s">
        <v>1204</v>
      </c>
      <c r="K857" s="3">
        <v>47150</v>
      </c>
      <c r="L857">
        <v>10</v>
      </c>
      <c r="M857">
        <v>1</v>
      </c>
      <c r="N857">
        <v>1</v>
      </c>
      <c r="O857">
        <v>10</v>
      </c>
      <c r="P857">
        <f t="shared" si="67"/>
        <v>340</v>
      </c>
      <c r="Q857">
        <f t="shared" si="68"/>
        <v>34</v>
      </c>
      <c r="R857">
        <f t="shared" si="69"/>
        <v>0</v>
      </c>
    </row>
    <row r="858" spans="1:18">
      <c r="A858" t="str">
        <f t="shared" si="65"/>
        <v>Kresnakum 0.005 20 X 1 kg46722</v>
      </c>
      <c r="B858" t="s">
        <v>1205</v>
      </c>
      <c r="C858" s="3">
        <v>46722</v>
      </c>
      <c r="D858">
        <v>540</v>
      </c>
      <c r="G858" t="str">
        <f t="shared" si="66"/>
        <v>Kresnakum 0.005 20 X 1 kg46722</v>
      </c>
      <c r="H858">
        <v>857</v>
      </c>
      <c r="I858" t="s">
        <v>12548</v>
      </c>
      <c r="J858" t="s">
        <v>1205</v>
      </c>
      <c r="K858" s="3">
        <v>46722</v>
      </c>
      <c r="L858">
        <v>20</v>
      </c>
      <c r="M858">
        <v>1</v>
      </c>
      <c r="N858">
        <v>1</v>
      </c>
      <c r="O858">
        <v>20</v>
      </c>
      <c r="P858">
        <f t="shared" si="67"/>
        <v>540</v>
      </c>
      <c r="Q858">
        <f t="shared" si="68"/>
        <v>27</v>
      </c>
      <c r="R858">
        <f t="shared" si="69"/>
        <v>0</v>
      </c>
    </row>
    <row r="859" spans="1:18">
      <c r="A859" t="str">
        <f t="shared" si="65"/>
        <v>Kresnakum 0.005 20 X 1 kg46661</v>
      </c>
      <c r="B859" t="s">
        <v>1205</v>
      </c>
      <c r="C859" s="3">
        <v>46661</v>
      </c>
      <c r="D859">
        <v>104</v>
      </c>
      <c r="G859" t="str">
        <f t="shared" si="66"/>
        <v>Kresnakum 0.005 20 X 1 kg46661</v>
      </c>
      <c r="H859">
        <v>858</v>
      </c>
      <c r="I859" t="s">
        <v>12548</v>
      </c>
      <c r="J859" t="s">
        <v>1205</v>
      </c>
      <c r="K859" s="3">
        <v>46661</v>
      </c>
      <c r="L859">
        <v>20</v>
      </c>
      <c r="M859">
        <v>1</v>
      </c>
      <c r="N859">
        <v>1</v>
      </c>
      <c r="O859">
        <v>20</v>
      </c>
      <c r="P859">
        <f t="shared" si="67"/>
        <v>104</v>
      </c>
      <c r="Q859">
        <f t="shared" si="68"/>
        <v>5</v>
      </c>
      <c r="R859">
        <f t="shared" si="69"/>
        <v>4</v>
      </c>
    </row>
    <row r="860" spans="1:18">
      <c r="A860" t="str">
        <f t="shared" si="65"/>
        <v>Kresnakum 0.005 20 X 1 kg46753</v>
      </c>
      <c r="B860" t="s">
        <v>1205</v>
      </c>
      <c r="C860" s="3">
        <v>46753</v>
      </c>
      <c r="D860">
        <v>160</v>
      </c>
      <c r="G860" t="str">
        <f t="shared" si="66"/>
        <v>Kresnakum 0.005 20 X 1 kg46753</v>
      </c>
      <c r="H860">
        <v>859</v>
      </c>
      <c r="I860" t="s">
        <v>12548</v>
      </c>
      <c r="J860" t="s">
        <v>1205</v>
      </c>
      <c r="K860" s="3">
        <v>46753</v>
      </c>
      <c r="L860">
        <v>20</v>
      </c>
      <c r="M860">
        <v>1</v>
      </c>
      <c r="N860">
        <v>1</v>
      </c>
      <c r="O860">
        <v>20</v>
      </c>
      <c r="P860">
        <f t="shared" si="67"/>
        <v>160</v>
      </c>
      <c r="Q860">
        <f t="shared" si="68"/>
        <v>8</v>
      </c>
      <c r="R860">
        <f t="shared" si="69"/>
        <v>0</v>
      </c>
    </row>
    <row r="861" spans="1:18">
      <c r="A861" t="str">
        <f t="shared" si="65"/>
        <v>Kresnatop 500 SC 20 ltr47027</v>
      </c>
      <c r="B861" t="s">
        <v>1206</v>
      </c>
      <c r="C861" s="3">
        <v>47027</v>
      </c>
      <c r="D861">
        <v>115</v>
      </c>
      <c r="G861" t="str">
        <f t="shared" si="66"/>
        <v>Kresnatop 500 SC 20 ltr47027</v>
      </c>
      <c r="H861">
        <v>860</v>
      </c>
      <c r="I861" t="s">
        <v>12549</v>
      </c>
      <c r="J861" t="s">
        <v>1206</v>
      </c>
      <c r="K861" s="3">
        <v>47027</v>
      </c>
      <c r="L861">
        <v>1</v>
      </c>
      <c r="M861">
        <v>1</v>
      </c>
      <c r="N861">
        <v>1</v>
      </c>
      <c r="O861">
        <v>1</v>
      </c>
      <c r="P861">
        <f t="shared" si="67"/>
        <v>115</v>
      </c>
      <c r="Q861">
        <f t="shared" si="68"/>
        <v>115</v>
      </c>
      <c r="R861">
        <f t="shared" si="69"/>
        <v>0</v>
      </c>
    </row>
    <row r="862" spans="1:18">
      <c r="A862" t="str">
        <f t="shared" si="65"/>
        <v>Kresnatop 500 SC 20 X 1 ltr47088</v>
      </c>
      <c r="B862" t="s">
        <v>1207</v>
      </c>
      <c r="C862" s="3">
        <v>47088</v>
      </c>
      <c r="D862">
        <v>15</v>
      </c>
      <c r="G862" t="str">
        <f t="shared" si="66"/>
        <v>Kresnatop 500 SC 20 X 1 ltr47088</v>
      </c>
      <c r="H862">
        <v>861</v>
      </c>
      <c r="I862" t="s">
        <v>12550</v>
      </c>
      <c r="J862" t="s">
        <v>1207</v>
      </c>
      <c r="K862" s="3">
        <v>47088</v>
      </c>
      <c r="L862">
        <v>20</v>
      </c>
      <c r="M862">
        <v>1</v>
      </c>
      <c r="N862">
        <v>1</v>
      </c>
      <c r="O862">
        <v>20</v>
      </c>
      <c r="P862">
        <f t="shared" si="67"/>
        <v>15</v>
      </c>
      <c r="Q862">
        <f t="shared" si="68"/>
        <v>0</v>
      </c>
      <c r="R862">
        <f t="shared" si="69"/>
        <v>15</v>
      </c>
    </row>
    <row r="863" spans="1:18">
      <c r="A863" t="str">
        <f t="shared" si="65"/>
        <v>Kresnatop 500 SC 20 X 1 ltr47119</v>
      </c>
      <c r="B863" t="s">
        <v>1207</v>
      </c>
      <c r="C863" s="3">
        <v>47119</v>
      </c>
      <c r="D863">
        <v>100</v>
      </c>
      <c r="G863" t="str">
        <f t="shared" si="66"/>
        <v>Kresnatop 500 SC 20 X 1 ltr47119</v>
      </c>
      <c r="H863">
        <v>862</v>
      </c>
      <c r="I863" t="s">
        <v>12550</v>
      </c>
      <c r="J863" t="s">
        <v>1207</v>
      </c>
      <c r="K863" s="3">
        <v>47119</v>
      </c>
      <c r="L863">
        <v>20</v>
      </c>
      <c r="M863">
        <v>1</v>
      </c>
      <c r="N863">
        <v>1</v>
      </c>
      <c r="O863">
        <v>20</v>
      </c>
      <c r="P863">
        <f t="shared" si="67"/>
        <v>100</v>
      </c>
      <c r="Q863">
        <f t="shared" si="68"/>
        <v>5</v>
      </c>
      <c r="R863">
        <f t="shared" si="69"/>
        <v>0</v>
      </c>
    </row>
    <row r="864" spans="1:18">
      <c r="A864" t="str">
        <f t="shared" si="65"/>
        <v>Kresnatop 500 SC 20 X 1 ltr47178</v>
      </c>
      <c r="B864" t="s">
        <v>1207</v>
      </c>
      <c r="C864" s="3">
        <v>47178</v>
      </c>
      <c r="D864">
        <v>2400</v>
      </c>
      <c r="G864" t="str">
        <f t="shared" si="66"/>
        <v>Kresnatop 500 SC 20 X 1 ltr47178</v>
      </c>
      <c r="H864">
        <v>863</v>
      </c>
      <c r="I864" t="s">
        <v>12550</v>
      </c>
      <c r="J864" t="s">
        <v>1207</v>
      </c>
      <c r="K864" s="3">
        <v>47178</v>
      </c>
      <c r="L864">
        <v>20</v>
      </c>
      <c r="M864">
        <v>1</v>
      </c>
      <c r="N864">
        <v>1</v>
      </c>
      <c r="O864">
        <v>20</v>
      </c>
      <c r="P864">
        <f t="shared" si="67"/>
        <v>2400</v>
      </c>
      <c r="Q864">
        <f t="shared" si="68"/>
        <v>120</v>
      </c>
      <c r="R864">
        <f t="shared" si="69"/>
        <v>0</v>
      </c>
    </row>
    <row r="865" spans="1:18">
      <c r="A865" t="str">
        <f t="shared" si="65"/>
        <v>Kresnatop 500 SC 20 X 1 ltr47209</v>
      </c>
      <c r="B865" t="s">
        <v>1207</v>
      </c>
      <c r="C865" s="3">
        <v>47209</v>
      </c>
      <c r="D865">
        <v>1600</v>
      </c>
      <c r="G865" t="str">
        <f t="shared" si="66"/>
        <v>Kresnatop 500 SC 20 X 1 ltr47209</v>
      </c>
      <c r="H865">
        <v>864</v>
      </c>
      <c r="I865" t="s">
        <v>12550</v>
      </c>
      <c r="J865" t="s">
        <v>1207</v>
      </c>
      <c r="K865" s="3">
        <v>47209</v>
      </c>
      <c r="L865">
        <v>20</v>
      </c>
      <c r="M865">
        <v>1</v>
      </c>
      <c r="N865">
        <v>1</v>
      </c>
      <c r="O865">
        <v>20</v>
      </c>
      <c r="P865">
        <f t="shared" si="67"/>
        <v>1600</v>
      </c>
      <c r="Q865">
        <f t="shared" si="68"/>
        <v>80</v>
      </c>
      <c r="R865">
        <f t="shared" si="69"/>
        <v>0</v>
      </c>
    </row>
    <row r="866" spans="1:18">
      <c r="A866" t="str">
        <f t="shared" si="65"/>
        <v>Kresnatop 500 SC 4 X 5 ltr47088</v>
      </c>
      <c r="B866" t="s">
        <v>1208</v>
      </c>
      <c r="C866" s="3">
        <v>47088</v>
      </c>
      <c r="D866">
        <v>187</v>
      </c>
      <c r="G866" t="str">
        <f t="shared" si="66"/>
        <v>Kresnatop 500 SC 4 X 5 ltr47088</v>
      </c>
      <c r="H866">
        <v>865</v>
      </c>
      <c r="I866" t="s">
        <v>12551</v>
      </c>
      <c r="J866" t="s">
        <v>1208</v>
      </c>
      <c r="K866" s="3">
        <v>47088</v>
      </c>
      <c r="L866">
        <v>4</v>
      </c>
      <c r="M866">
        <v>1</v>
      </c>
      <c r="N866">
        <v>1</v>
      </c>
      <c r="O866">
        <v>4</v>
      </c>
      <c r="P866">
        <f t="shared" si="67"/>
        <v>187</v>
      </c>
      <c r="Q866">
        <f t="shared" si="68"/>
        <v>46</v>
      </c>
      <c r="R866">
        <f t="shared" si="69"/>
        <v>3</v>
      </c>
    </row>
    <row r="867" spans="1:18">
      <c r="A867" t="str">
        <f t="shared" si="65"/>
        <v>KS Pak Tani + Boron 25 kg1/1/1000</v>
      </c>
      <c r="B867" t="s">
        <v>1209</v>
      </c>
      <c r="C867" s="3" t="s">
        <v>2222</v>
      </c>
      <c r="D867">
        <v>37</v>
      </c>
      <c r="G867" t="str">
        <f t="shared" si="66"/>
        <v>KS Pak Tani + Boron 25 kg1/1/1000</v>
      </c>
      <c r="H867">
        <v>866</v>
      </c>
      <c r="I867" t="s">
        <v>12552</v>
      </c>
      <c r="J867" t="s">
        <v>1209</v>
      </c>
      <c r="K867" s="3" t="s">
        <v>2222</v>
      </c>
      <c r="L867">
        <v>1</v>
      </c>
      <c r="M867">
        <v>1</v>
      </c>
      <c r="N867">
        <v>1</v>
      </c>
      <c r="O867">
        <v>1</v>
      </c>
      <c r="P867">
        <f t="shared" si="67"/>
        <v>37</v>
      </c>
      <c r="Q867">
        <f t="shared" si="68"/>
        <v>37</v>
      </c>
      <c r="R867">
        <f t="shared" si="69"/>
        <v>0</v>
      </c>
    </row>
    <row r="868" spans="1:18">
      <c r="A868" t="str">
        <f t="shared" si="65"/>
        <v>Kulkas Mini Sanken 1 Pintu1/1/1000</v>
      </c>
      <c r="B868" t="s">
        <v>1218</v>
      </c>
      <c r="C868" s="3" t="s">
        <v>2222</v>
      </c>
      <c r="D868">
        <v>1</v>
      </c>
      <c r="G868" t="str">
        <f t="shared" si="66"/>
        <v>Kulkas Mini Sanken 1 Pintu1/1/1000</v>
      </c>
      <c r="H868">
        <v>867</v>
      </c>
      <c r="I868" t="s">
        <v>12553</v>
      </c>
      <c r="J868" t="s">
        <v>1218</v>
      </c>
      <c r="K868" s="3" t="s">
        <v>2222</v>
      </c>
      <c r="L868">
        <v>1</v>
      </c>
      <c r="M868">
        <v>1</v>
      </c>
      <c r="N868">
        <v>1</v>
      </c>
      <c r="O868">
        <v>1</v>
      </c>
      <c r="P868">
        <f t="shared" si="67"/>
        <v>1</v>
      </c>
      <c r="Q868">
        <f t="shared" si="68"/>
        <v>1</v>
      </c>
      <c r="R868">
        <f t="shared" si="69"/>
        <v>0</v>
      </c>
    </row>
    <row r="869" spans="1:18">
      <c r="A869" t="str">
        <f t="shared" si="65"/>
        <v>Kunci Inggris set1/1/1000</v>
      </c>
      <c r="B869" t="s">
        <v>1219</v>
      </c>
      <c r="C869" s="3" t="s">
        <v>2222</v>
      </c>
      <c r="D869">
        <v>2</v>
      </c>
      <c r="G869" t="str">
        <f t="shared" si="66"/>
        <v>Kunci Inggris set1/1/1000</v>
      </c>
      <c r="H869">
        <v>868</v>
      </c>
      <c r="I869" t="s">
        <v>12554</v>
      </c>
      <c r="J869" t="s">
        <v>1219</v>
      </c>
      <c r="K869" s="3" t="s">
        <v>2222</v>
      </c>
      <c r="L869">
        <v>1</v>
      </c>
      <c r="M869">
        <v>1</v>
      </c>
      <c r="N869">
        <v>1</v>
      </c>
      <c r="O869">
        <v>1</v>
      </c>
      <c r="P869">
        <f t="shared" si="67"/>
        <v>2</v>
      </c>
      <c r="Q869">
        <f t="shared" si="68"/>
        <v>2</v>
      </c>
      <c r="R869">
        <f t="shared" si="69"/>
        <v>0</v>
      </c>
    </row>
    <row r="870" spans="1:18">
      <c r="A870" t="str">
        <f t="shared" si="65"/>
        <v>Kuproxat 345 F 20 X 500 ml46997</v>
      </c>
      <c r="B870" t="s">
        <v>1220</v>
      </c>
      <c r="C870" s="3">
        <v>46997</v>
      </c>
      <c r="D870">
        <v>9</v>
      </c>
      <c r="G870" t="str">
        <f t="shared" si="66"/>
        <v>Kuproxat 345 F 20 X 500 ml46997</v>
      </c>
      <c r="H870">
        <v>869</v>
      </c>
      <c r="I870" t="s">
        <v>12555</v>
      </c>
      <c r="J870" t="s">
        <v>1220</v>
      </c>
      <c r="K870" s="3">
        <v>46997</v>
      </c>
      <c r="L870">
        <v>20</v>
      </c>
      <c r="M870">
        <v>1</v>
      </c>
      <c r="N870">
        <v>1</v>
      </c>
      <c r="O870">
        <v>20</v>
      </c>
      <c r="P870">
        <f t="shared" si="67"/>
        <v>9</v>
      </c>
      <c r="Q870">
        <f t="shared" si="68"/>
        <v>0</v>
      </c>
      <c r="R870">
        <f t="shared" si="69"/>
        <v>9</v>
      </c>
    </row>
    <row r="871" spans="1:18">
      <c r="A871" t="str">
        <f t="shared" si="65"/>
        <v>Kuproxat 345 F 20 X 500 ml47058</v>
      </c>
      <c r="B871" t="s">
        <v>1220</v>
      </c>
      <c r="C871" s="3">
        <v>47058</v>
      </c>
      <c r="D871">
        <v>680</v>
      </c>
      <c r="G871" t="str">
        <f t="shared" si="66"/>
        <v>Kuproxat 345 F 20 X 500 ml47058</v>
      </c>
      <c r="H871">
        <v>870</v>
      </c>
      <c r="I871" t="s">
        <v>12555</v>
      </c>
      <c r="J871" t="s">
        <v>1220</v>
      </c>
      <c r="K871" s="3">
        <v>47058</v>
      </c>
      <c r="L871">
        <v>20</v>
      </c>
      <c r="M871">
        <v>1</v>
      </c>
      <c r="N871">
        <v>1</v>
      </c>
      <c r="O871">
        <v>20</v>
      </c>
      <c r="P871">
        <f t="shared" si="67"/>
        <v>680</v>
      </c>
      <c r="Q871">
        <f t="shared" si="68"/>
        <v>34</v>
      </c>
      <c r="R871">
        <f t="shared" si="69"/>
        <v>0</v>
      </c>
    </row>
    <row r="872" spans="1:18">
      <c r="A872" t="str">
        <f t="shared" si="65"/>
        <v>Kuproxat 345 F 40 X 200 ml46844</v>
      </c>
      <c r="B872" t="s">
        <v>1221</v>
      </c>
      <c r="C872" s="3">
        <v>46844</v>
      </c>
      <c r="D872">
        <v>4</v>
      </c>
      <c r="G872" t="str">
        <f t="shared" si="66"/>
        <v>Kuproxat 345 F 40 X 200 ml46844</v>
      </c>
      <c r="H872">
        <v>871</v>
      </c>
      <c r="I872" t="s">
        <v>12556</v>
      </c>
      <c r="J872" t="s">
        <v>1221</v>
      </c>
      <c r="K872" s="3">
        <v>46844</v>
      </c>
      <c r="L872">
        <v>40</v>
      </c>
      <c r="M872">
        <v>1</v>
      </c>
      <c r="N872">
        <v>1</v>
      </c>
      <c r="O872">
        <v>40</v>
      </c>
      <c r="P872">
        <f t="shared" si="67"/>
        <v>4</v>
      </c>
      <c r="Q872">
        <f t="shared" si="68"/>
        <v>0</v>
      </c>
      <c r="R872">
        <f t="shared" si="69"/>
        <v>4</v>
      </c>
    </row>
    <row r="873" spans="1:18">
      <c r="A873" t="str">
        <f t="shared" si="65"/>
        <v>Kuproxat 345 F 40 X 200 ml46905</v>
      </c>
      <c r="B873" t="s">
        <v>1221</v>
      </c>
      <c r="C873" s="3">
        <v>46905</v>
      </c>
      <c r="D873">
        <v>1960</v>
      </c>
      <c r="G873" t="str">
        <f t="shared" si="66"/>
        <v>Kuproxat 345 F 40 X 200 ml46905</v>
      </c>
      <c r="H873">
        <v>872</v>
      </c>
      <c r="I873" t="s">
        <v>12556</v>
      </c>
      <c r="J873" t="s">
        <v>1221</v>
      </c>
      <c r="K873" s="3">
        <v>46905</v>
      </c>
      <c r="L873">
        <v>40</v>
      </c>
      <c r="M873">
        <v>1</v>
      </c>
      <c r="N873">
        <v>1</v>
      </c>
      <c r="O873">
        <v>40</v>
      </c>
      <c r="P873">
        <f t="shared" si="67"/>
        <v>1960</v>
      </c>
      <c r="Q873">
        <f t="shared" si="68"/>
        <v>49</v>
      </c>
      <c r="R873">
        <f t="shared" si="69"/>
        <v>0</v>
      </c>
    </row>
    <row r="874" spans="1:18">
      <c r="A874" t="str">
        <f t="shared" si="65"/>
        <v>Kuproxat 345 F 40 X 200 ml46874</v>
      </c>
      <c r="B874" t="s">
        <v>1221</v>
      </c>
      <c r="C874" s="3">
        <v>46874</v>
      </c>
      <c r="D874">
        <v>5240</v>
      </c>
      <c r="G874" t="str">
        <f t="shared" si="66"/>
        <v>Kuproxat 345 F 40 X 200 ml46874</v>
      </c>
      <c r="H874">
        <v>873</v>
      </c>
      <c r="I874" t="s">
        <v>12556</v>
      </c>
      <c r="J874" t="s">
        <v>1221</v>
      </c>
      <c r="K874" s="3">
        <v>46874</v>
      </c>
      <c r="L874">
        <v>40</v>
      </c>
      <c r="M874">
        <v>1</v>
      </c>
      <c r="N874">
        <v>1</v>
      </c>
      <c r="O874">
        <v>40</v>
      </c>
      <c r="P874">
        <f t="shared" si="67"/>
        <v>5240</v>
      </c>
      <c r="Q874">
        <f t="shared" si="68"/>
        <v>131</v>
      </c>
      <c r="R874">
        <f t="shared" si="69"/>
        <v>0</v>
      </c>
    </row>
    <row r="875" spans="1:18">
      <c r="A875" t="str">
        <f t="shared" si="65"/>
        <v>Laba Hidroponik 130 gr1/1/1000</v>
      </c>
      <c r="B875" t="s">
        <v>1222</v>
      </c>
      <c r="C875" s="3" t="s">
        <v>2222</v>
      </c>
      <c r="D875">
        <v>6</v>
      </c>
      <c r="G875" t="str">
        <f t="shared" si="66"/>
        <v>Laba Hidroponik 130 gr1/1/1000</v>
      </c>
      <c r="H875">
        <v>874</v>
      </c>
      <c r="I875" t="s">
        <v>12557</v>
      </c>
      <c r="J875" t="s">
        <v>1222</v>
      </c>
      <c r="K875" s="3" t="s">
        <v>2222</v>
      </c>
      <c r="L875">
        <v>1</v>
      </c>
      <c r="M875">
        <v>1</v>
      </c>
      <c r="N875">
        <v>1</v>
      </c>
      <c r="O875">
        <v>1</v>
      </c>
      <c r="P875">
        <f t="shared" si="67"/>
        <v>6</v>
      </c>
      <c r="Q875">
        <f t="shared" si="68"/>
        <v>6</v>
      </c>
      <c r="R875">
        <f t="shared" si="69"/>
        <v>0</v>
      </c>
    </row>
    <row r="876" spans="1:18">
      <c r="A876" t="str">
        <f t="shared" si="65"/>
        <v>Laba Hidroponik 142 gr1/1/1000</v>
      </c>
      <c r="B876" t="s">
        <v>1223</v>
      </c>
      <c r="C876" s="3" t="s">
        <v>2222</v>
      </c>
      <c r="D876">
        <v>5</v>
      </c>
      <c r="G876" t="str">
        <f t="shared" si="66"/>
        <v>Laba Hidroponik 142 gr1/1/1000</v>
      </c>
      <c r="H876">
        <v>875</v>
      </c>
      <c r="I876" t="s">
        <v>12558</v>
      </c>
      <c r="J876" t="s">
        <v>1223</v>
      </c>
      <c r="K876" s="3" t="s">
        <v>2222</v>
      </c>
      <c r="L876">
        <v>1</v>
      </c>
      <c r="M876">
        <v>1</v>
      </c>
      <c r="N876">
        <v>1</v>
      </c>
      <c r="O876">
        <v>1</v>
      </c>
      <c r="P876">
        <f t="shared" si="67"/>
        <v>5</v>
      </c>
      <c r="Q876">
        <f t="shared" si="68"/>
        <v>5</v>
      </c>
      <c r="R876">
        <f t="shared" si="69"/>
        <v>0</v>
      </c>
    </row>
    <row r="877" spans="1:18">
      <c r="A877" t="str">
        <f t="shared" si="65"/>
        <v>Lancer Gold 55 WG 100 X 100 gr45870</v>
      </c>
      <c r="B877" t="s">
        <v>1224</v>
      </c>
      <c r="C877" s="3">
        <v>45870</v>
      </c>
      <c r="D877">
        <v>1140</v>
      </c>
      <c r="G877" t="str">
        <f t="shared" si="66"/>
        <v>Lancer Gold 55 WG 100 X 100 gr45870</v>
      </c>
      <c r="H877">
        <v>876</v>
      </c>
      <c r="I877" t="s">
        <v>12559</v>
      </c>
      <c r="J877" t="s">
        <v>1224</v>
      </c>
      <c r="K877" s="3">
        <v>45870</v>
      </c>
      <c r="L877">
        <v>100</v>
      </c>
      <c r="M877">
        <v>1</v>
      </c>
      <c r="N877">
        <v>1</v>
      </c>
      <c r="O877">
        <v>100</v>
      </c>
      <c r="P877">
        <f t="shared" si="67"/>
        <v>1140</v>
      </c>
      <c r="Q877">
        <f t="shared" si="68"/>
        <v>11</v>
      </c>
      <c r="R877">
        <f t="shared" si="69"/>
        <v>40</v>
      </c>
    </row>
    <row r="878" spans="1:18">
      <c r="A878" t="str">
        <f t="shared" si="65"/>
        <v>Lancer Gold 55 WG 20 X 500 gr45870</v>
      </c>
      <c r="B878" t="s">
        <v>1226</v>
      </c>
      <c r="C878" s="3">
        <v>45870</v>
      </c>
      <c r="D878">
        <v>210</v>
      </c>
      <c r="G878" t="str">
        <f t="shared" si="66"/>
        <v>Lancer Gold 55 WG 20 X 500 gr45870</v>
      </c>
      <c r="H878">
        <v>877</v>
      </c>
      <c r="I878" t="s">
        <v>12560</v>
      </c>
      <c r="J878" t="s">
        <v>1226</v>
      </c>
      <c r="K878" s="3">
        <v>45870</v>
      </c>
      <c r="L878">
        <v>20</v>
      </c>
      <c r="M878">
        <v>1</v>
      </c>
      <c r="N878">
        <v>1</v>
      </c>
      <c r="O878">
        <v>20</v>
      </c>
      <c r="P878">
        <f t="shared" si="67"/>
        <v>210</v>
      </c>
      <c r="Q878">
        <f t="shared" si="68"/>
        <v>10</v>
      </c>
      <c r="R878">
        <f t="shared" si="69"/>
        <v>10</v>
      </c>
    </row>
    <row r="879" spans="1:18">
      <c r="A879" t="str">
        <f t="shared" si="65"/>
        <v>Lancer Gold 55 WG 40 X 250 gr45839</v>
      </c>
      <c r="B879" t="s">
        <v>1228</v>
      </c>
      <c r="C879" s="3">
        <v>45839</v>
      </c>
      <c r="D879">
        <v>200</v>
      </c>
      <c r="G879" t="str">
        <f t="shared" si="66"/>
        <v>Lancer Gold 55 WG 40 X 250 gr45839</v>
      </c>
      <c r="H879">
        <v>878</v>
      </c>
      <c r="I879" t="s">
        <v>12561</v>
      </c>
      <c r="J879" t="s">
        <v>1228</v>
      </c>
      <c r="K879" s="3">
        <v>45839</v>
      </c>
      <c r="L879">
        <v>40</v>
      </c>
      <c r="M879">
        <v>1</v>
      </c>
      <c r="N879">
        <v>1</v>
      </c>
      <c r="O879">
        <v>40</v>
      </c>
      <c r="P879">
        <f t="shared" si="67"/>
        <v>200</v>
      </c>
      <c r="Q879">
        <f t="shared" si="68"/>
        <v>5</v>
      </c>
      <c r="R879">
        <f t="shared" si="69"/>
        <v>0</v>
      </c>
    </row>
    <row r="880" spans="1:18">
      <c r="A880" t="str">
        <f t="shared" si="65"/>
        <v>Laptop Lenovo1/1/1000</v>
      </c>
      <c r="B880" t="s">
        <v>1230</v>
      </c>
      <c r="C880" s="3" t="s">
        <v>2222</v>
      </c>
      <c r="D880">
        <v>1</v>
      </c>
      <c r="G880" t="str">
        <f t="shared" si="66"/>
        <v>Laptop Lenovo1/1/1000</v>
      </c>
      <c r="H880">
        <v>879</v>
      </c>
      <c r="I880" t="s">
        <v>12562</v>
      </c>
      <c r="J880" t="s">
        <v>1230</v>
      </c>
      <c r="K880" s="3" t="s">
        <v>2222</v>
      </c>
      <c r="L880">
        <v>1</v>
      </c>
      <c r="M880">
        <v>1</v>
      </c>
      <c r="N880">
        <v>1</v>
      </c>
      <c r="O880">
        <v>1</v>
      </c>
      <c r="P880">
        <f t="shared" si="67"/>
        <v>1</v>
      </c>
      <c r="Q880">
        <f t="shared" si="68"/>
        <v>1</v>
      </c>
      <c r="R880">
        <f t="shared" si="69"/>
        <v>0</v>
      </c>
    </row>
    <row r="881" spans="1:18">
      <c r="A881" t="str">
        <f t="shared" si="65"/>
        <v>Larviron 100/20 ZC 20 X 500 ml45627</v>
      </c>
      <c r="B881" t="s">
        <v>1231</v>
      </c>
      <c r="C881" s="3">
        <v>45627</v>
      </c>
      <c r="D881">
        <v>635</v>
      </c>
      <c r="G881" t="str">
        <f t="shared" si="66"/>
        <v>Larviron 100/20 ZC 20 X 500 ml45627</v>
      </c>
      <c r="H881">
        <v>880</v>
      </c>
      <c r="I881" t="s">
        <v>12563</v>
      </c>
      <c r="J881" t="s">
        <v>1231</v>
      </c>
      <c r="K881" s="3">
        <v>45627</v>
      </c>
      <c r="L881">
        <v>20</v>
      </c>
      <c r="M881">
        <v>1</v>
      </c>
      <c r="N881">
        <v>1</v>
      </c>
      <c r="O881">
        <v>20</v>
      </c>
      <c r="P881">
        <f t="shared" si="67"/>
        <v>635</v>
      </c>
      <c r="Q881">
        <f t="shared" si="68"/>
        <v>31</v>
      </c>
      <c r="R881">
        <f t="shared" si="69"/>
        <v>15</v>
      </c>
    </row>
    <row r="882" spans="1:18">
      <c r="A882" t="str">
        <f t="shared" si="65"/>
        <v>Larviron 100/20 ZC 40 X 250 ml46054</v>
      </c>
      <c r="B882" t="s">
        <v>1233</v>
      </c>
      <c r="C882" s="3">
        <v>46054</v>
      </c>
      <c r="D882">
        <v>320</v>
      </c>
      <c r="G882" t="str">
        <f t="shared" si="66"/>
        <v>Larviron 100/20 ZC 40 X 250 ml46054</v>
      </c>
      <c r="H882">
        <v>881</v>
      </c>
      <c r="I882" t="s">
        <v>12564</v>
      </c>
      <c r="J882" t="s">
        <v>1233</v>
      </c>
      <c r="K882" s="3">
        <v>46054</v>
      </c>
      <c r="L882">
        <v>40</v>
      </c>
      <c r="M882">
        <v>1</v>
      </c>
      <c r="N882">
        <v>1</v>
      </c>
      <c r="O882">
        <v>40</v>
      </c>
      <c r="P882">
        <f t="shared" si="67"/>
        <v>320</v>
      </c>
      <c r="Q882">
        <f t="shared" si="68"/>
        <v>8</v>
      </c>
      <c r="R882">
        <f t="shared" si="69"/>
        <v>0</v>
      </c>
    </row>
    <row r="883" spans="1:18">
      <c r="A883" t="str">
        <f t="shared" si="65"/>
        <v>Lem Ajaib 50 X 100 ml46447</v>
      </c>
      <c r="B883" t="s">
        <v>1235</v>
      </c>
      <c r="C883" s="3">
        <v>46447</v>
      </c>
      <c r="D883">
        <v>661</v>
      </c>
      <c r="G883" t="str">
        <f t="shared" si="66"/>
        <v>Lem Ajaib 50 X 100 ml46447</v>
      </c>
      <c r="H883">
        <v>882</v>
      </c>
      <c r="I883" t="s">
        <v>12565</v>
      </c>
      <c r="J883" t="s">
        <v>1235</v>
      </c>
      <c r="K883" s="3">
        <v>46447</v>
      </c>
      <c r="L883">
        <v>50</v>
      </c>
      <c r="M883">
        <v>1</v>
      </c>
      <c r="N883">
        <v>1</v>
      </c>
      <c r="O883">
        <v>50</v>
      </c>
      <c r="P883">
        <f t="shared" si="67"/>
        <v>661</v>
      </c>
      <c r="Q883">
        <f t="shared" si="68"/>
        <v>13</v>
      </c>
      <c r="R883">
        <f t="shared" si="69"/>
        <v>11</v>
      </c>
    </row>
    <row r="884" spans="1:18">
      <c r="A884" t="str">
        <f t="shared" si="65"/>
        <v>Lem Ajaib 50 X 100 ml46478</v>
      </c>
      <c r="B884" t="s">
        <v>1235</v>
      </c>
      <c r="C884" s="3">
        <v>46478</v>
      </c>
      <c r="D884">
        <v>1200</v>
      </c>
      <c r="G884" t="str">
        <f t="shared" si="66"/>
        <v>Lem Ajaib 50 X 100 ml46478</v>
      </c>
      <c r="H884">
        <v>883</v>
      </c>
      <c r="I884" t="s">
        <v>12565</v>
      </c>
      <c r="J884" t="s">
        <v>1235</v>
      </c>
      <c r="K884" s="3">
        <v>46478</v>
      </c>
      <c r="L884">
        <v>50</v>
      </c>
      <c r="M884">
        <v>1</v>
      </c>
      <c r="N884">
        <v>1</v>
      </c>
      <c r="O884">
        <v>50</v>
      </c>
      <c r="P884">
        <f t="shared" si="67"/>
        <v>1200</v>
      </c>
      <c r="Q884">
        <f t="shared" si="68"/>
        <v>24</v>
      </c>
      <c r="R884">
        <f t="shared" si="69"/>
        <v>0</v>
      </c>
    </row>
    <row r="885" spans="1:18">
      <c r="A885" t="str">
        <f t="shared" si="65"/>
        <v>Lem Ajaib 50 X 100 ml46508</v>
      </c>
      <c r="B885" t="s">
        <v>1235</v>
      </c>
      <c r="C885" s="3">
        <v>46508</v>
      </c>
      <c r="D885">
        <v>2600</v>
      </c>
      <c r="G885" t="str">
        <f t="shared" si="66"/>
        <v>Lem Ajaib 50 X 100 ml46508</v>
      </c>
      <c r="H885">
        <v>884</v>
      </c>
      <c r="I885" t="s">
        <v>12565</v>
      </c>
      <c r="J885" t="s">
        <v>1235</v>
      </c>
      <c r="K885" s="3">
        <v>46508</v>
      </c>
      <c r="L885">
        <v>50</v>
      </c>
      <c r="M885">
        <v>1</v>
      </c>
      <c r="N885">
        <v>1</v>
      </c>
      <c r="O885">
        <v>50</v>
      </c>
      <c r="P885">
        <f t="shared" si="67"/>
        <v>2600</v>
      </c>
      <c r="Q885">
        <f t="shared" si="68"/>
        <v>52</v>
      </c>
      <c r="R885">
        <f t="shared" si="69"/>
        <v>0</v>
      </c>
    </row>
    <row r="886" spans="1:18">
      <c r="A886" t="str">
        <f t="shared" si="65"/>
        <v>Lem Ajaib 50 X 50 ml46266</v>
      </c>
      <c r="B886" t="s">
        <v>1236</v>
      </c>
      <c r="C886" s="3">
        <v>46266</v>
      </c>
      <c r="D886">
        <v>35</v>
      </c>
      <c r="G886" t="str">
        <f t="shared" si="66"/>
        <v>Lem Ajaib 50 X 50 ml46266</v>
      </c>
      <c r="H886">
        <v>885</v>
      </c>
      <c r="I886" t="s">
        <v>12566</v>
      </c>
      <c r="J886" t="s">
        <v>1236</v>
      </c>
      <c r="K886" s="3">
        <v>46266</v>
      </c>
      <c r="L886">
        <v>50</v>
      </c>
      <c r="M886">
        <v>1</v>
      </c>
      <c r="N886">
        <v>1</v>
      </c>
      <c r="O886">
        <v>50</v>
      </c>
      <c r="P886">
        <f t="shared" si="67"/>
        <v>35</v>
      </c>
      <c r="Q886">
        <f t="shared" si="68"/>
        <v>0</v>
      </c>
      <c r="R886">
        <f t="shared" si="69"/>
        <v>35</v>
      </c>
    </row>
    <row r="887" spans="1:18">
      <c r="A887" t="str">
        <f t="shared" si="65"/>
        <v>Lem Ajaib 50 X 50 ml46419</v>
      </c>
      <c r="B887" t="s">
        <v>1236</v>
      </c>
      <c r="C887" s="3">
        <v>46419</v>
      </c>
      <c r="D887">
        <v>150</v>
      </c>
      <c r="G887" t="str">
        <f t="shared" si="66"/>
        <v>Lem Ajaib 50 X 50 ml46419</v>
      </c>
      <c r="H887">
        <v>886</v>
      </c>
      <c r="I887" t="s">
        <v>12566</v>
      </c>
      <c r="J887" t="s">
        <v>1236</v>
      </c>
      <c r="K887" s="3">
        <v>46419</v>
      </c>
      <c r="L887">
        <v>50</v>
      </c>
      <c r="M887">
        <v>1</v>
      </c>
      <c r="N887">
        <v>1</v>
      </c>
      <c r="O887">
        <v>50</v>
      </c>
      <c r="P887">
        <f t="shared" si="67"/>
        <v>150</v>
      </c>
      <c r="Q887">
        <f t="shared" si="68"/>
        <v>3</v>
      </c>
      <c r="R887">
        <f t="shared" si="69"/>
        <v>0</v>
      </c>
    </row>
    <row r="888" spans="1:18">
      <c r="A888" t="str">
        <f t="shared" si="65"/>
        <v>Lem Ajaib 50 X 50 ml46539</v>
      </c>
      <c r="B888" t="s">
        <v>1236</v>
      </c>
      <c r="C888" s="3">
        <v>46539</v>
      </c>
      <c r="D888">
        <v>600</v>
      </c>
      <c r="G888" t="str">
        <f t="shared" si="66"/>
        <v>Lem Ajaib 50 X 50 ml46539</v>
      </c>
      <c r="H888">
        <v>887</v>
      </c>
      <c r="I888" t="s">
        <v>12566</v>
      </c>
      <c r="J888" t="s">
        <v>1236</v>
      </c>
      <c r="K888" s="3">
        <v>46539</v>
      </c>
      <c r="L888">
        <v>50</v>
      </c>
      <c r="M888">
        <v>1</v>
      </c>
      <c r="N888">
        <v>1</v>
      </c>
      <c r="O888">
        <v>50</v>
      </c>
      <c r="P888">
        <f t="shared" si="67"/>
        <v>600</v>
      </c>
      <c r="Q888">
        <f t="shared" si="68"/>
        <v>12</v>
      </c>
      <c r="R888">
        <f t="shared" si="69"/>
        <v>0</v>
      </c>
    </row>
    <row r="889" spans="1:18">
      <c r="A889" t="str">
        <f t="shared" si="65"/>
        <v>Lem Ajaib 50 X 50 ml46508</v>
      </c>
      <c r="B889" t="s">
        <v>1236</v>
      </c>
      <c r="C889" s="3">
        <v>46508</v>
      </c>
      <c r="D889">
        <v>1550</v>
      </c>
      <c r="G889" t="str">
        <f t="shared" si="66"/>
        <v>Lem Ajaib 50 X 50 ml46508</v>
      </c>
      <c r="H889">
        <v>888</v>
      </c>
      <c r="I889" t="s">
        <v>12566</v>
      </c>
      <c r="J889" t="s">
        <v>1236</v>
      </c>
      <c r="K889" s="3">
        <v>46508</v>
      </c>
      <c r="L889">
        <v>50</v>
      </c>
      <c r="M889">
        <v>1</v>
      </c>
      <c r="N889">
        <v>1</v>
      </c>
      <c r="O889">
        <v>50</v>
      </c>
      <c r="P889">
        <f t="shared" si="67"/>
        <v>1550</v>
      </c>
      <c r="Q889">
        <f t="shared" si="68"/>
        <v>31</v>
      </c>
      <c r="R889">
        <f t="shared" si="69"/>
        <v>0</v>
      </c>
    </row>
    <row r="890" spans="1:18">
      <c r="A890" t="str">
        <f t="shared" si="65"/>
        <v>Licron 500 EC 20 X 400 ml46935</v>
      </c>
      <c r="B890" t="s">
        <v>1237</v>
      </c>
      <c r="C890" s="3">
        <v>46935</v>
      </c>
      <c r="D890">
        <v>154</v>
      </c>
      <c r="G890" t="str">
        <f t="shared" si="66"/>
        <v>Licron 500 EC 20 X 400 ml46935</v>
      </c>
      <c r="H890">
        <v>889</v>
      </c>
      <c r="I890" t="s">
        <v>12567</v>
      </c>
      <c r="J890" t="s">
        <v>1237</v>
      </c>
      <c r="K890" s="3">
        <v>46935</v>
      </c>
      <c r="L890">
        <v>20</v>
      </c>
      <c r="M890">
        <v>1</v>
      </c>
      <c r="N890">
        <v>1</v>
      </c>
      <c r="O890">
        <v>20</v>
      </c>
      <c r="P890">
        <f t="shared" si="67"/>
        <v>154</v>
      </c>
      <c r="Q890">
        <f t="shared" si="68"/>
        <v>7</v>
      </c>
      <c r="R890">
        <f t="shared" si="69"/>
        <v>14</v>
      </c>
    </row>
    <row r="891" spans="1:18">
      <c r="A891" t="str">
        <f t="shared" si="65"/>
        <v>Liding 240 SC 48 X 200 ml45870</v>
      </c>
      <c r="B891" t="s">
        <v>1238</v>
      </c>
      <c r="C891" s="3">
        <v>45870</v>
      </c>
      <c r="D891">
        <v>1982</v>
      </c>
      <c r="G891" t="str">
        <f t="shared" si="66"/>
        <v>Liding 240 SC 48 X 200 ml45870</v>
      </c>
      <c r="H891">
        <v>890</v>
      </c>
      <c r="I891" t="s">
        <v>12568</v>
      </c>
      <c r="J891" t="s">
        <v>1238</v>
      </c>
      <c r="K891" s="3">
        <v>45870</v>
      </c>
      <c r="L891">
        <v>48</v>
      </c>
      <c r="M891">
        <v>1</v>
      </c>
      <c r="N891">
        <v>1</v>
      </c>
      <c r="O891">
        <v>48</v>
      </c>
      <c r="P891">
        <f t="shared" si="67"/>
        <v>1982</v>
      </c>
      <c r="Q891">
        <f t="shared" si="68"/>
        <v>41</v>
      </c>
      <c r="R891">
        <f t="shared" si="69"/>
        <v>14</v>
      </c>
    </row>
    <row r="892" spans="1:18">
      <c r="A892" t="str">
        <f t="shared" si="65"/>
        <v>Liding 240 SC 48 X 200 ml46600</v>
      </c>
      <c r="B892" t="s">
        <v>1238</v>
      </c>
      <c r="C892" s="3">
        <v>46600</v>
      </c>
      <c r="D892">
        <v>3792</v>
      </c>
      <c r="G892" t="str">
        <f t="shared" si="66"/>
        <v>Liding 240 SC 48 X 200 ml46600</v>
      </c>
      <c r="H892">
        <v>891</v>
      </c>
      <c r="I892" t="s">
        <v>12568</v>
      </c>
      <c r="J892" t="s">
        <v>1238</v>
      </c>
      <c r="K892" s="3">
        <v>46600</v>
      </c>
      <c r="L892">
        <v>48</v>
      </c>
      <c r="M892">
        <v>1</v>
      </c>
      <c r="N892">
        <v>1</v>
      </c>
      <c r="O892">
        <v>48</v>
      </c>
      <c r="P892">
        <f t="shared" si="67"/>
        <v>3792</v>
      </c>
      <c r="Q892">
        <f t="shared" si="68"/>
        <v>79</v>
      </c>
      <c r="R892">
        <f t="shared" si="69"/>
        <v>0</v>
      </c>
    </row>
    <row r="893" spans="1:18">
      <c r="A893" t="str">
        <f t="shared" si="65"/>
        <v>Liding 240 SC 64 X 90 ml46722</v>
      </c>
      <c r="B893" t="s">
        <v>1241</v>
      </c>
      <c r="C893" s="3">
        <v>46722</v>
      </c>
      <c r="D893">
        <v>3002</v>
      </c>
      <c r="G893" t="str">
        <f t="shared" si="66"/>
        <v>Liding 240 SC 64 X 90 ml46722</v>
      </c>
      <c r="H893">
        <v>892</v>
      </c>
      <c r="I893" t="s">
        <v>12569</v>
      </c>
      <c r="J893" t="s">
        <v>1241</v>
      </c>
      <c r="K893" s="3">
        <v>46722</v>
      </c>
      <c r="L893">
        <v>64</v>
      </c>
      <c r="M893">
        <v>1</v>
      </c>
      <c r="N893">
        <v>1</v>
      </c>
      <c r="O893">
        <v>64</v>
      </c>
      <c r="P893">
        <f t="shared" si="67"/>
        <v>3002</v>
      </c>
      <c r="Q893">
        <f t="shared" si="68"/>
        <v>46</v>
      </c>
      <c r="R893">
        <f t="shared" si="69"/>
        <v>58</v>
      </c>
    </row>
    <row r="894" spans="1:18">
      <c r="A894" t="str">
        <f t="shared" si="65"/>
        <v>Logamate 440 EC 20 X 500 ml46813</v>
      </c>
      <c r="B894" t="s">
        <v>1243</v>
      </c>
      <c r="C894" s="3">
        <v>46813</v>
      </c>
      <c r="D894">
        <v>10</v>
      </c>
      <c r="G894" t="str">
        <f t="shared" si="66"/>
        <v>Logamate 440 EC 20 X 500 ml46813</v>
      </c>
      <c r="H894">
        <v>893</v>
      </c>
      <c r="I894" t="s">
        <v>12570</v>
      </c>
      <c r="J894" t="s">
        <v>1243</v>
      </c>
      <c r="K894" s="3">
        <v>46813</v>
      </c>
      <c r="L894">
        <v>20</v>
      </c>
      <c r="M894">
        <v>1</v>
      </c>
      <c r="N894">
        <v>1</v>
      </c>
      <c r="O894">
        <v>20</v>
      </c>
      <c r="P894">
        <f t="shared" si="67"/>
        <v>10</v>
      </c>
      <c r="Q894">
        <f t="shared" si="68"/>
        <v>0</v>
      </c>
      <c r="R894">
        <f t="shared" si="69"/>
        <v>10</v>
      </c>
    </row>
    <row r="895" spans="1:18">
      <c r="A895" t="str">
        <f t="shared" si="65"/>
        <v>Logamate 440 EC 20 X 500 ml47150</v>
      </c>
      <c r="B895" t="s">
        <v>1243</v>
      </c>
      <c r="C895" s="3">
        <v>47150</v>
      </c>
      <c r="D895">
        <v>340</v>
      </c>
      <c r="G895" t="str">
        <f t="shared" si="66"/>
        <v>Logamate 440 EC 20 X 500 ml47150</v>
      </c>
      <c r="H895">
        <v>894</v>
      </c>
      <c r="I895" t="s">
        <v>12570</v>
      </c>
      <c r="J895" t="s">
        <v>1243</v>
      </c>
      <c r="K895" s="3">
        <v>47150</v>
      </c>
      <c r="L895">
        <v>20</v>
      </c>
      <c r="M895">
        <v>1</v>
      </c>
      <c r="N895">
        <v>1</v>
      </c>
      <c r="O895">
        <v>20</v>
      </c>
      <c r="P895">
        <f t="shared" si="67"/>
        <v>340</v>
      </c>
      <c r="Q895">
        <f t="shared" si="68"/>
        <v>17</v>
      </c>
      <c r="R895">
        <f t="shared" si="69"/>
        <v>0</v>
      </c>
    </row>
    <row r="896" spans="1:18">
      <c r="A896" t="str">
        <f t="shared" si="65"/>
        <v>Logamate 440 EC 20 X 500 ml47088</v>
      </c>
      <c r="B896" t="s">
        <v>1243</v>
      </c>
      <c r="C896" s="3">
        <v>47088</v>
      </c>
      <c r="D896">
        <v>780</v>
      </c>
      <c r="G896" t="str">
        <f t="shared" si="66"/>
        <v>Logamate 440 EC 20 X 500 ml47088</v>
      </c>
      <c r="H896">
        <v>895</v>
      </c>
      <c r="I896" t="s">
        <v>12570</v>
      </c>
      <c r="J896" t="s">
        <v>1243</v>
      </c>
      <c r="K896" s="3">
        <v>47088</v>
      </c>
      <c r="L896">
        <v>20</v>
      </c>
      <c r="M896">
        <v>1</v>
      </c>
      <c r="N896">
        <v>1</v>
      </c>
      <c r="O896">
        <v>20</v>
      </c>
      <c r="P896">
        <f t="shared" si="67"/>
        <v>780</v>
      </c>
      <c r="Q896">
        <f t="shared" si="68"/>
        <v>39</v>
      </c>
      <c r="R896">
        <f t="shared" si="69"/>
        <v>0</v>
      </c>
    </row>
    <row r="897" spans="1:18">
      <c r="A897" t="str">
        <f t="shared" si="65"/>
        <v>Logamate 440 EC 40 x 250 ml47088</v>
      </c>
      <c r="B897" t="s">
        <v>1244</v>
      </c>
      <c r="C897" s="3">
        <v>47088</v>
      </c>
      <c r="D897">
        <v>15</v>
      </c>
      <c r="G897" t="str">
        <f t="shared" si="66"/>
        <v>Logamate 440 EC 40 x 250 ml47088</v>
      </c>
      <c r="H897">
        <v>896</v>
      </c>
      <c r="I897" t="s">
        <v>12571</v>
      </c>
      <c r="J897" t="s">
        <v>1244</v>
      </c>
      <c r="K897" s="3">
        <v>47088</v>
      </c>
      <c r="L897">
        <v>40</v>
      </c>
      <c r="M897">
        <v>1</v>
      </c>
      <c r="N897">
        <v>1</v>
      </c>
      <c r="O897">
        <v>40</v>
      </c>
      <c r="P897">
        <f t="shared" si="67"/>
        <v>15</v>
      </c>
      <c r="Q897">
        <f t="shared" si="68"/>
        <v>0</v>
      </c>
      <c r="R897">
        <f t="shared" si="69"/>
        <v>15</v>
      </c>
    </row>
    <row r="898" spans="1:18">
      <c r="A898" t="str">
        <f t="shared" si="65"/>
        <v>Logamate 440 EC 40 x 250 ml47178</v>
      </c>
      <c r="B898" t="s">
        <v>1244</v>
      </c>
      <c r="C898" s="3">
        <v>47178</v>
      </c>
      <c r="D898">
        <v>400</v>
      </c>
      <c r="G898" t="str">
        <f t="shared" si="66"/>
        <v>Logamate 440 EC 40 x 250 ml47178</v>
      </c>
      <c r="H898">
        <v>897</v>
      </c>
      <c r="I898" t="s">
        <v>12571</v>
      </c>
      <c r="J898" t="s">
        <v>1244</v>
      </c>
      <c r="K898" s="3">
        <v>47178</v>
      </c>
      <c r="L898">
        <v>40</v>
      </c>
      <c r="M898">
        <v>1</v>
      </c>
      <c r="N898">
        <v>1</v>
      </c>
      <c r="O898">
        <v>40</v>
      </c>
      <c r="P898">
        <f t="shared" si="67"/>
        <v>400</v>
      </c>
      <c r="Q898">
        <f t="shared" si="68"/>
        <v>10</v>
      </c>
      <c r="R898">
        <f t="shared" si="69"/>
        <v>0</v>
      </c>
    </row>
    <row r="899" spans="1:18">
      <c r="A899" t="str">
        <f t="shared" ref="A899:A962" si="70">B899&amp;C899</f>
        <v>Logamate 440 EC 50 x 100 ml47119</v>
      </c>
      <c r="B899" t="s">
        <v>1245</v>
      </c>
      <c r="C899" s="3">
        <v>47119</v>
      </c>
      <c r="D899">
        <v>620</v>
      </c>
      <c r="G899" t="str">
        <f t="shared" ref="G899:G962" si="71">J899&amp;K899</f>
        <v>Logamate 440 EC 50 x 100 ml47119</v>
      </c>
      <c r="H899">
        <v>898</v>
      </c>
      <c r="I899" t="s">
        <v>12572</v>
      </c>
      <c r="J899" t="s">
        <v>1245</v>
      </c>
      <c r="K899" s="3">
        <v>47119</v>
      </c>
      <c r="L899">
        <v>50</v>
      </c>
      <c r="M899">
        <v>1</v>
      </c>
      <c r="N899">
        <v>1</v>
      </c>
      <c r="O899">
        <v>50</v>
      </c>
      <c r="P899">
        <f t="shared" ref="P899:P962" si="72">VLOOKUP(G899,$A$2:$D$2089,4,FALSE)</f>
        <v>620</v>
      </c>
      <c r="Q899">
        <f t="shared" ref="Q899:Q962" si="73">ROUNDDOWN(P899/O899,0)</f>
        <v>12</v>
      </c>
      <c r="R899">
        <f t="shared" ref="R899:R962" si="74">P899-Q899*O899</f>
        <v>20</v>
      </c>
    </row>
    <row r="900" spans="1:18">
      <c r="A900" t="str">
        <f t="shared" si="70"/>
        <v>Logamate 440 EC 50 x 100 ml47150</v>
      </c>
      <c r="B900" t="s">
        <v>1245</v>
      </c>
      <c r="C900" s="3">
        <v>47150</v>
      </c>
      <c r="D900">
        <v>1050</v>
      </c>
      <c r="G900" t="str">
        <f t="shared" si="71"/>
        <v>Logamate 440 EC 50 x 100 ml47150</v>
      </c>
      <c r="H900">
        <v>899</v>
      </c>
      <c r="I900" t="s">
        <v>12572</v>
      </c>
      <c r="J900" t="s">
        <v>1245</v>
      </c>
      <c r="K900" s="3">
        <v>47150</v>
      </c>
      <c r="L900">
        <v>50</v>
      </c>
      <c r="M900">
        <v>1</v>
      </c>
      <c r="N900">
        <v>1</v>
      </c>
      <c r="O900">
        <v>50</v>
      </c>
      <c r="P900">
        <f t="shared" si="72"/>
        <v>1050</v>
      </c>
      <c r="Q900">
        <f t="shared" si="73"/>
        <v>21</v>
      </c>
      <c r="R900">
        <f t="shared" si="74"/>
        <v>0</v>
      </c>
    </row>
    <row r="901" spans="1:18">
      <c r="A901" t="str">
        <f t="shared" si="70"/>
        <v>Losmine 50 EC 40 X 250 ml45748</v>
      </c>
      <c r="B901" t="s">
        <v>1246</v>
      </c>
      <c r="C901" s="3">
        <v>45748</v>
      </c>
      <c r="D901">
        <v>225</v>
      </c>
      <c r="G901" t="str">
        <f t="shared" si="71"/>
        <v>Losmine 50 EC 40 X 250 ml45748</v>
      </c>
      <c r="H901">
        <v>900</v>
      </c>
      <c r="I901" t="s">
        <v>12573</v>
      </c>
      <c r="J901" t="s">
        <v>1246</v>
      </c>
      <c r="K901" s="3">
        <v>45748</v>
      </c>
      <c r="L901">
        <v>40</v>
      </c>
      <c r="M901">
        <v>1</v>
      </c>
      <c r="N901">
        <v>1</v>
      </c>
      <c r="O901">
        <v>40</v>
      </c>
      <c r="P901">
        <f t="shared" si="72"/>
        <v>225</v>
      </c>
      <c r="Q901">
        <f t="shared" si="73"/>
        <v>5</v>
      </c>
      <c r="R901">
        <f t="shared" si="74"/>
        <v>25</v>
      </c>
    </row>
    <row r="902" spans="1:18">
      <c r="A902" t="str">
        <f t="shared" si="70"/>
        <v>Losmine 50 EC 50 X 100 ml45748</v>
      </c>
      <c r="B902" t="s">
        <v>1247</v>
      </c>
      <c r="C902" s="3">
        <v>45748</v>
      </c>
      <c r="D902">
        <v>218</v>
      </c>
      <c r="G902" t="str">
        <f t="shared" si="71"/>
        <v>Losmine 50 EC 50 X 100 ml45748</v>
      </c>
      <c r="H902">
        <v>901</v>
      </c>
      <c r="I902" t="s">
        <v>12574</v>
      </c>
      <c r="J902" t="s">
        <v>1247</v>
      </c>
      <c r="K902" s="3">
        <v>45748</v>
      </c>
      <c r="L902">
        <v>50</v>
      </c>
      <c r="M902">
        <v>1</v>
      </c>
      <c r="N902">
        <v>1</v>
      </c>
      <c r="O902">
        <v>50</v>
      </c>
      <c r="P902">
        <f t="shared" si="72"/>
        <v>218</v>
      </c>
      <c r="Q902">
        <f t="shared" si="73"/>
        <v>4</v>
      </c>
      <c r="R902">
        <f t="shared" si="74"/>
        <v>18</v>
      </c>
    </row>
    <row r="903" spans="1:18">
      <c r="A903" t="str">
        <f t="shared" si="70"/>
        <v>Loyant 25 EC 20 X 500 ml46023</v>
      </c>
      <c r="B903" t="s">
        <v>1248</v>
      </c>
      <c r="C903" s="3">
        <v>46023</v>
      </c>
      <c r="D903">
        <v>15</v>
      </c>
      <c r="G903" t="str">
        <f t="shared" si="71"/>
        <v>Loyant 25 EC 20 X 500 ml46023</v>
      </c>
      <c r="H903">
        <v>902</v>
      </c>
      <c r="I903" t="s">
        <v>12575</v>
      </c>
      <c r="J903" t="s">
        <v>1248</v>
      </c>
      <c r="K903" s="3">
        <v>46023</v>
      </c>
      <c r="L903">
        <v>20</v>
      </c>
      <c r="M903">
        <v>1</v>
      </c>
      <c r="N903">
        <v>1</v>
      </c>
      <c r="O903">
        <v>20</v>
      </c>
      <c r="P903">
        <f t="shared" si="72"/>
        <v>15</v>
      </c>
      <c r="Q903">
        <f t="shared" si="73"/>
        <v>0</v>
      </c>
      <c r="R903">
        <f t="shared" si="74"/>
        <v>15</v>
      </c>
    </row>
    <row r="904" spans="1:18">
      <c r="A904" t="str">
        <f t="shared" si="70"/>
        <v>Loyant 25 EC 20 X 500 ml46296</v>
      </c>
      <c r="B904" t="s">
        <v>1248</v>
      </c>
      <c r="C904" s="3">
        <v>46296</v>
      </c>
      <c r="D904">
        <v>40</v>
      </c>
      <c r="G904" t="str">
        <f t="shared" si="71"/>
        <v>Loyant 25 EC 20 X 500 ml46296</v>
      </c>
      <c r="H904">
        <v>903</v>
      </c>
      <c r="I904" t="s">
        <v>12575</v>
      </c>
      <c r="J904" t="s">
        <v>1248</v>
      </c>
      <c r="K904" s="3">
        <v>46296</v>
      </c>
      <c r="L904">
        <v>20</v>
      </c>
      <c r="M904">
        <v>1</v>
      </c>
      <c r="N904">
        <v>1</v>
      </c>
      <c r="O904">
        <v>20</v>
      </c>
      <c r="P904">
        <f t="shared" si="72"/>
        <v>40</v>
      </c>
      <c r="Q904">
        <f t="shared" si="73"/>
        <v>2</v>
      </c>
      <c r="R904">
        <f t="shared" si="74"/>
        <v>0</v>
      </c>
    </row>
    <row r="905" spans="1:18">
      <c r="A905" t="str">
        <f t="shared" si="70"/>
        <v>Ludes 50 EC 30 X 250 ml45962</v>
      </c>
      <c r="B905" t="s">
        <v>1251</v>
      </c>
      <c r="C905" s="3">
        <v>45962</v>
      </c>
      <c r="D905">
        <v>307</v>
      </c>
      <c r="G905" t="str">
        <f t="shared" si="71"/>
        <v>Ludes 50 EC 30 X 250 ml45962</v>
      </c>
      <c r="H905">
        <v>904</v>
      </c>
      <c r="I905" t="s">
        <v>12576</v>
      </c>
      <c r="J905" t="s">
        <v>1251</v>
      </c>
      <c r="K905" s="3">
        <v>45962</v>
      </c>
      <c r="L905">
        <v>30</v>
      </c>
      <c r="M905">
        <v>1</v>
      </c>
      <c r="N905">
        <v>1</v>
      </c>
      <c r="O905">
        <v>30</v>
      </c>
      <c r="P905">
        <f t="shared" si="72"/>
        <v>307</v>
      </c>
      <c r="Q905">
        <f t="shared" si="73"/>
        <v>10</v>
      </c>
      <c r="R905">
        <f t="shared" si="74"/>
        <v>7</v>
      </c>
    </row>
    <row r="906" spans="1:18">
      <c r="A906" t="str">
        <f t="shared" si="70"/>
        <v>Ludes 50 EC 30 X 250 ml46296</v>
      </c>
      <c r="B906" t="s">
        <v>1251</v>
      </c>
      <c r="C906" s="3">
        <v>46296</v>
      </c>
      <c r="D906">
        <v>1350</v>
      </c>
      <c r="G906" t="str">
        <f t="shared" si="71"/>
        <v>Ludes 50 EC 30 X 250 ml46296</v>
      </c>
      <c r="H906">
        <v>905</v>
      </c>
      <c r="I906" t="s">
        <v>12576</v>
      </c>
      <c r="J906" t="s">
        <v>1251</v>
      </c>
      <c r="K906" s="3">
        <v>46296</v>
      </c>
      <c r="L906">
        <v>30</v>
      </c>
      <c r="M906">
        <v>1</v>
      </c>
      <c r="N906">
        <v>1</v>
      </c>
      <c r="O906">
        <v>30</v>
      </c>
      <c r="P906">
        <f t="shared" si="72"/>
        <v>1350</v>
      </c>
      <c r="Q906">
        <f t="shared" si="73"/>
        <v>45</v>
      </c>
      <c r="R906">
        <f t="shared" si="74"/>
        <v>0</v>
      </c>
    </row>
    <row r="907" spans="1:18">
      <c r="A907" t="str">
        <f t="shared" si="70"/>
        <v>Ludes 50 EC 50 X 100 ml45870</v>
      </c>
      <c r="B907" t="s">
        <v>1252</v>
      </c>
      <c r="C907" s="3">
        <v>45870</v>
      </c>
      <c r="D907">
        <v>43</v>
      </c>
      <c r="G907" t="str">
        <f t="shared" si="71"/>
        <v>Ludes 50 EC 50 X 100 ml45870</v>
      </c>
      <c r="H907">
        <v>906</v>
      </c>
      <c r="I907" t="s">
        <v>12577</v>
      </c>
      <c r="J907" t="s">
        <v>1252</v>
      </c>
      <c r="K907" s="3">
        <v>45870</v>
      </c>
      <c r="L907">
        <v>50</v>
      </c>
      <c r="M907">
        <v>1</v>
      </c>
      <c r="N907">
        <v>1</v>
      </c>
      <c r="O907">
        <v>50</v>
      </c>
      <c r="P907">
        <f t="shared" si="72"/>
        <v>43</v>
      </c>
      <c r="Q907">
        <f t="shared" si="73"/>
        <v>0</v>
      </c>
      <c r="R907">
        <f t="shared" si="74"/>
        <v>43</v>
      </c>
    </row>
    <row r="908" spans="1:18">
      <c r="A908" t="str">
        <f t="shared" si="70"/>
        <v>Ludes 50 EC 50 X 100 ml46296</v>
      </c>
      <c r="B908" t="s">
        <v>1252</v>
      </c>
      <c r="C908" s="3">
        <v>46296</v>
      </c>
      <c r="D908">
        <v>2250</v>
      </c>
      <c r="G908" t="str">
        <f t="shared" si="71"/>
        <v>Ludes 50 EC 50 X 100 ml46296</v>
      </c>
      <c r="H908">
        <v>907</v>
      </c>
      <c r="I908" t="s">
        <v>12577</v>
      </c>
      <c r="J908" t="s">
        <v>1252</v>
      </c>
      <c r="K908" s="3">
        <v>46296</v>
      </c>
      <c r="L908">
        <v>50</v>
      </c>
      <c r="M908">
        <v>1</v>
      </c>
      <c r="N908">
        <v>1</v>
      </c>
      <c r="O908">
        <v>50</v>
      </c>
      <c r="P908">
        <f t="shared" si="72"/>
        <v>2250</v>
      </c>
      <c r="Q908">
        <f t="shared" si="73"/>
        <v>45</v>
      </c>
      <c r="R908">
        <f t="shared" si="74"/>
        <v>0</v>
      </c>
    </row>
    <row r="909" spans="1:18">
      <c r="A909" t="str">
        <f t="shared" si="70"/>
        <v>Ludes 50 EC 50 X 100 ml45901</v>
      </c>
      <c r="B909" t="s">
        <v>1252</v>
      </c>
      <c r="C909" s="3">
        <v>45901</v>
      </c>
      <c r="D909">
        <v>1300</v>
      </c>
      <c r="G909" t="str">
        <f t="shared" si="71"/>
        <v>Ludes 50 EC 50 X 100 ml45901</v>
      </c>
      <c r="H909">
        <v>908</v>
      </c>
      <c r="I909" t="s">
        <v>12577</v>
      </c>
      <c r="J909" t="s">
        <v>1252</v>
      </c>
      <c r="K909" s="3">
        <v>45901</v>
      </c>
      <c r="L909">
        <v>50</v>
      </c>
      <c r="M909">
        <v>1</v>
      </c>
      <c r="N909">
        <v>1</v>
      </c>
      <c r="O909">
        <v>50</v>
      </c>
      <c r="P909">
        <f t="shared" si="72"/>
        <v>1300</v>
      </c>
      <c r="Q909">
        <f t="shared" si="73"/>
        <v>26</v>
      </c>
      <c r="R909">
        <f t="shared" si="74"/>
        <v>0</v>
      </c>
    </row>
    <row r="910" spans="1:18">
      <c r="A910" t="str">
        <f t="shared" si="70"/>
        <v>Ludes 50 EC 50 X 100 ml45962</v>
      </c>
      <c r="B910" t="s">
        <v>1252</v>
      </c>
      <c r="C910" s="3">
        <v>45962</v>
      </c>
      <c r="D910">
        <v>1400</v>
      </c>
      <c r="G910" t="str">
        <f t="shared" si="71"/>
        <v>Ludes 50 EC 50 X 100 ml45962</v>
      </c>
      <c r="H910">
        <v>909</v>
      </c>
      <c r="I910" t="s">
        <v>12577</v>
      </c>
      <c r="J910" t="s">
        <v>1252</v>
      </c>
      <c r="K910" s="3">
        <v>45962</v>
      </c>
      <c r="L910">
        <v>50</v>
      </c>
      <c r="M910">
        <v>1</v>
      </c>
      <c r="N910">
        <v>1</v>
      </c>
      <c r="O910">
        <v>50</v>
      </c>
      <c r="P910">
        <f t="shared" si="72"/>
        <v>1400</v>
      </c>
      <c r="Q910">
        <f t="shared" si="73"/>
        <v>28</v>
      </c>
      <c r="R910">
        <f t="shared" si="74"/>
        <v>0</v>
      </c>
    </row>
    <row r="911" spans="1:18">
      <c r="A911" t="str">
        <f t="shared" si="70"/>
        <v>Macerio 52 WP 20 X 500 gr47088</v>
      </c>
      <c r="B911" t="s">
        <v>1253</v>
      </c>
      <c r="C911" s="3">
        <v>47088</v>
      </c>
      <c r="D911">
        <v>645</v>
      </c>
      <c r="G911" t="str">
        <f t="shared" si="71"/>
        <v>Macerio 52 WP 20 X 500 gr47088</v>
      </c>
      <c r="H911">
        <v>910</v>
      </c>
      <c r="I911" t="s">
        <v>12578</v>
      </c>
      <c r="J911" t="s">
        <v>1253</v>
      </c>
      <c r="K911" s="3">
        <v>47088</v>
      </c>
      <c r="L911">
        <v>20</v>
      </c>
      <c r="M911">
        <v>1</v>
      </c>
      <c r="N911">
        <v>1</v>
      </c>
      <c r="O911">
        <v>20</v>
      </c>
      <c r="P911">
        <f t="shared" si="72"/>
        <v>645</v>
      </c>
      <c r="Q911">
        <f t="shared" si="73"/>
        <v>32</v>
      </c>
      <c r="R911">
        <f t="shared" si="74"/>
        <v>5</v>
      </c>
    </row>
    <row r="912" spans="1:18">
      <c r="A912" t="str">
        <f t="shared" si="70"/>
        <v>Macerio 52 WP 20 X 500 gr47027</v>
      </c>
      <c r="B912" t="s">
        <v>1253</v>
      </c>
      <c r="C912" s="3">
        <v>47027</v>
      </c>
      <c r="D912">
        <v>4320</v>
      </c>
      <c r="G912" t="str">
        <f t="shared" si="71"/>
        <v>Macerio 52 WP 20 X 500 gr47027</v>
      </c>
      <c r="H912">
        <v>911</v>
      </c>
      <c r="I912" t="s">
        <v>12578</v>
      </c>
      <c r="J912" t="s">
        <v>1253</v>
      </c>
      <c r="K912" s="3">
        <v>47027</v>
      </c>
      <c r="L912">
        <v>20</v>
      </c>
      <c r="M912">
        <v>1</v>
      </c>
      <c r="N912">
        <v>1</v>
      </c>
      <c r="O912">
        <v>20</v>
      </c>
      <c r="P912">
        <f t="shared" si="72"/>
        <v>4320</v>
      </c>
      <c r="Q912">
        <f t="shared" si="73"/>
        <v>216</v>
      </c>
      <c r="R912">
        <f t="shared" si="74"/>
        <v>0</v>
      </c>
    </row>
    <row r="913" spans="1:18">
      <c r="A913" t="str">
        <f t="shared" si="70"/>
        <v>Maestro 200 EC 10 X 1 ltr47178</v>
      </c>
      <c r="B913" t="s">
        <v>1256</v>
      </c>
      <c r="C913" s="3">
        <v>47178</v>
      </c>
      <c r="D913">
        <v>1840</v>
      </c>
      <c r="G913" t="str">
        <f t="shared" si="71"/>
        <v>Maestro 200 EC 10 X 1 ltr47178</v>
      </c>
      <c r="H913">
        <v>912</v>
      </c>
      <c r="I913" t="s">
        <v>12579</v>
      </c>
      <c r="J913" t="s">
        <v>1256</v>
      </c>
      <c r="K913" s="3">
        <v>47178</v>
      </c>
      <c r="L913">
        <v>10</v>
      </c>
      <c r="M913">
        <v>1</v>
      </c>
      <c r="N913">
        <v>1</v>
      </c>
      <c r="O913">
        <v>10</v>
      </c>
      <c r="P913">
        <f t="shared" si="72"/>
        <v>1840</v>
      </c>
      <c r="Q913">
        <f t="shared" si="73"/>
        <v>184</v>
      </c>
      <c r="R913">
        <f t="shared" si="74"/>
        <v>0</v>
      </c>
    </row>
    <row r="914" spans="1:18">
      <c r="A914" t="str">
        <f t="shared" si="70"/>
        <v>Maestro 200 EC 20 X 500 ml47119</v>
      </c>
      <c r="B914" t="s">
        <v>1257</v>
      </c>
      <c r="C914" s="3">
        <v>47119</v>
      </c>
      <c r="D914">
        <v>1613</v>
      </c>
      <c r="G914" t="str">
        <f t="shared" si="71"/>
        <v>Maestro 200 EC 20 X 500 ml47119</v>
      </c>
      <c r="H914">
        <v>913</v>
      </c>
      <c r="I914" t="s">
        <v>12580</v>
      </c>
      <c r="J914" t="s">
        <v>1257</v>
      </c>
      <c r="K914" s="3">
        <v>47119</v>
      </c>
      <c r="L914">
        <v>20</v>
      </c>
      <c r="M914">
        <v>1</v>
      </c>
      <c r="N914">
        <v>1</v>
      </c>
      <c r="O914">
        <v>20</v>
      </c>
      <c r="P914">
        <f t="shared" si="72"/>
        <v>1613</v>
      </c>
      <c r="Q914">
        <f t="shared" si="73"/>
        <v>80</v>
      </c>
      <c r="R914">
        <f t="shared" si="74"/>
        <v>13</v>
      </c>
    </row>
    <row r="915" spans="1:18">
      <c r="A915" t="str">
        <f t="shared" si="70"/>
        <v>Maestro 200 EC 20 X 500 ml47178</v>
      </c>
      <c r="B915" t="s">
        <v>1257</v>
      </c>
      <c r="C915" s="3">
        <v>47178</v>
      </c>
      <c r="D915">
        <v>2000</v>
      </c>
      <c r="G915" t="str">
        <f t="shared" si="71"/>
        <v>Maestro 200 EC 20 X 500 ml47178</v>
      </c>
      <c r="H915">
        <v>914</v>
      </c>
      <c r="I915" t="s">
        <v>12580</v>
      </c>
      <c r="J915" t="s">
        <v>1257</v>
      </c>
      <c r="K915" s="3">
        <v>47178</v>
      </c>
      <c r="L915">
        <v>20</v>
      </c>
      <c r="M915">
        <v>1</v>
      </c>
      <c r="N915">
        <v>1</v>
      </c>
      <c r="O915">
        <v>20</v>
      </c>
      <c r="P915">
        <f t="shared" si="72"/>
        <v>2000</v>
      </c>
      <c r="Q915">
        <f t="shared" si="73"/>
        <v>100</v>
      </c>
      <c r="R915">
        <f t="shared" si="74"/>
        <v>0</v>
      </c>
    </row>
    <row r="916" spans="1:18">
      <c r="A916" t="str">
        <f t="shared" si="70"/>
        <v>Magicxone 138 SL 20 ltr47119</v>
      </c>
      <c r="B916" t="s">
        <v>1258</v>
      </c>
      <c r="C916" s="3">
        <v>47119</v>
      </c>
      <c r="D916">
        <v>61</v>
      </c>
      <c r="G916" t="str">
        <f t="shared" si="71"/>
        <v>Magicxone 138 SL 20 ltr47119</v>
      </c>
      <c r="H916">
        <v>915</v>
      </c>
      <c r="I916" t="s">
        <v>12581</v>
      </c>
      <c r="J916" t="s">
        <v>1258</v>
      </c>
      <c r="K916" s="3">
        <v>47119</v>
      </c>
      <c r="L916">
        <v>1</v>
      </c>
      <c r="M916">
        <v>1</v>
      </c>
      <c r="N916">
        <v>1</v>
      </c>
      <c r="O916">
        <v>1</v>
      </c>
      <c r="P916">
        <f t="shared" si="72"/>
        <v>61</v>
      </c>
      <c r="Q916">
        <f t="shared" si="73"/>
        <v>61</v>
      </c>
      <c r="R916">
        <f t="shared" si="74"/>
        <v>0</v>
      </c>
    </row>
    <row r="917" spans="1:18">
      <c r="A917" t="str">
        <f t="shared" si="70"/>
        <v>Magicxone 138 SL 20 ltr47239</v>
      </c>
      <c r="B917" t="s">
        <v>1258</v>
      </c>
      <c r="C917" s="3">
        <v>47239</v>
      </c>
      <c r="D917">
        <v>185</v>
      </c>
      <c r="G917" t="str">
        <f t="shared" si="71"/>
        <v>Magicxone 138 SL 20 ltr47239</v>
      </c>
      <c r="H917">
        <v>916</v>
      </c>
      <c r="I917" t="s">
        <v>12581</v>
      </c>
      <c r="J917" t="s">
        <v>1258</v>
      </c>
      <c r="K917" s="3">
        <v>47239</v>
      </c>
      <c r="L917">
        <v>1</v>
      </c>
      <c r="M917">
        <v>1</v>
      </c>
      <c r="N917">
        <v>1</v>
      </c>
      <c r="O917">
        <v>1</v>
      </c>
      <c r="P917">
        <f t="shared" si="72"/>
        <v>185</v>
      </c>
      <c r="Q917">
        <f t="shared" si="73"/>
        <v>185</v>
      </c>
      <c r="R917">
        <f t="shared" si="74"/>
        <v>0</v>
      </c>
    </row>
    <row r="918" spans="1:18">
      <c r="A918" t="str">
        <f t="shared" si="70"/>
        <v>Magicxone 138 SL 20 X 1 ltr47119</v>
      </c>
      <c r="B918" t="s">
        <v>1259</v>
      </c>
      <c r="C918" s="3">
        <v>47119</v>
      </c>
      <c r="D918">
        <v>8</v>
      </c>
      <c r="G918" t="str">
        <f t="shared" si="71"/>
        <v>Magicxone 138 SL 20 X 1 ltr47119</v>
      </c>
      <c r="H918">
        <v>917</v>
      </c>
      <c r="I918" t="s">
        <v>12582</v>
      </c>
      <c r="J918" t="s">
        <v>1259</v>
      </c>
      <c r="K918" s="3">
        <v>47119</v>
      </c>
      <c r="L918">
        <v>20</v>
      </c>
      <c r="M918">
        <v>1</v>
      </c>
      <c r="N918">
        <v>1</v>
      </c>
      <c r="O918">
        <v>20</v>
      </c>
      <c r="P918">
        <f t="shared" si="72"/>
        <v>8</v>
      </c>
      <c r="Q918">
        <f t="shared" si="73"/>
        <v>0</v>
      </c>
      <c r="R918">
        <f t="shared" si="74"/>
        <v>8</v>
      </c>
    </row>
    <row r="919" spans="1:18">
      <c r="A919" t="str">
        <f t="shared" si="70"/>
        <v>Magicxone 138 SL 20 X 1 ltr47150</v>
      </c>
      <c r="B919" t="s">
        <v>1259</v>
      </c>
      <c r="C919" s="3">
        <v>47150</v>
      </c>
      <c r="D919">
        <v>1100</v>
      </c>
      <c r="G919" t="str">
        <f t="shared" si="71"/>
        <v>Magicxone 138 SL 20 X 1 ltr47150</v>
      </c>
      <c r="H919">
        <v>918</v>
      </c>
      <c r="I919" t="s">
        <v>12582</v>
      </c>
      <c r="J919" t="s">
        <v>1259</v>
      </c>
      <c r="K919" s="3">
        <v>47150</v>
      </c>
      <c r="L919">
        <v>20</v>
      </c>
      <c r="M919">
        <v>1</v>
      </c>
      <c r="N919">
        <v>1</v>
      </c>
      <c r="O919">
        <v>20</v>
      </c>
      <c r="P919">
        <f t="shared" si="72"/>
        <v>1100</v>
      </c>
      <c r="Q919">
        <f t="shared" si="73"/>
        <v>55</v>
      </c>
      <c r="R919">
        <f t="shared" si="74"/>
        <v>0</v>
      </c>
    </row>
    <row r="920" spans="1:18">
      <c r="A920" t="str">
        <f t="shared" si="70"/>
        <v>Magicxone 138 SL 20 X 1 ltr47239</v>
      </c>
      <c r="B920" t="s">
        <v>1259</v>
      </c>
      <c r="C920" s="3">
        <v>47239</v>
      </c>
      <c r="D920">
        <v>12500</v>
      </c>
      <c r="G920" t="str">
        <f t="shared" si="71"/>
        <v>Magicxone 138 SL 20 X 1 ltr47239</v>
      </c>
      <c r="H920">
        <v>919</v>
      </c>
      <c r="I920" t="s">
        <v>12582</v>
      </c>
      <c r="J920" t="s">
        <v>1259</v>
      </c>
      <c r="K920" s="3">
        <v>47239</v>
      </c>
      <c r="L920">
        <v>20</v>
      </c>
      <c r="M920">
        <v>1</v>
      </c>
      <c r="N920">
        <v>1</v>
      </c>
      <c r="O920">
        <v>20</v>
      </c>
      <c r="P920">
        <f t="shared" si="72"/>
        <v>12500</v>
      </c>
      <c r="Q920">
        <f t="shared" si="73"/>
        <v>625</v>
      </c>
      <c r="R920">
        <f t="shared" si="74"/>
        <v>0</v>
      </c>
    </row>
    <row r="921" spans="1:18">
      <c r="A921" t="str">
        <f t="shared" si="70"/>
        <v>Magicxone 138 SL 4 X 5 ltr47027</v>
      </c>
      <c r="B921" t="s">
        <v>1260</v>
      </c>
      <c r="C921" s="3">
        <v>47027</v>
      </c>
      <c r="D921">
        <v>4</v>
      </c>
      <c r="G921" t="str">
        <f t="shared" si="71"/>
        <v>Magicxone 138 SL 4 X 5 ltr47027</v>
      </c>
      <c r="H921">
        <v>920</v>
      </c>
      <c r="I921" t="s">
        <v>12583</v>
      </c>
      <c r="J921" t="s">
        <v>1260</v>
      </c>
      <c r="K921" s="3">
        <v>47027</v>
      </c>
      <c r="L921">
        <v>4</v>
      </c>
      <c r="M921">
        <v>1</v>
      </c>
      <c r="N921">
        <v>1</v>
      </c>
      <c r="O921">
        <v>4</v>
      </c>
      <c r="P921">
        <f t="shared" si="72"/>
        <v>4</v>
      </c>
      <c r="Q921">
        <f t="shared" si="73"/>
        <v>1</v>
      </c>
      <c r="R921">
        <f t="shared" si="74"/>
        <v>0</v>
      </c>
    </row>
    <row r="922" spans="1:18">
      <c r="A922" t="str">
        <f t="shared" si="70"/>
        <v>Magicxone 138 SL 4 X 5 ltr47088</v>
      </c>
      <c r="B922" t="s">
        <v>1260</v>
      </c>
      <c r="C922" s="3">
        <v>47088</v>
      </c>
      <c r="D922">
        <v>32</v>
      </c>
      <c r="G922" t="str">
        <f t="shared" si="71"/>
        <v>Magicxone 138 SL 4 X 5 ltr47088</v>
      </c>
      <c r="H922">
        <v>921</v>
      </c>
      <c r="I922" t="s">
        <v>12583</v>
      </c>
      <c r="J922" t="s">
        <v>1260</v>
      </c>
      <c r="K922" s="3">
        <v>47088</v>
      </c>
      <c r="L922">
        <v>4</v>
      </c>
      <c r="M922">
        <v>1</v>
      </c>
      <c r="N922">
        <v>1</v>
      </c>
      <c r="O922">
        <v>4</v>
      </c>
      <c r="P922">
        <f t="shared" si="72"/>
        <v>32</v>
      </c>
      <c r="Q922">
        <f t="shared" si="73"/>
        <v>8</v>
      </c>
      <c r="R922">
        <f t="shared" si="74"/>
        <v>0</v>
      </c>
    </row>
    <row r="923" spans="1:18">
      <c r="A923" t="str">
        <f t="shared" si="70"/>
        <v>Magicxone 138 SL 4 X 5 ltr47239</v>
      </c>
      <c r="B923" t="s">
        <v>1260</v>
      </c>
      <c r="C923" s="3">
        <v>47239</v>
      </c>
      <c r="D923">
        <v>500</v>
      </c>
      <c r="G923" t="str">
        <f t="shared" si="71"/>
        <v>Magicxone 138 SL 4 X 5 ltr47239</v>
      </c>
      <c r="H923">
        <v>922</v>
      </c>
      <c r="I923" t="s">
        <v>12583</v>
      </c>
      <c r="J923" t="s">
        <v>1260</v>
      </c>
      <c r="K923" s="3">
        <v>47239</v>
      </c>
      <c r="L923">
        <v>4</v>
      </c>
      <c r="M923">
        <v>1</v>
      </c>
      <c r="N923">
        <v>1</v>
      </c>
      <c r="O923">
        <v>4</v>
      </c>
      <c r="P923">
        <f t="shared" si="72"/>
        <v>500</v>
      </c>
      <c r="Q923">
        <f t="shared" si="73"/>
        <v>125</v>
      </c>
      <c r="R923">
        <f t="shared" si="74"/>
        <v>0</v>
      </c>
    </row>
    <row r="924" spans="1:18">
      <c r="A924" t="str">
        <f t="shared" si="70"/>
        <v>Maklostar 30 X 500 gr46905</v>
      </c>
      <c r="B924" t="s">
        <v>1261</v>
      </c>
      <c r="C924" s="3">
        <v>46905</v>
      </c>
      <c r="D924">
        <v>80</v>
      </c>
      <c r="G924" t="str">
        <f t="shared" si="71"/>
        <v>Maklostar 30 X 500 gr46905</v>
      </c>
      <c r="H924">
        <v>923</v>
      </c>
      <c r="I924" t="s">
        <v>12584</v>
      </c>
      <c r="J924" t="s">
        <v>1261</v>
      </c>
      <c r="K924" s="3">
        <v>46905</v>
      </c>
      <c r="L924">
        <v>30</v>
      </c>
      <c r="M924">
        <v>1</v>
      </c>
      <c r="N924">
        <v>1</v>
      </c>
      <c r="O924">
        <v>30</v>
      </c>
      <c r="P924">
        <f t="shared" si="72"/>
        <v>80</v>
      </c>
      <c r="Q924">
        <f t="shared" si="73"/>
        <v>2</v>
      </c>
      <c r="R924">
        <f t="shared" si="74"/>
        <v>20</v>
      </c>
    </row>
    <row r="925" spans="1:18">
      <c r="A925" t="str">
        <f t="shared" si="70"/>
        <v>Malabar 480 SL 20 ltr46966</v>
      </c>
      <c r="B925" t="s">
        <v>1262</v>
      </c>
      <c r="C925" s="3">
        <v>46966</v>
      </c>
      <c r="D925">
        <v>480</v>
      </c>
      <c r="G925" t="str">
        <f t="shared" si="71"/>
        <v>Malabar 480 SL 20 ltr46966</v>
      </c>
      <c r="H925">
        <v>924</v>
      </c>
      <c r="I925" t="s">
        <v>12585</v>
      </c>
      <c r="J925" t="s">
        <v>1262</v>
      </c>
      <c r="K925" s="3">
        <v>46966</v>
      </c>
      <c r="L925">
        <v>1</v>
      </c>
      <c r="M925">
        <v>1</v>
      </c>
      <c r="N925">
        <v>1</v>
      </c>
      <c r="O925">
        <v>1</v>
      </c>
      <c r="P925">
        <f t="shared" si="72"/>
        <v>480</v>
      </c>
      <c r="Q925">
        <f t="shared" si="73"/>
        <v>480</v>
      </c>
      <c r="R925">
        <f t="shared" si="74"/>
        <v>0</v>
      </c>
    </row>
    <row r="926" spans="1:18">
      <c r="A926" t="str">
        <f t="shared" si="70"/>
        <v>Mamigro 12-9-6 20 X 1 ltr47027</v>
      </c>
      <c r="B926" t="s">
        <v>1263</v>
      </c>
      <c r="C926" s="3">
        <v>47027</v>
      </c>
      <c r="D926">
        <v>111</v>
      </c>
      <c r="G926" t="str">
        <f t="shared" si="71"/>
        <v>Mamigro 12-9-6 20 X 1 ltr47027</v>
      </c>
      <c r="H926">
        <v>925</v>
      </c>
      <c r="I926" t="s">
        <v>12586</v>
      </c>
      <c r="J926" t="s">
        <v>1263</v>
      </c>
      <c r="K926" s="3">
        <v>47027</v>
      </c>
      <c r="L926">
        <v>20</v>
      </c>
      <c r="M926">
        <v>1</v>
      </c>
      <c r="N926">
        <v>1</v>
      </c>
      <c r="O926">
        <v>20</v>
      </c>
      <c r="P926">
        <f t="shared" si="72"/>
        <v>111</v>
      </c>
      <c r="Q926">
        <f t="shared" si="73"/>
        <v>5</v>
      </c>
      <c r="R926">
        <f t="shared" si="74"/>
        <v>11</v>
      </c>
    </row>
    <row r="927" spans="1:18">
      <c r="A927" t="str">
        <f t="shared" si="70"/>
        <v>Mamigro 12-9-6 20 X 1 ltr47088</v>
      </c>
      <c r="B927" t="s">
        <v>1263</v>
      </c>
      <c r="C927" s="3">
        <v>47088</v>
      </c>
      <c r="D927">
        <v>560</v>
      </c>
      <c r="G927" t="str">
        <f t="shared" si="71"/>
        <v>Mamigro 12-9-6 20 X 1 ltr47088</v>
      </c>
      <c r="H927">
        <v>926</v>
      </c>
      <c r="I927" t="s">
        <v>12586</v>
      </c>
      <c r="J927" t="s">
        <v>1263</v>
      </c>
      <c r="K927" s="3">
        <v>47088</v>
      </c>
      <c r="L927">
        <v>20</v>
      </c>
      <c r="M927">
        <v>1</v>
      </c>
      <c r="N927">
        <v>1</v>
      </c>
      <c r="O927">
        <v>20</v>
      </c>
      <c r="P927">
        <f t="shared" si="72"/>
        <v>560</v>
      </c>
      <c r="Q927">
        <f t="shared" si="73"/>
        <v>28</v>
      </c>
      <c r="R927">
        <f t="shared" si="74"/>
        <v>0</v>
      </c>
    </row>
    <row r="928" spans="1:18">
      <c r="A928" t="str">
        <f t="shared" si="70"/>
        <v>Mamigro 12-9-6 20 X 500 ml47088</v>
      </c>
      <c r="B928" t="s">
        <v>1267</v>
      </c>
      <c r="C928" s="3">
        <v>47088</v>
      </c>
      <c r="D928">
        <v>60</v>
      </c>
      <c r="G928" t="str">
        <f t="shared" si="71"/>
        <v>Mamigro 12-9-6 20 X 500 ml47088</v>
      </c>
      <c r="H928">
        <v>927</v>
      </c>
      <c r="I928" t="s">
        <v>12587</v>
      </c>
      <c r="J928" t="s">
        <v>1267</v>
      </c>
      <c r="K928" s="3">
        <v>47088</v>
      </c>
      <c r="L928">
        <v>20</v>
      </c>
      <c r="M928">
        <v>1</v>
      </c>
      <c r="N928">
        <v>1</v>
      </c>
      <c r="O928">
        <v>20</v>
      </c>
      <c r="P928">
        <f t="shared" si="72"/>
        <v>60</v>
      </c>
      <c r="Q928">
        <f t="shared" si="73"/>
        <v>3</v>
      </c>
      <c r="R928">
        <f t="shared" si="74"/>
        <v>0</v>
      </c>
    </row>
    <row r="929" spans="1:18">
      <c r="A929" t="str">
        <f t="shared" si="70"/>
        <v>Mamigro 12-9-6 20 X 500 ml47058</v>
      </c>
      <c r="B929" t="s">
        <v>1267</v>
      </c>
      <c r="C929" s="3">
        <v>47058</v>
      </c>
      <c r="D929">
        <v>380</v>
      </c>
      <c r="G929" t="str">
        <f t="shared" si="71"/>
        <v>Mamigro 12-9-6 20 X 500 ml47058</v>
      </c>
      <c r="H929">
        <v>928</v>
      </c>
      <c r="I929" t="s">
        <v>12587</v>
      </c>
      <c r="J929" t="s">
        <v>1267</v>
      </c>
      <c r="K929" s="3">
        <v>47058</v>
      </c>
      <c r="L929">
        <v>20</v>
      </c>
      <c r="M929">
        <v>1</v>
      </c>
      <c r="N929">
        <v>1</v>
      </c>
      <c r="O929">
        <v>20</v>
      </c>
      <c r="P929">
        <f t="shared" si="72"/>
        <v>380</v>
      </c>
      <c r="Q929">
        <f t="shared" si="73"/>
        <v>19</v>
      </c>
      <c r="R929">
        <f t="shared" si="74"/>
        <v>0</v>
      </c>
    </row>
    <row r="930" spans="1:18">
      <c r="A930" t="str">
        <f t="shared" si="70"/>
        <v>Mamigro 12-9-6 20 X 500 ml46753</v>
      </c>
      <c r="B930" t="s">
        <v>1267</v>
      </c>
      <c r="C930" s="3">
        <v>46753</v>
      </c>
      <c r="D930">
        <v>465</v>
      </c>
      <c r="G930" t="str">
        <f t="shared" si="71"/>
        <v>Mamigro 12-9-6 20 X 500 ml46753</v>
      </c>
      <c r="H930">
        <v>929</v>
      </c>
      <c r="I930" t="s">
        <v>12587</v>
      </c>
      <c r="J930" t="s">
        <v>1267</v>
      </c>
      <c r="K930" s="3">
        <v>46753</v>
      </c>
      <c r="L930">
        <v>20</v>
      </c>
      <c r="M930">
        <v>1</v>
      </c>
      <c r="N930">
        <v>1</v>
      </c>
      <c r="O930">
        <v>20</v>
      </c>
      <c r="P930">
        <f t="shared" si="72"/>
        <v>465</v>
      </c>
      <c r="Q930">
        <f t="shared" si="73"/>
        <v>23</v>
      </c>
      <c r="R930">
        <f t="shared" si="74"/>
        <v>5</v>
      </c>
    </row>
    <row r="931" spans="1:18">
      <c r="A931" t="str">
        <f t="shared" si="70"/>
        <v>Mandoxone 276 SL 20 ltr47119</v>
      </c>
      <c r="B931" t="s">
        <v>1270</v>
      </c>
      <c r="C931" s="3">
        <v>47119</v>
      </c>
      <c r="D931">
        <v>10</v>
      </c>
      <c r="G931" t="str">
        <f t="shared" si="71"/>
        <v>Mandoxone 276 SL 20 ltr47119</v>
      </c>
      <c r="H931">
        <v>930</v>
      </c>
      <c r="I931" t="s">
        <v>12588</v>
      </c>
      <c r="J931" t="s">
        <v>1270</v>
      </c>
      <c r="K931" s="3">
        <v>47119</v>
      </c>
      <c r="L931">
        <v>1</v>
      </c>
      <c r="M931">
        <v>1</v>
      </c>
      <c r="N931">
        <v>1</v>
      </c>
      <c r="O931">
        <v>1</v>
      </c>
      <c r="P931">
        <f t="shared" si="72"/>
        <v>10</v>
      </c>
      <c r="Q931">
        <f t="shared" si="73"/>
        <v>10</v>
      </c>
      <c r="R931">
        <f t="shared" si="74"/>
        <v>0</v>
      </c>
    </row>
    <row r="932" spans="1:18">
      <c r="A932" t="str">
        <f t="shared" si="70"/>
        <v>Mandoxone 276 SL 20 ltr47453</v>
      </c>
      <c r="B932" t="s">
        <v>1270</v>
      </c>
      <c r="C932" s="3">
        <v>47453</v>
      </c>
      <c r="D932">
        <v>40</v>
      </c>
      <c r="G932" t="str">
        <f t="shared" si="71"/>
        <v>Mandoxone 276 SL 20 ltr47453</v>
      </c>
      <c r="H932">
        <v>931</v>
      </c>
      <c r="I932" t="s">
        <v>12588</v>
      </c>
      <c r="J932" t="s">
        <v>1270</v>
      </c>
      <c r="K932" s="3">
        <v>47453</v>
      </c>
      <c r="L932">
        <v>1</v>
      </c>
      <c r="M932">
        <v>1</v>
      </c>
      <c r="N932">
        <v>1</v>
      </c>
      <c r="O932">
        <v>1</v>
      </c>
      <c r="P932">
        <f t="shared" si="72"/>
        <v>40</v>
      </c>
      <c r="Q932">
        <f t="shared" si="73"/>
        <v>40</v>
      </c>
      <c r="R932">
        <f t="shared" si="74"/>
        <v>0</v>
      </c>
    </row>
    <row r="933" spans="1:18">
      <c r="A933" t="str">
        <f t="shared" si="70"/>
        <v>Mandoxone 276 SL 20 ltr46966</v>
      </c>
      <c r="B933" t="s">
        <v>1270</v>
      </c>
      <c r="C933" s="3">
        <v>46966</v>
      </c>
      <c r="D933">
        <v>41</v>
      </c>
      <c r="G933" t="str">
        <f t="shared" si="71"/>
        <v>Mandoxone 276 SL 20 ltr46966</v>
      </c>
      <c r="H933">
        <v>932</v>
      </c>
      <c r="I933" t="s">
        <v>12588</v>
      </c>
      <c r="J933" t="s">
        <v>1270</v>
      </c>
      <c r="K933" s="3">
        <v>46966</v>
      </c>
      <c r="L933">
        <v>1</v>
      </c>
      <c r="M933">
        <v>1</v>
      </c>
      <c r="N933">
        <v>1</v>
      </c>
      <c r="O933">
        <v>1</v>
      </c>
      <c r="P933">
        <f t="shared" si="72"/>
        <v>41</v>
      </c>
      <c r="Q933">
        <f t="shared" si="73"/>
        <v>41</v>
      </c>
      <c r="R933">
        <f t="shared" si="74"/>
        <v>0</v>
      </c>
    </row>
    <row r="934" spans="1:18">
      <c r="A934" t="str">
        <f t="shared" si="70"/>
        <v>Mandoxone 276 SL 20 X 1 ltr46631</v>
      </c>
      <c r="B934" t="s">
        <v>1271</v>
      </c>
      <c r="C934" s="3">
        <v>46631</v>
      </c>
      <c r="D934">
        <v>14</v>
      </c>
      <c r="G934" t="str">
        <f t="shared" si="71"/>
        <v>Mandoxone 276 SL 20 X 1 ltr46631</v>
      </c>
      <c r="H934">
        <v>933</v>
      </c>
      <c r="I934" t="s">
        <v>12589</v>
      </c>
      <c r="J934" t="s">
        <v>1271</v>
      </c>
      <c r="K934" s="3">
        <v>46631</v>
      </c>
      <c r="L934">
        <v>20</v>
      </c>
      <c r="M934">
        <v>1</v>
      </c>
      <c r="N934">
        <v>1</v>
      </c>
      <c r="O934">
        <v>20</v>
      </c>
      <c r="P934">
        <f t="shared" si="72"/>
        <v>14</v>
      </c>
      <c r="Q934">
        <f t="shared" si="73"/>
        <v>0</v>
      </c>
      <c r="R934">
        <f t="shared" si="74"/>
        <v>14</v>
      </c>
    </row>
    <row r="935" spans="1:18">
      <c r="A935" t="str">
        <f t="shared" si="70"/>
        <v>Mandoxone 276 SL 20 X 1 ltr46966</v>
      </c>
      <c r="B935" t="s">
        <v>1271</v>
      </c>
      <c r="C935" s="3">
        <v>46966</v>
      </c>
      <c r="D935">
        <v>320</v>
      </c>
      <c r="G935" t="str">
        <f t="shared" si="71"/>
        <v>Mandoxone 276 SL 20 X 1 ltr46966</v>
      </c>
      <c r="H935">
        <v>934</v>
      </c>
      <c r="I935" t="s">
        <v>12589</v>
      </c>
      <c r="J935" t="s">
        <v>1271</v>
      </c>
      <c r="K935" s="3">
        <v>46966</v>
      </c>
      <c r="L935">
        <v>20</v>
      </c>
      <c r="M935">
        <v>1</v>
      </c>
      <c r="N935">
        <v>1</v>
      </c>
      <c r="O935">
        <v>20</v>
      </c>
      <c r="P935">
        <f t="shared" si="72"/>
        <v>320</v>
      </c>
      <c r="Q935">
        <f t="shared" si="73"/>
        <v>16</v>
      </c>
      <c r="R935">
        <f t="shared" si="74"/>
        <v>0</v>
      </c>
    </row>
    <row r="936" spans="1:18">
      <c r="A936" t="str">
        <f t="shared" si="70"/>
        <v>Mandoxone 276 SL 20 X 1 ltr46997</v>
      </c>
      <c r="B936" t="s">
        <v>1271</v>
      </c>
      <c r="C936" s="3">
        <v>46997</v>
      </c>
      <c r="D936">
        <v>400</v>
      </c>
      <c r="G936" t="str">
        <f t="shared" si="71"/>
        <v>Mandoxone 276 SL 20 X 1 ltr46997</v>
      </c>
      <c r="H936">
        <v>935</v>
      </c>
      <c r="I936" t="s">
        <v>12589</v>
      </c>
      <c r="J936" t="s">
        <v>1271</v>
      </c>
      <c r="K936" s="3">
        <v>46997</v>
      </c>
      <c r="L936">
        <v>20</v>
      </c>
      <c r="M936">
        <v>1</v>
      </c>
      <c r="N936">
        <v>1</v>
      </c>
      <c r="O936">
        <v>20</v>
      </c>
      <c r="P936">
        <f t="shared" si="72"/>
        <v>400</v>
      </c>
      <c r="Q936">
        <f t="shared" si="73"/>
        <v>20</v>
      </c>
      <c r="R936">
        <f t="shared" si="74"/>
        <v>0</v>
      </c>
    </row>
    <row r="937" spans="1:18">
      <c r="A937" t="str">
        <f t="shared" si="70"/>
        <v>Mandoxone 276 SL 20 X 1 ltr47058</v>
      </c>
      <c r="B937" t="s">
        <v>1271</v>
      </c>
      <c r="C937" s="3">
        <v>47058</v>
      </c>
      <c r="D937">
        <v>2320</v>
      </c>
      <c r="G937" t="str">
        <f t="shared" si="71"/>
        <v>Mandoxone 276 SL 20 X 1 ltr47058</v>
      </c>
      <c r="H937">
        <v>936</v>
      </c>
      <c r="I937" t="s">
        <v>12589</v>
      </c>
      <c r="J937" t="s">
        <v>1271</v>
      </c>
      <c r="K937" s="3">
        <v>47058</v>
      </c>
      <c r="L937">
        <v>20</v>
      </c>
      <c r="M937">
        <v>1</v>
      </c>
      <c r="N937">
        <v>1</v>
      </c>
      <c r="O937">
        <v>20</v>
      </c>
      <c r="P937">
        <f t="shared" si="72"/>
        <v>2320</v>
      </c>
      <c r="Q937">
        <f t="shared" si="73"/>
        <v>116</v>
      </c>
      <c r="R937">
        <f t="shared" si="74"/>
        <v>0</v>
      </c>
    </row>
    <row r="938" spans="1:18">
      <c r="A938" t="str">
        <f t="shared" si="70"/>
        <v>Mandoxone 276 SL 4 X 5 ltr46966</v>
      </c>
      <c r="B938" t="s">
        <v>1272</v>
      </c>
      <c r="C938" s="3">
        <v>46966</v>
      </c>
      <c r="D938">
        <v>40</v>
      </c>
      <c r="G938" t="str">
        <f t="shared" si="71"/>
        <v>Mandoxone 276 SL 4 X 5 ltr46966</v>
      </c>
      <c r="H938">
        <v>937</v>
      </c>
      <c r="I938" t="s">
        <v>12590</v>
      </c>
      <c r="J938" t="s">
        <v>1272</v>
      </c>
      <c r="K938" s="3">
        <v>46966</v>
      </c>
      <c r="L938">
        <v>4</v>
      </c>
      <c r="M938">
        <v>1</v>
      </c>
      <c r="N938">
        <v>1</v>
      </c>
      <c r="O938">
        <v>4</v>
      </c>
      <c r="P938">
        <f t="shared" si="72"/>
        <v>40</v>
      </c>
      <c r="Q938">
        <f t="shared" si="73"/>
        <v>10</v>
      </c>
      <c r="R938">
        <f t="shared" si="74"/>
        <v>0</v>
      </c>
    </row>
    <row r="939" spans="1:18">
      <c r="A939" t="str">
        <f t="shared" si="70"/>
        <v>Mandoxone 276 SL 4 X 5 ltr47058</v>
      </c>
      <c r="B939" t="s">
        <v>1272</v>
      </c>
      <c r="C939" s="3">
        <v>47058</v>
      </c>
      <c r="D939">
        <v>80</v>
      </c>
      <c r="G939" t="str">
        <f t="shared" si="71"/>
        <v>Mandoxone 276 SL 4 X 5 ltr47058</v>
      </c>
      <c r="H939">
        <v>938</v>
      </c>
      <c r="I939" t="s">
        <v>12590</v>
      </c>
      <c r="J939" t="s">
        <v>1272</v>
      </c>
      <c r="K939" s="3">
        <v>47058</v>
      </c>
      <c r="L939">
        <v>4</v>
      </c>
      <c r="M939">
        <v>1</v>
      </c>
      <c r="N939">
        <v>1</v>
      </c>
      <c r="O939">
        <v>4</v>
      </c>
      <c r="P939">
        <f t="shared" si="72"/>
        <v>80</v>
      </c>
      <c r="Q939">
        <f t="shared" si="73"/>
        <v>20</v>
      </c>
      <c r="R939">
        <f t="shared" si="74"/>
        <v>0</v>
      </c>
    </row>
    <row r="940" spans="1:18">
      <c r="A940" t="str">
        <f t="shared" si="70"/>
        <v>Mangkok ART.FSY 178-B1/1/1000</v>
      </c>
      <c r="B940" t="s">
        <v>1273</v>
      </c>
      <c r="C940" s="3" t="s">
        <v>2222</v>
      </c>
      <c r="D940">
        <v>6</v>
      </c>
      <c r="G940" t="str">
        <f t="shared" si="71"/>
        <v>Mangkok ART.FSY 178-B1/1/1000</v>
      </c>
      <c r="H940">
        <v>939</v>
      </c>
      <c r="I940" t="s">
        <v>12591</v>
      </c>
      <c r="J940" t="s">
        <v>1273</v>
      </c>
      <c r="K940" s="3" t="s">
        <v>2222</v>
      </c>
      <c r="L940">
        <v>1</v>
      </c>
      <c r="M940">
        <v>1</v>
      </c>
      <c r="N940">
        <v>1</v>
      </c>
      <c r="O940">
        <v>1</v>
      </c>
      <c r="P940">
        <f t="shared" si="72"/>
        <v>6</v>
      </c>
      <c r="Q940">
        <f t="shared" si="73"/>
        <v>6</v>
      </c>
      <c r="R940">
        <f t="shared" si="74"/>
        <v>0</v>
      </c>
    </row>
    <row r="941" spans="1:18">
      <c r="A941" t="str">
        <f t="shared" si="70"/>
        <v>Manohara 20 X 1 kg47239</v>
      </c>
      <c r="B941" t="s">
        <v>1274</v>
      </c>
      <c r="C941" s="3">
        <v>47239</v>
      </c>
      <c r="D941">
        <v>814</v>
      </c>
      <c r="G941" t="str">
        <f t="shared" si="71"/>
        <v>Manohara 20 X 1 kg47239</v>
      </c>
      <c r="H941">
        <v>940</v>
      </c>
      <c r="I941" t="s">
        <v>12592</v>
      </c>
      <c r="J941" t="s">
        <v>1274</v>
      </c>
      <c r="K941" s="3">
        <v>47239</v>
      </c>
      <c r="L941">
        <v>20</v>
      </c>
      <c r="M941">
        <v>1</v>
      </c>
      <c r="N941">
        <v>1</v>
      </c>
      <c r="O941">
        <v>20</v>
      </c>
      <c r="P941">
        <f t="shared" si="72"/>
        <v>814</v>
      </c>
      <c r="Q941">
        <f t="shared" si="73"/>
        <v>40</v>
      </c>
      <c r="R941">
        <f t="shared" si="74"/>
        <v>14</v>
      </c>
    </row>
    <row r="942" spans="1:18">
      <c r="A942" t="str">
        <f t="shared" si="70"/>
        <v>Manohara 20 X 1 kg47270</v>
      </c>
      <c r="B942" t="s">
        <v>1274</v>
      </c>
      <c r="C942" s="3">
        <v>47270</v>
      </c>
      <c r="D942">
        <v>12120</v>
      </c>
      <c r="G942" t="str">
        <f t="shared" si="71"/>
        <v>Manohara 20 X 1 kg47270</v>
      </c>
      <c r="H942">
        <v>941</v>
      </c>
      <c r="I942" t="s">
        <v>12592</v>
      </c>
      <c r="J942" t="s">
        <v>1274</v>
      </c>
      <c r="K942" s="3">
        <v>47270</v>
      </c>
      <c r="L942">
        <v>20</v>
      </c>
      <c r="M942">
        <v>1</v>
      </c>
      <c r="N942">
        <v>1</v>
      </c>
      <c r="O942">
        <v>20</v>
      </c>
      <c r="P942">
        <f t="shared" si="72"/>
        <v>12120</v>
      </c>
      <c r="Q942">
        <f t="shared" si="73"/>
        <v>606</v>
      </c>
      <c r="R942">
        <f t="shared" si="74"/>
        <v>0</v>
      </c>
    </row>
    <row r="943" spans="1:18">
      <c r="A943" t="str">
        <f t="shared" si="70"/>
        <v>Manohara 250 gr1/1/1000</v>
      </c>
      <c r="B943" t="s">
        <v>1275</v>
      </c>
      <c r="C943" s="3" t="s">
        <v>2222</v>
      </c>
      <c r="D943">
        <v>4</v>
      </c>
      <c r="G943" t="str">
        <f t="shared" si="71"/>
        <v>Manohara 250 gr1/1/1000</v>
      </c>
      <c r="H943">
        <v>942</v>
      </c>
      <c r="I943" t="s">
        <v>12593</v>
      </c>
      <c r="J943" t="s">
        <v>1275</v>
      </c>
      <c r="K943" s="3" t="s">
        <v>2222</v>
      </c>
      <c r="L943">
        <v>1</v>
      </c>
      <c r="M943">
        <v>1</v>
      </c>
      <c r="N943">
        <v>1</v>
      </c>
      <c r="O943">
        <v>1</v>
      </c>
      <c r="P943">
        <f t="shared" si="72"/>
        <v>4</v>
      </c>
      <c r="Q943">
        <f t="shared" si="73"/>
        <v>4</v>
      </c>
      <c r="R943">
        <f t="shared" si="74"/>
        <v>0</v>
      </c>
    </row>
    <row r="944" spans="1:18">
      <c r="A944" t="str">
        <f t="shared" si="70"/>
        <v>Manohara PPC 15 X 1 ltr46722</v>
      </c>
      <c r="B944" t="s">
        <v>1276</v>
      </c>
      <c r="C944" s="3">
        <v>46722</v>
      </c>
      <c r="D944">
        <v>7</v>
      </c>
      <c r="G944" t="str">
        <f t="shared" si="71"/>
        <v>Manohara PPC 15 X 1 ltr46722</v>
      </c>
      <c r="H944">
        <v>943</v>
      </c>
      <c r="I944" t="s">
        <v>12594</v>
      </c>
      <c r="J944" t="s">
        <v>1276</v>
      </c>
      <c r="K944" s="3">
        <v>46722</v>
      </c>
      <c r="L944">
        <v>15</v>
      </c>
      <c r="M944">
        <v>1</v>
      </c>
      <c r="N944">
        <v>1</v>
      </c>
      <c r="O944">
        <v>15</v>
      </c>
      <c r="P944">
        <f t="shared" si="72"/>
        <v>7</v>
      </c>
      <c r="Q944">
        <f t="shared" si="73"/>
        <v>0</v>
      </c>
      <c r="R944">
        <f t="shared" si="74"/>
        <v>7</v>
      </c>
    </row>
    <row r="945" spans="1:18">
      <c r="A945" t="str">
        <f t="shared" si="70"/>
        <v>Manohara PPC 15 X 1 ltr47058</v>
      </c>
      <c r="B945" t="s">
        <v>1276</v>
      </c>
      <c r="C945" s="3">
        <v>47058</v>
      </c>
      <c r="D945">
        <v>615</v>
      </c>
      <c r="G945" t="str">
        <f t="shared" si="71"/>
        <v>Manohara PPC 15 X 1 ltr47058</v>
      </c>
      <c r="H945">
        <v>944</v>
      </c>
      <c r="I945" t="s">
        <v>12594</v>
      </c>
      <c r="J945" t="s">
        <v>1276</v>
      </c>
      <c r="K945" s="3">
        <v>47058</v>
      </c>
      <c r="L945">
        <v>15</v>
      </c>
      <c r="M945">
        <v>1</v>
      </c>
      <c r="N945">
        <v>1</v>
      </c>
      <c r="O945">
        <v>15</v>
      </c>
      <c r="P945">
        <f t="shared" si="72"/>
        <v>615</v>
      </c>
      <c r="Q945">
        <f t="shared" si="73"/>
        <v>41</v>
      </c>
      <c r="R945">
        <f t="shared" si="74"/>
        <v>0</v>
      </c>
    </row>
    <row r="946" spans="1:18">
      <c r="A946" t="str">
        <f t="shared" si="70"/>
        <v>Manzate 82 WP 10 X 1 kg46266</v>
      </c>
      <c r="B946" t="s">
        <v>1277</v>
      </c>
      <c r="C946" s="3">
        <v>46266</v>
      </c>
      <c r="D946">
        <v>2016</v>
      </c>
      <c r="G946" t="str">
        <f t="shared" si="71"/>
        <v>Manzate 82 WP 10 X 1 kg46266</v>
      </c>
      <c r="H946">
        <v>945</v>
      </c>
      <c r="I946" t="s">
        <v>12595</v>
      </c>
      <c r="J946" t="s">
        <v>1277</v>
      </c>
      <c r="K946" s="3">
        <v>46266</v>
      </c>
      <c r="L946">
        <v>10</v>
      </c>
      <c r="M946">
        <v>1</v>
      </c>
      <c r="N946">
        <v>1</v>
      </c>
      <c r="O946">
        <v>10</v>
      </c>
      <c r="P946">
        <f t="shared" si="72"/>
        <v>2016</v>
      </c>
      <c r="Q946">
        <f t="shared" si="73"/>
        <v>201</v>
      </c>
      <c r="R946">
        <f t="shared" si="74"/>
        <v>6</v>
      </c>
    </row>
    <row r="947" spans="1:18">
      <c r="A947" t="str">
        <f t="shared" si="70"/>
        <v>Manzate 82 WP 20 X 500 gr46113</v>
      </c>
      <c r="B947" t="s">
        <v>1280</v>
      </c>
      <c r="C947" s="3">
        <v>46113</v>
      </c>
      <c r="D947">
        <v>9</v>
      </c>
      <c r="G947" t="str">
        <f t="shared" si="71"/>
        <v>Manzate 82 WP 20 X 500 gr46113</v>
      </c>
      <c r="H947">
        <v>946</v>
      </c>
      <c r="I947" t="s">
        <v>12596</v>
      </c>
      <c r="J947" t="s">
        <v>1280</v>
      </c>
      <c r="K947" s="3">
        <v>46113</v>
      </c>
      <c r="L947">
        <v>20</v>
      </c>
      <c r="M947">
        <v>1</v>
      </c>
      <c r="N947">
        <v>1</v>
      </c>
      <c r="O947">
        <v>20</v>
      </c>
      <c r="P947">
        <f t="shared" si="72"/>
        <v>9</v>
      </c>
      <c r="Q947">
        <f t="shared" si="73"/>
        <v>0</v>
      </c>
      <c r="R947">
        <f t="shared" si="74"/>
        <v>9</v>
      </c>
    </row>
    <row r="948" spans="1:18">
      <c r="A948" t="str">
        <f t="shared" si="70"/>
        <v>Marshal 200 EC 100 X 100 ml45597</v>
      </c>
      <c r="B948" t="s">
        <v>1282</v>
      </c>
      <c r="C948" s="3">
        <v>45597</v>
      </c>
      <c r="D948">
        <v>3435</v>
      </c>
      <c r="G948" t="str">
        <f t="shared" si="71"/>
        <v>Marshal 200 EC 100 X 100 ml45597</v>
      </c>
      <c r="H948">
        <v>947</v>
      </c>
      <c r="I948" t="s">
        <v>12597</v>
      </c>
      <c r="J948" t="s">
        <v>1282</v>
      </c>
      <c r="K948" s="3">
        <v>45597</v>
      </c>
      <c r="L948">
        <v>100</v>
      </c>
      <c r="M948">
        <v>1</v>
      </c>
      <c r="N948">
        <v>1</v>
      </c>
      <c r="O948">
        <v>100</v>
      </c>
      <c r="P948">
        <f t="shared" si="72"/>
        <v>3435</v>
      </c>
      <c r="Q948">
        <f t="shared" si="73"/>
        <v>34</v>
      </c>
      <c r="R948">
        <f t="shared" si="74"/>
        <v>35</v>
      </c>
    </row>
    <row r="949" spans="1:18">
      <c r="A949" t="str">
        <f t="shared" si="70"/>
        <v>Marshal 200 EC 20 X 1 ltr46143</v>
      </c>
      <c r="B949" t="s">
        <v>1283</v>
      </c>
      <c r="C949" s="3">
        <v>46143</v>
      </c>
      <c r="D949">
        <v>998</v>
      </c>
      <c r="G949" t="str">
        <f t="shared" si="71"/>
        <v>Marshal 200 EC 20 X 1 ltr46143</v>
      </c>
      <c r="H949">
        <v>948</v>
      </c>
      <c r="I949" t="s">
        <v>12598</v>
      </c>
      <c r="J949" t="s">
        <v>1283</v>
      </c>
      <c r="K949" s="3">
        <v>46143</v>
      </c>
      <c r="L949">
        <v>20</v>
      </c>
      <c r="M949">
        <v>1</v>
      </c>
      <c r="N949">
        <v>1</v>
      </c>
      <c r="O949">
        <v>20</v>
      </c>
      <c r="P949">
        <f t="shared" si="72"/>
        <v>998</v>
      </c>
      <c r="Q949">
        <f t="shared" si="73"/>
        <v>49</v>
      </c>
      <c r="R949">
        <f t="shared" si="74"/>
        <v>18</v>
      </c>
    </row>
    <row r="950" spans="1:18">
      <c r="A950" t="str">
        <f t="shared" si="70"/>
        <v>Marshal 200 EC 24 X 500 ml46023</v>
      </c>
      <c r="B950" t="s">
        <v>1284</v>
      </c>
      <c r="C950" s="3">
        <v>46023</v>
      </c>
      <c r="D950">
        <v>648</v>
      </c>
      <c r="G950" t="str">
        <f t="shared" si="71"/>
        <v>Marshal 200 EC 24 X 500 ml46023</v>
      </c>
      <c r="H950">
        <v>949</v>
      </c>
      <c r="I950" t="s">
        <v>12599</v>
      </c>
      <c r="J950" t="s">
        <v>1284</v>
      </c>
      <c r="K950" s="3">
        <v>46023</v>
      </c>
      <c r="L950">
        <v>24</v>
      </c>
      <c r="M950">
        <v>1</v>
      </c>
      <c r="N950">
        <v>1</v>
      </c>
      <c r="O950">
        <v>24</v>
      </c>
      <c r="P950">
        <f t="shared" si="72"/>
        <v>648</v>
      </c>
      <c r="Q950">
        <f t="shared" si="73"/>
        <v>27</v>
      </c>
      <c r="R950">
        <f t="shared" si="74"/>
        <v>0</v>
      </c>
    </row>
    <row r="951" spans="1:18">
      <c r="A951" t="str">
        <f t="shared" si="70"/>
        <v>Marshal 200 EC 24 X 500 ml46054</v>
      </c>
      <c r="B951" t="s">
        <v>1284</v>
      </c>
      <c r="C951" s="3">
        <v>46054</v>
      </c>
      <c r="D951">
        <v>2304</v>
      </c>
      <c r="G951" t="str">
        <f t="shared" si="71"/>
        <v>Marshal 200 EC 24 X 500 ml46054</v>
      </c>
      <c r="H951">
        <v>950</v>
      </c>
      <c r="I951" t="s">
        <v>12599</v>
      </c>
      <c r="J951" t="s">
        <v>1284</v>
      </c>
      <c r="K951" s="3">
        <v>46054</v>
      </c>
      <c r="L951">
        <v>24</v>
      </c>
      <c r="M951">
        <v>1</v>
      </c>
      <c r="N951">
        <v>1</v>
      </c>
      <c r="O951">
        <v>24</v>
      </c>
      <c r="P951">
        <f t="shared" si="72"/>
        <v>2304</v>
      </c>
      <c r="Q951">
        <f t="shared" si="73"/>
        <v>96</v>
      </c>
      <c r="R951">
        <f t="shared" si="74"/>
        <v>0</v>
      </c>
    </row>
    <row r="952" spans="1:18">
      <c r="A952" t="str">
        <f t="shared" si="70"/>
        <v>Marshal 200 EC 24 X 500 ml46082</v>
      </c>
      <c r="B952" t="s">
        <v>1284</v>
      </c>
      <c r="C952" s="3">
        <v>46082</v>
      </c>
      <c r="D952">
        <v>3864</v>
      </c>
      <c r="G952" t="str">
        <f t="shared" si="71"/>
        <v>Marshal 200 EC 24 X 500 ml46082</v>
      </c>
      <c r="H952">
        <v>951</v>
      </c>
      <c r="I952" t="s">
        <v>12599</v>
      </c>
      <c r="J952" t="s">
        <v>1284</v>
      </c>
      <c r="K952" s="3">
        <v>46082</v>
      </c>
      <c r="L952">
        <v>24</v>
      </c>
      <c r="M952">
        <v>1</v>
      </c>
      <c r="N952">
        <v>1</v>
      </c>
      <c r="O952">
        <v>24</v>
      </c>
      <c r="P952">
        <f t="shared" si="72"/>
        <v>3864</v>
      </c>
      <c r="Q952">
        <f t="shared" si="73"/>
        <v>161</v>
      </c>
      <c r="R952">
        <f t="shared" si="74"/>
        <v>0</v>
      </c>
    </row>
    <row r="953" spans="1:18">
      <c r="A953" t="str">
        <f t="shared" si="70"/>
        <v>Marshal 200 SC 24 X 500 ml46113</v>
      </c>
      <c r="B953" t="s">
        <v>1285</v>
      </c>
      <c r="C953" s="3">
        <v>46113</v>
      </c>
      <c r="D953">
        <v>1199</v>
      </c>
      <c r="G953" t="str">
        <f t="shared" si="71"/>
        <v>Marshal 200 SC 24 X 500 ml46113</v>
      </c>
      <c r="H953">
        <v>952</v>
      </c>
      <c r="I953" t="s">
        <v>12600</v>
      </c>
      <c r="J953" t="s">
        <v>1285</v>
      </c>
      <c r="K953" s="3">
        <v>46113</v>
      </c>
      <c r="L953">
        <v>24</v>
      </c>
      <c r="M953">
        <v>1</v>
      </c>
      <c r="N953">
        <v>1</v>
      </c>
      <c r="O953">
        <v>24</v>
      </c>
      <c r="P953">
        <f t="shared" si="72"/>
        <v>1199</v>
      </c>
      <c r="Q953">
        <f t="shared" si="73"/>
        <v>49</v>
      </c>
      <c r="R953">
        <f t="shared" si="74"/>
        <v>23</v>
      </c>
    </row>
    <row r="954" spans="1:18">
      <c r="A954" t="str">
        <f t="shared" si="70"/>
        <v>Marshal 25 DS 5 X 40 X 25 gr46113</v>
      </c>
      <c r="B954" t="s">
        <v>1286</v>
      </c>
      <c r="C954" s="3">
        <v>46113</v>
      </c>
      <c r="D954">
        <v>4330</v>
      </c>
      <c r="G954" t="str">
        <f t="shared" si="71"/>
        <v>Marshal 25 DS 5 X 40 X 25 gr46113</v>
      </c>
      <c r="H954">
        <v>953</v>
      </c>
      <c r="I954" t="s">
        <v>12601</v>
      </c>
      <c r="J954" t="s">
        <v>1286</v>
      </c>
      <c r="K954" s="3">
        <v>46113</v>
      </c>
      <c r="L954">
        <v>5</v>
      </c>
      <c r="M954">
        <v>40</v>
      </c>
      <c r="N954">
        <v>1</v>
      </c>
      <c r="O954">
        <v>200</v>
      </c>
      <c r="P954">
        <f t="shared" si="72"/>
        <v>4330</v>
      </c>
      <c r="Q954">
        <f t="shared" si="73"/>
        <v>21</v>
      </c>
      <c r="R954">
        <f t="shared" si="74"/>
        <v>130</v>
      </c>
    </row>
    <row r="955" spans="1:18">
      <c r="A955" t="str">
        <f t="shared" si="70"/>
        <v>Marshal 25 DS 5 X 40 X 25 gr46143</v>
      </c>
      <c r="B955" t="s">
        <v>1286</v>
      </c>
      <c r="C955" s="3">
        <v>46143</v>
      </c>
      <c r="D955">
        <v>5400</v>
      </c>
      <c r="G955" t="str">
        <f t="shared" si="71"/>
        <v>Marshal 25 DS 5 X 40 X 25 gr46143</v>
      </c>
      <c r="H955">
        <v>954</v>
      </c>
      <c r="I955" t="s">
        <v>12601</v>
      </c>
      <c r="J955" t="s">
        <v>1286</v>
      </c>
      <c r="K955" s="3">
        <v>46143</v>
      </c>
      <c r="L955">
        <v>5</v>
      </c>
      <c r="M955">
        <v>40</v>
      </c>
      <c r="N955">
        <v>1</v>
      </c>
      <c r="O955">
        <v>200</v>
      </c>
      <c r="P955">
        <f t="shared" si="72"/>
        <v>5400</v>
      </c>
      <c r="Q955">
        <f t="shared" si="73"/>
        <v>27</v>
      </c>
      <c r="R955">
        <f t="shared" si="74"/>
        <v>0</v>
      </c>
    </row>
    <row r="956" spans="1:18">
      <c r="A956" t="str">
        <f t="shared" si="70"/>
        <v>Marshal 25 DS 50 X 100 gr45597</v>
      </c>
      <c r="B956" t="s">
        <v>1287</v>
      </c>
      <c r="C956" s="3">
        <v>45597</v>
      </c>
      <c r="D956">
        <v>11900</v>
      </c>
      <c r="G956" t="str">
        <f t="shared" si="71"/>
        <v>Marshal 25 DS 50 X 100 gr45597</v>
      </c>
      <c r="H956">
        <v>955</v>
      </c>
      <c r="I956" t="s">
        <v>12602</v>
      </c>
      <c r="J956" t="s">
        <v>1287</v>
      </c>
      <c r="K956" s="3">
        <v>45597</v>
      </c>
      <c r="L956">
        <v>50</v>
      </c>
      <c r="M956">
        <v>1</v>
      </c>
      <c r="N956">
        <v>1</v>
      </c>
      <c r="O956">
        <v>50</v>
      </c>
      <c r="P956">
        <f t="shared" si="72"/>
        <v>11900</v>
      </c>
      <c r="Q956">
        <f t="shared" si="73"/>
        <v>238</v>
      </c>
      <c r="R956">
        <f t="shared" si="74"/>
        <v>0</v>
      </c>
    </row>
    <row r="957" spans="1:18">
      <c r="A957" t="str">
        <f t="shared" si="70"/>
        <v>Martyl 480 SL 12 X 1 ltr46784</v>
      </c>
      <c r="B957" t="s">
        <v>1288</v>
      </c>
      <c r="C957" s="3">
        <v>46784</v>
      </c>
      <c r="D957">
        <v>576</v>
      </c>
      <c r="G957" t="str">
        <f t="shared" si="71"/>
        <v>Martyl 480 SL 12 X 1 ltr46784</v>
      </c>
      <c r="H957">
        <v>956</v>
      </c>
      <c r="I957" t="s">
        <v>12603</v>
      </c>
      <c r="J957" t="s">
        <v>1288</v>
      </c>
      <c r="K957" s="3">
        <v>46784</v>
      </c>
      <c r="L957">
        <v>12</v>
      </c>
      <c r="M957">
        <v>1</v>
      </c>
      <c r="N957">
        <v>1</v>
      </c>
      <c r="O957">
        <v>12</v>
      </c>
      <c r="P957">
        <f t="shared" si="72"/>
        <v>576</v>
      </c>
      <c r="Q957">
        <f t="shared" si="73"/>
        <v>48</v>
      </c>
      <c r="R957">
        <f t="shared" si="74"/>
        <v>0</v>
      </c>
    </row>
    <row r="958" spans="1:18">
      <c r="A958" t="str">
        <f t="shared" si="70"/>
        <v>Martyl 480 SL 12 X 1 ltr46813</v>
      </c>
      <c r="B958" t="s">
        <v>1288</v>
      </c>
      <c r="C958" s="3">
        <v>46813</v>
      </c>
      <c r="D958">
        <v>732</v>
      </c>
      <c r="G958" t="str">
        <f t="shared" si="71"/>
        <v>Martyl 480 SL 12 X 1 ltr46813</v>
      </c>
      <c r="H958">
        <v>957</v>
      </c>
      <c r="I958" t="s">
        <v>12603</v>
      </c>
      <c r="J958" t="s">
        <v>1288</v>
      </c>
      <c r="K958" s="3">
        <v>46813</v>
      </c>
      <c r="L958">
        <v>12</v>
      </c>
      <c r="M958">
        <v>1</v>
      </c>
      <c r="N958">
        <v>1</v>
      </c>
      <c r="O958">
        <v>12</v>
      </c>
      <c r="P958">
        <f t="shared" si="72"/>
        <v>732</v>
      </c>
      <c r="Q958">
        <f t="shared" si="73"/>
        <v>61</v>
      </c>
      <c r="R958">
        <f t="shared" si="74"/>
        <v>0</v>
      </c>
    </row>
    <row r="959" spans="1:18">
      <c r="A959" t="str">
        <f t="shared" si="70"/>
        <v>Mastercall Biru 20 X 1 kg46905</v>
      </c>
      <c r="B959" t="s">
        <v>1291</v>
      </c>
      <c r="C959" s="3">
        <v>46905</v>
      </c>
      <c r="D959">
        <v>83</v>
      </c>
      <c r="G959" t="str">
        <f t="shared" si="71"/>
        <v>Mastercall Biru 20 X 1 kg46905</v>
      </c>
      <c r="H959">
        <v>958</v>
      </c>
      <c r="I959" t="s">
        <v>12604</v>
      </c>
      <c r="J959" t="s">
        <v>1291</v>
      </c>
      <c r="K959" s="3">
        <v>46905</v>
      </c>
      <c r="L959">
        <v>20</v>
      </c>
      <c r="M959">
        <v>1</v>
      </c>
      <c r="N959">
        <v>1</v>
      </c>
      <c r="O959">
        <v>20</v>
      </c>
      <c r="P959">
        <f t="shared" si="72"/>
        <v>83</v>
      </c>
      <c r="Q959">
        <f t="shared" si="73"/>
        <v>4</v>
      </c>
      <c r="R959">
        <f t="shared" si="74"/>
        <v>3</v>
      </c>
    </row>
    <row r="960" spans="1:18">
      <c r="A960" t="str">
        <f t="shared" si="70"/>
        <v>Matador 25 EC 100 X 50 ml46023</v>
      </c>
      <c r="B960" t="s">
        <v>1292</v>
      </c>
      <c r="C960" s="3">
        <v>46023</v>
      </c>
      <c r="D960">
        <v>23685</v>
      </c>
      <c r="G960" t="str">
        <f t="shared" si="71"/>
        <v>Matador 25 EC 100 X 50 ml46023</v>
      </c>
      <c r="H960">
        <v>959</v>
      </c>
      <c r="I960" t="s">
        <v>12605</v>
      </c>
      <c r="J960" t="s">
        <v>1292</v>
      </c>
      <c r="K960" s="3">
        <v>46023</v>
      </c>
      <c r="L960">
        <v>100</v>
      </c>
      <c r="M960">
        <v>1</v>
      </c>
      <c r="N960">
        <v>1</v>
      </c>
      <c r="O960">
        <v>100</v>
      </c>
      <c r="P960">
        <f t="shared" si="72"/>
        <v>23685</v>
      </c>
      <c r="Q960">
        <f t="shared" si="73"/>
        <v>236</v>
      </c>
      <c r="R960">
        <f t="shared" si="74"/>
        <v>85</v>
      </c>
    </row>
    <row r="961" spans="1:18">
      <c r="A961" t="str">
        <f t="shared" si="70"/>
        <v>Matador 25 EC 100 X 80 ml45992</v>
      </c>
      <c r="B961" t="s">
        <v>1296</v>
      </c>
      <c r="C961" s="3">
        <v>45992</v>
      </c>
      <c r="D961">
        <v>36</v>
      </c>
      <c r="G961" t="str">
        <f t="shared" si="71"/>
        <v>Matador 25 EC 100 X 80 ml45992</v>
      </c>
      <c r="H961">
        <v>960</v>
      </c>
      <c r="I961" t="s">
        <v>12606</v>
      </c>
      <c r="J961" t="s">
        <v>1296</v>
      </c>
      <c r="K961" s="3">
        <v>45992</v>
      </c>
      <c r="L961">
        <v>100</v>
      </c>
      <c r="M961">
        <v>1</v>
      </c>
      <c r="N961">
        <v>1</v>
      </c>
      <c r="O961">
        <v>100</v>
      </c>
      <c r="P961">
        <f t="shared" si="72"/>
        <v>36</v>
      </c>
      <c r="Q961">
        <f t="shared" si="73"/>
        <v>0</v>
      </c>
      <c r="R961">
        <f t="shared" si="74"/>
        <v>36</v>
      </c>
    </row>
    <row r="962" spans="1:18">
      <c r="A962" t="str">
        <f t="shared" si="70"/>
        <v>Matador 25 EC 100 X 80 ml46023</v>
      </c>
      <c r="B962" t="s">
        <v>1296</v>
      </c>
      <c r="C962" s="3">
        <v>46023</v>
      </c>
      <c r="D962">
        <v>20300</v>
      </c>
      <c r="G962" t="str">
        <f t="shared" si="71"/>
        <v>Matador 25 EC 100 X 80 ml46023</v>
      </c>
      <c r="H962">
        <v>961</v>
      </c>
      <c r="I962" t="s">
        <v>12606</v>
      </c>
      <c r="J962" t="s">
        <v>1296</v>
      </c>
      <c r="K962" s="3">
        <v>46023</v>
      </c>
      <c r="L962">
        <v>100</v>
      </c>
      <c r="M962">
        <v>1</v>
      </c>
      <c r="N962">
        <v>1</v>
      </c>
      <c r="O962">
        <v>100</v>
      </c>
      <c r="P962">
        <f t="shared" si="72"/>
        <v>20300</v>
      </c>
      <c r="Q962">
        <f t="shared" si="73"/>
        <v>203</v>
      </c>
      <c r="R962">
        <f t="shared" si="74"/>
        <v>0</v>
      </c>
    </row>
    <row r="963" spans="1:18">
      <c r="A963" t="str">
        <f t="shared" ref="A963:A1026" si="75">B963&amp;C963</f>
        <v>Matador 25 EC 40 X 250 ml45992</v>
      </c>
      <c r="B963" t="s">
        <v>1299</v>
      </c>
      <c r="C963" s="3">
        <v>45992</v>
      </c>
      <c r="D963">
        <v>4386</v>
      </c>
      <c r="G963" t="str">
        <f t="shared" ref="G963:G1026" si="76">J963&amp;K963</f>
        <v>Matador 25 EC 40 X 250 ml45992</v>
      </c>
      <c r="H963">
        <v>962</v>
      </c>
      <c r="I963" t="s">
        <v>12607</v>
      </c>
      <c r="J963" t="s">
        <v>1299</v>
      </c>
      <c r="K963" s="3">
        <v>45992</v>
      </c>
      <c r="L963">
        <v>40</v>
      </c>
      <c r="M963">
        <v>1</v>
      </c>
      <c r="N963">
        <v>1</v>
      </c>
      <c r="O963">
        <v>40</v>
      </c>
      <c r="P963">
        <f t="shared" ref="P963:P1026" si="77">VLOOKUP(G963,$A$2:$D$2089,4,FALSE)</f>
        <v>4386</v>
      </c>
      <c r="Q963">
        <f t="shared" ref="Q963:Q1026" si="78">ROUNDDOWN(P963/O963,0)</f>
        <v>109</v>
      </c>
      <c r="R963">
        <f t="shared" ref="R963:R1026" si="79">P963-Q963*O963</f>
        <v>26</v>
      </c>
    </row>
    <row r="964" spans="1:18">
      <c r="A964" t="str">
        <f t="shared" si="75"/>
        <v>Matador 25 EC 40 X 250 ml46023</v>
      </c>
      <c r="B964" t="s">
        <v>1299</v>
      </c>
      <c r="C964" s="3">
        <v>46023</v>
      </c>
      <c r="D964">
        <v>8000</v>
      </c>
      <c r="G964" t="str">
        <f t="shared" si="76"/>
        <v>Matador 25 EC 40 X 250 ml46023</v>
      </c>
      <c r="H964">
        <v>963</v>
      </c>
      <c r="I964" t="s">
        <v>12607</v>
      </c>
      <c r="J964" t="s">
        <v>1299</v>
      </c>
      <c r="K964" s="3">
        <v>46023</v>
      </c>
      <c r="L964">
        <v>40</v>
      </c>
      <c r="M964">
        <v>1</v>
      </c>
      <c r="N964">
        <v>1</v>
      </c>
      <c r="O964">
        <v>40</v>
      </c>
      <c r="P964">
        <f t="shared" si="77"/>
        <v>8000</v>
      </c>
      <c r="Q964">
        <f t="shared" si="78"/>
        <v>200</v>
      </c>
      <c r="R964">
        <f t="shared" si="79"/>
        <v>0</v>
      </c>
    </row>
    <row r="965" spans="1:18">
      <c r="A965" t="str">
        <f t="shared" si="75"/>
        <v>Match 50 EC 50 X 100 ml46204</v>
      </c>
      <c r="B965" t="s">
        <v>1304</v>
      </c>
      <c r="C965" s="3">
        <v>46204</v>
      </c>
      <c r="D965">
        <v>100</v>
      </c>
      <c r="G965" t="str">
        <f t="shared" si="76"/>
        <v>Match 50 EC 50 X 100 ml46204</v>
      </c>
      <c r="H965">
        <v>964</v>
      </c>
      <c r="I965" t="s">
        <v>12608</v>
      </c>
      <c r="J965" t="s">
        <v>1304</v>
      </c>
      <c r="K965" s="3">
        <v>46204</v>
      </c>
      <c r="L965">
        <v>50</v>
      </c>
      <c r="M965">
        <v>1</v>
      </c>
      <c r="N965">
        <v>1</v>
      </c>
      <c r="O965">
        <v>50</v>
      </c>
      <c r="P965">
        <f t="shared" si="77"/>
        <v>100</v>
      </c>
      <c r="Q965">
        <f t="shared" si="78"/>
        <v>2</v>
      </c>
      <c r="R965">
        <f t="shared" si="79"/>
        <v>0</v>
      </c>
    </row>
    <row r="966" spans="1:18">
      <c r="A966" t="str">
        <f t="shared" si="75"/>
        <v>Match 50 EC 50 X 100 ml45901</v>
      </c>
      <c r="B966" t="s">
        <v>1304</v>
      </c>
      <c r="C966" s="3">
        <v>45901</v>
      </c>
      <c r="D966">
        <v>2440</v>
      </c>
      <c r="G966" t="str">
        <f t="shared" si="76"/>
        <v>Match 50 EC 50 X 100 ml45901</v>
      </c>
      <c r="H966">
        <v>965</v>
      </c>
      <c r="I966" t="s">
        <v>12608</v>
      </c>
      <c r="J966" t="s">
        <v>1304</v>
      </c>
      <c r="K966" s="3">
        <v>45901</v>
      </c>
      <c r="L966">
        <v>50</v>
      </c>
      <c r="M966">
        <v>1</v>
      </c>
      <c r="N966">
        <v>1</v>
      </c>
      <c r="O966">
        <v>50</v>
      </c>
      <c r="P966">
        <f t="shared" si="77"/>
        <v>2440</v>
      </c>
      <c r="Q966">
        <f t="shared" si="78"/>
        <v>48</v>
      </c>
      <c r="R966">
        <f t="shared" si="79"/>
        <v>40</v>
      </c>
    </row>
    <row r="967" spans="1:18">
      <c r="A967" t="str">
        <f t="shared" si="75"/>
        <v>Megaxone 135 SL 20 ltr47119</v>
      </c>
      <c r="B967" t="s">
        <v>1307</v>
      </c>
      <c r="C967" s="3">
        <v>47119</v>
      </c>
      <c r="D967">
        <v>122</v>
      </c>
      <c r="G967" t="str">
        <f t="shared" si="76"/>
        <v>Megaxone 135 SL 20 ltr47119</v>
      </c>
      <c r="H967">
        <v>966</v>
      </c>
      <c r="I967" t="s">
        <v>12609</v>
      </c>
      <c r="J967" t="s">
        <v>1307</v>
      </c>
      <c r="K967" s="3">
        <v>47119</v>
      </c>
      <c r="L967">
        <v>1</v>
      </c>
      <c r="M967">
        <v>1</v>
      </c>
      <c r="N967">
        <v>1</v>
      </c>
      <c r="O967">
        <v>1</v>
      </c>
      <c r="P967">
        <f t="shared" si="77"/>
        <v>122</v>
      </c>
      <c r="Q967">
        <f t="shared" si="78"/>
        <v>122</v>
      </c>
      <c r="R967">
        <f t="shared" si="79"/>
        <v>0</v>
      </c>
    </row>
    <row r="968" spans="1:18">
      <c r="A968" t="str">
        <f t="shared" si="75"/>
        <v>Megaxone 135 SL 20 X 1 ltr47270</v>
      </c>
      <c r="B968" t="s">
        <v>1308</v>
      </c>
      <c r="C968" s="3">
        <v>47270</v>
      </c>
      <c r="D968">
        <v>9559</v>
      </c>
      <c r="G968" t="str">
        <f t="shared" si="76"/>
        <v>Megaxone 135 SL 20 X 1 ltr47270</v>
      </c>
      <c r="H968">
        <v>967</v>
      </c>
      <c r="I968" t="s">
        <v>12610</v>
      </c>
      <c r="J968" t="s">
        <v>1308</v>
      </c>
      <c r="K968" s="3">
        <v>47270</v>
      </c>
      <c r="L968">
        <v>20</v>
      </c>
      <c r="M968">
        <v>1</v>
      </c>
      <c r="N968">
        <v>1</v>
      </c>
      <c r="O968">
        <v>20</v>
      </c>
      <c r="P968">
        <f t="shared" si="77"/>
        <v>9559</v>
      </c>
      <c r="Q968">
        <f t="shared" si="78"/>
        <v>477</v>
      </c>
      <c r="R968">
        <f t="shared" si="79"/>
        <v>19</v>
      </c>
    </row>
    <row r="969" spans="1:18">
      <c r="A969" t="str">
        <f t="shared" si="75"/>
        <v>Megaxone 135 SL 4 X 5 ltr47119</v>
      </c>
      <c r="B969" t="s">
        <v>1309</v>
      </c>
      <c r="C969" s="3">
        <v>47119</v>
      </c>
      <c r="D969">
        <v>9</v>
      </c>
      <c r="G969" t="str">
        <f t="shared" si="76"/>
        <v>Megaxone 135 SL 4 X 5 ltr47119</v>
      </c>
      <c r="H969">
        <v>968</v>
      </c>
      <c r="I969" t="s">
        <v>12611</v>
      </c>
      <c r="J969" t="s">
        <v>1309</v>
      </c>
      <c r="K969" s="3">
        <v>47119</v>
      </c>
      <c r="L969">
        <v>4</v>
      </c>
      <c r="M969">
        <v>1</v>
      </c>
      <c r="N969">
        <v>1</v>
      </c>
      <c r="O969">
        <v>4</v>
      </c>
      <c r="P969">
        <f t="shared" si="77"/>
        <v>9</v>
      </c>
      <c r="Q969">
        <f t="shared" si="78"/>
        <v>2</v>
      </c>
      <c r="R969">
        <f t="shared" si="79"/>
        <v>1</v>
      </c>
    </row>
    <row r="970" spans="1:18">
      <c r="A970" t="str">
        <f t="shared" si="75"/>
        <v>Megaxone 135 SL 4 X 5 ltr47239</v>
      </c>
      <c r="B970" t="s">
        <v>1309</v>
      </c>
      <c r="C970" s="3">
        <v>47239</v>
      </c>
      <c r="D970">
        <v>400</v>
      </c>
      <c r="G970" t="str">
        <f t="shared" si="76"/>
        <v>Megaxone 135 SL 4 X 5 ltr47239</v>
      </c>
      <c r="H970">
        <v>969</v>
      </c>
      <c r="I970" t="s">
        <v>12611</v>
      </c>
      <c r="J970" t="s">
        <v>1309</v>
      </c>
      <c r="K970" s="3">
        <v>47239</v>
      </c>
      <c r="L970">
        <v>4</v>
      </c>
      <c r="M970">
        <v>1</v>
      </c>
      <c r="N970">
        <v>1</v>
      </c>
      <c r="O970">
        <v>4</v>
      </c>
      <c r="P970">
        <f t="shared" si="77"/>
        <v>400</v>
      </c>
      <c r="Q970">
        <f t="shared" si="78"/>
        <v>100</v>
      </c>
      <c r="R970">
        <f t="shared" si="79"/>
        <v>0</v>
      </c>
    </row>
    <row r="971" spans="1:18">
      <c r="A971" t="str">
        <f t="shared" si="75"/>
        <v>Megazeb 80 WP 20 X 1 kg47178</v>
      </c>
      <c r="B971" t="s">
        <v>1310</v>
      </c>
      <c r="C971" s="3">
        <v>47178</v>
      </c>
      <c r="D971">
        <v>200</v>
      </c>
      <c r="G971" t="str">
        <f t="shared" si="76"/>
        <v>Megazeb 80 WP 20 X 1 kg47178</v>
      </c>
      <c r="H971">
        <v>970</v>
      </c>
      <c r="I971" t="s">
        <v>12612</v>
      </c>
      <c r="J971" t="s">
        <v>1310</v>
      </c>
      <c r="K971" s="3">
        <v>47178</v>
      </c>
      <c r="L971">
        <v>20</v>
      </c>
      <c r="M971">
        <v>1</v>
      </c>
      <c r="N971">
        <v>1</v>
      </c>
      <c r="O971">
        <v>20</v>
      </c>
      <c r="P971">
        <f t="shared" si="77"/>
        <v>200</v>
      </c>
      <c r="Q971">
        <f t="shared" si="78"/>
        <v>10</v>
      </c>
      <c r="R971">
        <f t="shared" si="79"/>
        <v>0</v>
      </c>
    </row>
    <row r="972" spans="1:18">
      <c r="A972" t="str">
        <f t="shared" si="75"/>
        <v>Megazeb 80 WP 20 X 1 kg46997</v>
      </c>
      <c r="B972" t="s">
        <v>1310</v>
      </c>
      <c r="C972" s="3">
        <v>46997</v>
      </c>
      <c r="D972">
        <v>370</v>
      </c>
      <c r="G972" t="str">
        <f t="shared" si="76"/>
        <v>Megazeb 80 WP 20 X 1 kg46997</v>
      </c>
      <c r="H972">
        <v>971</v>
      </c>
      <c r="I972" t="s">
        <v>12612</v>
      </c>
      <c r="J972" t="s">
        <v>1310</v>
      </c>
      <c r="K972" s="3">
        <v>46997</v>
      </c>
      <c r="L972">
        <v>20</v>
      </c>
      <c r="M972">
        <v>1</v>
      </c>
      <c r="N972">
        <v>1</v>
      </c>
      <c r="O972">
        <v>20</v>
      </c>
      <c r="P972">
        <f t="shared" si="77"/>
        <v>370</v>
      </c>
      <c r="Q972">
        <f t="shared" si="78"/>
        <v>18</v>
      </c>
      <c r="R972">
        <f t="shared" si="79"/>
        <v>10</v>
      </c>
    </row>
    <row r="973" spans="1:18">
      <c r="A973" t="str">
        <f t="shared" si="75"/>
        <v>Megazeb 80 WP 20 X 1 kg46966</v>
      </c>
      <c r="B973" t="s">
        <v>1310</v>
      </c>
      <c r="C973" s="3">
        <v>46966</v>
      </c>
      <c r="D973">
        <v>1840</v>
      </c>
      <c r="G973" t="str">
        <f t="shared" si="76"/>
        <v>Megazeb 80 WP 20 X 1 kg46966</v>
      </c>
      <c r="H973">
        <v>972</v>
      </c>
      <c r="I973" t="s">
        <v>12612</v>
      </c>
      <c r="J973" t="s">
        <v>1310</v>
      </c>
      <c r="K973" s="3">
        <v>46966</v>
      </c>
      <c r="L973">
        <v>20</v>
      </c>
      <c r="M973">
        <v>1</v>
      </c>
      <c r="N973">
        <v>1</v>
      </c>
      <c r="O973">
        <v>20</v>
      </c>
      <c r="P973">
        <f t="shared" si="77"/>
        <v>1840</v>
      </c>
      <c r="Q973">
        <f t="shared" si="78"/>
        <v>92</v>
      </c>
      <c r="R973">
        <f t="shared" si="79"/>
        <v>0</v>
      </c>
    </row>
    <row r="974" spans="1:18">
      <c r="A974" t="str">
        <f t="shared" si="75"/>
        <v>Melyra 200/200 SC 24 X 250 ml45992</v>
      </c>
      <c r="B974" t="s">
        <v>1313</v>
      </c>
      <c r="C974" s="3">
        <v>45992</v>
      </c>
      <c r="D974">
        <v>672</v>
      </c>
      <c r="G974" t="str">
        <f t="shared" si="76"/>
        <v>Melyra 200/200 SC 24 X 250 ml45992</v>
      </c>
      <c r="H974">
        <v>973</v>
      </c>
      <c r="I974" t="s">
        <v>12613</v>
      </c>
      <c r="J974" t="s">
        <v>1313</v>
      </c>
      <c r="K974" s="3">
        <v>45992</v>
      </c>
      <c r="L974">
        <v>24</v>
      </c>
      <c r="M974">
        <v>1</v>
      </c>
      <c r="N974">
        <v>1</v>
      </c>
      <c r="O974">
        <v>24</v>
      </c>
      <c r="P974">
        <f t="shared" si="77"/>
        <v>672</v>
      </c>
      <c r="Q974">
        <f t="shared" si="78"/>
        <v>28</v>
      </c>
      <c r="R974">
        <f t="shared" si="79"/>
        <v>0</v>
      </c>
    </row>
    <row r="975" spans="1:18">
      <c r="A975" t="str">
        <f t="shared" si="75"/>
        <v>Metachlor 650 EC 100 X 100 ml47150</v>
      </c>
      <c r="B975" t="s">
        <v>1315</v>
      </c>
      <c r="C975" s="3">
        <v>47150</v>
      </c>
      <c r="D975">
        <v>1597</v>
      </c>
      <c r="G975" t="str">
        <f t="shared" si="76"/>
        <v>Metachlor 650 EC 100 X 100 ml47150</v>
      </c>
      <c r="H975">
        <v>974</v>
      </c>
      <c r="I975" t="s">
        <v>12614</v>
      </c>
      <c r="J975" t="s">
        <v>1315</v>
      </c>
      <c r="K975" s="3">
        <v>47150</v>
      </c>
      <c r="L975">
        <v>100</v>
      </c>
      <c r="M975">
        <v>1</v>
      </c>
      <c r="N975">
        <v>1</v>
      </c>
      <c r="O975">
        <v>100</v>
      </c>
      <c r="P975">
        <f t="shared" si="77"/>
        <v>1597</v>
      </c>
      <c r="Q975">
        <f t="shared" si="78"/>
        <v>15</v>
      </c>
      <c r="R975">
        <f t="shared" si="79"/>
        <v>97</v>
      </c>
    </row>
    <row r="976" spans="1:18">
      <c r="A976" t="str">
        <f t="shared" si="75"/>
        <v>Metachlor 650 EC 20 X 800 ml46966</v>
      </c>
      <c r="B976" t="s">
        <v>1316</v>
      </c>
      <c r="C976" s="3">
        <v>46966</v>
      </c>
      <c r="D976">
        <v>942</v>
      </c>
      <c r="G976" t="str">
        <f t="shared" si="76"/>
        <v>Metachlor 650 EC 20 X 800 ml46966</v>
      </c>
      <c r="H976">
        <v>975</v>
      </c>
      <c r="I976" t="s">
        <v>12615</v>
      </c>
      <c r="J976" t="s">
        <v>1316</v>
      </c>
      <c r="K976" s="3">
        <v>46966</v>
      </c>
      <c r="L976">
        <v>20</v>
      </c>
      <c r="M976">
        <v>1</v>
      </c>
      <c r="N976">
        <v>1</v>
      </c>
      <c r="O976">
        <v>20</v>
      </c>
      <c r="P976">
        <f t="shared" si="77"/>
        <v>942</v>
      </c>
      <c r="Q976">
        <f t="shared" si="78"/>
        <v>47</v>
      </c>
      <c r="R976">
        <f t="shared" si="79"/>
        <v>2</v>
      </c>
    </row>
    <row r="977" spans="1:18">
      <c r="A977" t="str">
        <f t="shared" si="75"/>
        <v>Metachlor 650 EC 25 X 400 ml47209</v>
      </c>
      <c r="B977" t="s">
        <v>1317</v>
      </c>
      <c r="C977" s="3">
        <v>47209</v>
      </c>
      <c r="D977">
        <v>2165</v>
      </c>
      <c r="G977" t="str">
        <f t="shared" si="76"/>
        <v>Metachlor 650 EC 25 X 400 ml47209</v>
      </c>
      <c r="H977">
        <v>976</v>
      </c>
      <c r="I977" t="s">
        <v>12616</v>
      </c>
      <c r="J977" t="s">
        <v>1317</v>
      </c>
      <c r="K977" s="3">
        <v>47209</v>
      </c>
      <c r="L977">
        <v>25</v>
      </c>
      <c r="M977">
        <v>1</v>
      </c>
      <c r="N977">
        <v>1</v>
      </c>
      <c r="O977">
        <v>25</v>
      </c>
      <c r="P977">
        <f t="shared" si="77"/>
        <v>2165</v>
      </c>
      <c r="Q977">
        <f t="shared" si="78"/>
        <v>86</v>
      </c>
      <c r="R977">
        <f t="shared" si="79"/>
        <v>15</v>
      </c>
    </row>
    <row r="978" spans="1:18">
      <c r="A978" t="str">
        <f t="shared" si="75"/>
        <v>Metachlor 650 EC 50 ml (S)1/1/1000</v>
      </c>
      <c r="B978" t="s">
        <v>1318</v>
      </c>
      <c r="C978" s="3" t="s">
        <v>2222</v>
      </c>
      <c r="D978">
        <v>49</v>
      </c>
      <c r="G978" t="str">
        <f t="shared" si="76"/>
        <v>Metachlor 650 EC 50 ml (S)1/1/1000</v>
      </c>
      <c r="H978">
        <v>977</v>
      </c>
      <c r="I978" t="s">
        <v>12617</v>
      </c>
      <c r="J978" t="s">
        <v>1318</v>
      </c>
      <c r="K978" s="3" t="s">
        <v>2222</v>
      </c>
      <c r="L978">
        <v>1</v>
      </c>
      <c r="M978">
        <v>1</v>
      </c>
      <c r="N978">
        <v>1</v>
      </c>
      <c r="O978">
        <v>1</v>
      </c>
      <c r="P978">
        <f t="shared" si="77"/>
        <v>49</v>
      </c>
      <c r="Q978">
        <f t="shared" si="78"/>
        <v>49</v>
      </c>
      <c r="R978">
        <f t="shared" si="79"/>
        <v>0</v>
      </c>
    </row>
    <row r="979" spans="1:18">
      <c r="A979" t="str">
        <f t="shared" si="75"/>
        <v>Metalik 15 X 500 ml47119</v>
      </c>
      <c r="B979" t="s">
        <v>1319</v>
      </c>
      <c r="C979" s="3">
        <v>47119</v>
      </c>
      <c r="D979">
        <v>2</v>
      </c>
      <c r="G979" t="str">
        <f t="shared" si="76"/>
        <v>Metalik 15 X 500 ml47119</v>
      </c>
      <c r="H979">
        <v>978</v>
      </c>
      <c r="I979" t="s">
        <v>12618</v>
      </c>
      <c r="J979" t="s">
        <v>1319</v>
      </c>
      <c r="K979" s="3">
        <v>47119</v>
      </c>
      <c r="L979">
        <v>15</v>
      </c>
      <c r="M979">
        <v>1</v>
      </c>
      <c r="N979">
        <v>1</v>
      </c>
      <c r="O979">
        <v>15</v>
      </c>
      <c r="P979">
        <f t="shared" si="77"/>
        <v>2</v>
      </c>
      <c r="Q979">
        <f t="shared" si="78"/>
        <v>0</v>
      </c>
      <c r="R979">
        <f t="shared" si="79"/>
        <v>2</v>
      </c>
    </row>
    <row r="980" spans="1:18">
      <c r="A980" t="str">
        <f t="shared" si="75"/>
        <v>Metalik 15 X 500 ml47178</v>
      </c>
      <c r="B980" t="s">
        <v>1319</v>
      </c>
      <c r="C980" s="3">
        <v>47178</v>
      </c>
      <c r="D980">
        <v>1500</v>
      </c>
      <c r="G980" t="str">
        <f t="shared" si="76"/>
        <v>Metalik 15 X 500 ml47178</v>
      </c>
      <c r="H980">
        <v>979</v>
      </c>
      <c r="I980" t="s">
        <v>12618</v>
      </c>
      <c r="J980" t="s">
        <v>1319</v>
      </c>
      <c r="K980" s="3">
        <v>47178</v>
      </c>
      <c r="L980">
        <v>15</v>
      </c>
      <c r="M980">
        <v>1</v>
      </c>
      <c r="N980">
        <v>1</v>
      </c>
      <c r="O980">
        <v>15</v>
      </c>
      <c r="P980">
        <f t="shared" si="77"/>
        <v>1500</v>
      </c>
      <c r="Q980">
        <f t="shared" si="78"/>
        <v>100</v>
      </c>
      <c r="R980">
        <f t="shared" si="79"/>
        <v>0</v>
      </c>
    </row>
    <row r="981" spans="1:18">
      <c r="A981" t="str">
        <f t="shared" si="75"/>
        <v>Metalik 25 X 100 ml46235</v>
      </c>
      <c r="B981" t="s">
        <v>1320</v>
      </c>
      <c r="C981" s="3">
        <v>46235</v>
      </c>
      <c r="D981">
        <v>1</v>
      </c>
      <c r="G981" t="str">
        <f t="shared" si="76"/>
        <v>Metalik 25 X 100 ml46235</v>
      </c>
      <c r="H981">
        <v>980</v>
      </c>
      <c r="I981" t="s">
        <v>12619</v>
      </c>
      <c r="J981" t="s">
        <v>1320</v>
      </c>
      <c r="K981" s="3">
        <v>46235</v>
      </c>
      <c r="L981">
        <v>25</v>
      </c>
      <c r="M981">
        <v>1</v>
      </c>
      <c r="N981">
        <v>1</v>
      </c>
      <c r="O981">
        <v>25</v>
      </c>
      <c r="P981">
        <f t="shared" si="77"/>
        <v>1</v>
      </c>
      <c r="Q981">
        <f t="shared" si="78"/>
        <v>0</v>
      </c>
      <c r="R981">
        <f t="shared" si="79"/>
        <v>1</v>
      </c>
    </row>
    <row r="982" spans="1:18">
      <c r="A982" t="str">
        <f t="shared" si="75"/>
        <v>Metindo 25 WP 10 X 10 X 100 gr47027</v>
      </c>
      <c r="B982" t="s">
        <v>1321</v>
      </c>
      <c r="C982" s="3">
        <v>47027</v>
      </c>
      <c r="D982">
        <v>19</v>
      </c>
      <c r="G982" t="str">
        <f t="shared" si="76"/>
        <v>Metindo 25 WP 10 X 10 X 100 gr47027</v>
      </c>
      <c r="H982">
        <v>981</v>
      </c>
      <c r="I982" t="s">
        <v>12620</v>
      </c>
      <c r="J982" t="s">
        <v>1321</v>
      </c>
      <c r="K982" s="3">
        <v>47027</v>
      </c>
      <c r="L982">
        <v>10</v>
      </c>
      <c r="M982">
        <v>10</v>
      </c>
      <c r="N982">
        <v>1</v>
      </c>
      <c r="O982">
        <v>100</v>
      </c>
      <c r="P982">
        <f t="shared" si="77"/>
        <v>19</v>
      </c>
      <c r="Q982">
        <f t="shared" si="78"/>
        <v>0</v>
      </c>
      <c r="R982">
        <f t="shared" si="79"/>
        <v>19</v>
      </c>
    </row>
    <row r="983" spans="1:18">
      <c r="A983" t="str">
        <f t="shared" si="75"/>
        <v>Metindo 25 WP 10 X 10 X 100 gr47088</v>
      </c>
      <c r="B983" t="s">
        <v>1321</v>
      </c>
      <c r="C983" s="3">
        <v>47088</v>
      </c>
      <c r="D983">
        <v>800</v>
      </c>
      <c r="G983" t="str">
        <f t="shared" si="76"/>
        <v>Metindo 25 WP 10 X 10 X 100 gr47088</v>
      </c>
      <c r="H983">
        <v>982</v>
      </c>
      <c r="I983" t="s">
        <v>12620</v>
      </c>
      <c r="J983" t="s">
        <v>1321</v>
      </c>
      <c r="K983" s="3">
        <v>47088</v>
      </c>
      <c r="L983">
        <v>10</v>
      </c>
      <c r="M983">
        <v>10</v>
      </c>
      <c r="N983">
        <v>1</v>
      </c>
      <c r="O983">
        <v>100</v>
      </c>
      <c r="P983">
        <f t="shared" si="77"/>
        <v>800</v>
      </c>
      <c r="Q983">
        <f t="shared" si="78"/>
        <v>8</v>
      </c>
      <c r="R983">
        <f t="shared" si="79"/>
        <v>0</v>
      </c>
    </row>
    <row r="984" spans="1:18">
      <c r="A984" t="str">
        <f t="shared" si="75"/>
        <v>Metindo 25 WP 10 X 10 X 100 gr47058</v>
      </c>
      <c r="B984" t="s">
        <v>1321</v>
      </c>
      <c r="C984" s="3">
        <v>47058</v>
      </c>
      <c r="D984">
        <v>7750</v>
      </c>
      <c r="G984" t="str">
        <f t="shared" si="76"/>
        <v>Metindo 25 WP 10 X 10 X 100 gr47058</v>
      </c>
      <c r="H984">
        <v>983</v>
      </c>
      <c r="I984" t="s">
        <v>12620</v>
      </c>
      <c r="J984" t="s">
        <v>1321</v>
      </c>
      <c r="K984" s="3">
        <v>47058</v>
      </c>
      <c r="L984">
        <v>10</v>
      </c>
      <c r="M984">
        <v>10</v>
      </c>
      <c r="N984">
        <v>1</v>
      </c>
      <c r="O984">
        <v>100</v>
      </c>
      <c r="P984">
        <f t="shared" si="77"/>
        <v>7750</v>
      </c>
      <c r="Q984">
        <f t="shared" si="78"/>
        <v>77</v>
      </c>
      <c r="R984">
        <f t="shared" si="79"/>
        <v>50</v>
      </c>
    </row>
    <row r="985" spans="1:18">
      <c r="A985" t="str">
        <f t="shared" si="75"/>
        <v>Metindo 25 WP 10 X 10 X 100 gr47150</v>
      </c>
      <c r="B985" t="s">
        <v>1321</v>
      </c>
      <c r="C985" s="3">
        <v>47150</v>
      </c>
      <c r="D985">
        <v>9100</v>
      </c>
      <c r="G985" t="str">
        <f t="shared" si="76"/>
        <v>Metindo 25 WP 10 X 10 X 100 gr47150</v>
      </c>
      <c r="H985">
        <v>984</v>
      </c>
      <c r="I985" t="s">
        <v>12620</v>
      </c>
      <c r="J985" t="s">
        <v>1321</v>
      </c>
      <c r="K985" s="3">
        <v>47150</v>
      </c>
      <c r="L985">
        <v>10</v>
      </c>
      <c r="M985">
        <v>10</v>
      </c>
      <c r="N985">
        <v>1</v>
      </c>
      <c r="O985">
        <v>100</v>
      </c>
      <c r="P985">
        <f t="shared" si="77"/>
        <v>9100</v>
      </c>
      <c r="Q985">
        <f t="shared" si="78"/>
        <v>91</v>
      </c>
      <c r="R985">
        <f t="shared" si="79"/>
        <v>0</v>
      </c>
    </row>
    <row r="986" spans="1:18">
      <c r="A986" t="str">
        <f t="shared" si="75"/>
        <v>Metindo 25 WP 40 X 500 gr47088</v>
      </c>
      <c r="B986" t="s">
        <v>1322</v>
      </c>
      <c r="C986" s="3">
        <v>47088</v>
      </c>
      <c r="D986">
        <v>2128</v>
      </c>
      <c r="G986" t="str">
        <f t="shared" si="76"/>
        <v>Metindo 25 WP 40 X 500 gr47088</v>
      </c>
      <c r="H986">
        <v>985</v>
      </c>
      <c r="I986" t="s">
        <v>12621</v>
      </c>
      <c r="J986" t="s">
        <v>1322</v>
      </c>
      <c r="K986" s="3">
        <v>47088</v>
      </c>
      <c r="L986">
        <v>40</v>
      </c>
      <c r="M986">
        <v>1</v>
      </c>
      <c r="N986">
        <v>1</v>
      </c>
      <c r="O986">
        <v>40</v>
      </c>
      <c r="P986">
        <f t="shared" si="77"/>
        <v>2128</v>
      </c>
      <c r="Q986">
        <f t="shared" si="78"/>
        <v>53</v>
      </c>
      <c r="R986">
        <f t="shared" si="79"/>
        <v>8</v>
      </c>
    </row>
    <row r="987" spans="1:18">
      <c r="A987" t="str">
        <f t="shared" si="75"/>
        <v>Metindo 25 WP 40 X 500 gr47178</v>
      </c>
      <c r="B987" t="s">
        <v>1322</v>
      </c>
      <c r="C987" s="3">
        <v>47178</v>
      </c>
      <c r="D987">
        <v>3680</v>
      </c>
      <c r="G987" t="str">
        <f t="shared" si="76"/>
        <v>Metindo 25 WP 40 X 500 gr47178</v>
      </c>
      <c r="H987">
        <v>986</v>
      </c>
      <c r="I987" t="s">
        <v>12621</v>
      </c>
      <c r="J987" t="s">
        <v>1322</v>
      </c>
      <c r="K987" s="3">
        <v>47178</v>
      </c>
      <c r="L987">
        <v>40</v>
      </c>
      <c r="M987">
        <v>1</v>
      </c>
      <c r="N987">
        <v>1</v>
      </c>
      <c r="O987">
        <v>40</v>
      </c>
      <c r="P987">
        <f t="shared" si="77"/>
        <v>3680</v>
      </c>
      <c r="Q987">
        <f t="shared" si="78"/>
        <v>92</v>
      </c>
      <c r="R987">
        <f t="shared" si="79"/>
        <v>0</v>
      </c>
    </row>
    <row r="988" spans="1:18">
      <c r="A988" t="str">
        <f t="shared" si="75"/>
        <v>Metindo 40 SP 10 X 10 X 100 gr47239</v>
      </c>
      <c r="B988" t="s">
        <v>1323</v>
      </c>
      <c r="C988" s="3">
        <v>47239</v>
      </c>
      <c r="D988">
        <v>15200</v>
      </c>
      <c r="G988" t="str">
        <f t="shared" si="76"/>
        <v>Metindo 40 SP 10 X 10 X 100 gr47239</v>
      </c>
      <c r="H988">
        <v>987</v>
      </c>
      <c r="I988" t="s">
        <v>12622</v>
      </c>
      <c r="J988" t="s">
        <v>1323</v>
      </c>
      <c r="K988" s="3">
        <v>47239</v>
      </c>
      <c r="L988">
        <v>10</v>
      </c>
      <c r="M988">
        <v>10</v>
      </c>
      <c r="N988">
        <v>1</v>
      </c>
      <c r="O988">
        <v>100</v>
      </c>
      <c r="P988">
        <f t="shared" si="77"/>
        <v>15200</v>
      </c>
      <c r="Q988">
        <f t="shared" si="78"/>
        <v>152</v>
      </c>
      <c r="R988">
        <f t="shared" si="79"/>
        <v>0</v>
      </c>
    </row>
    <row r="989" spans="1:18">
      <c r="A989" t="str">
        <f t="shared" si="75"/>
        <v>Metindo 40 SP 40 X 400 gr47209</v>
      </c>
      <c r="B989" t="s">
        <v>1324</v>
      </c>
      <c r="C989" s="3">
        <v>47209</v>
      </c>
      <c r="D989">
        <v>25</v>
      </c>
      <c r="G989" t="str">
        <f t="shared" si="76"/>
        <v>Metindo 40 SP 40 X 400 gr47209</v>
      </c>
      <c r="H989">
        <v>988</v>
      </c>
      <c r="I989" t="s">
        <v>12623</v>
      </c>
      <c r="J989" t="s">
        <v>1324</v>
      </c>
      <c r="K989" s="3">
        <v>47209</v>
      </c>
      <c r="L989">
        <v>40</v>
      </c>
      <c r="M989">
        <v>1</v>
      </c>
      <c r="N989">
        <v>1</v>
      </c>
      <c r="O989">
        <v>40</v>
      </c>
      <c r="P989">
        <f t="shared" si="77"/>
        <v>25</v>
      </c>
      <c r="Q989">
        <f t="shared" si="78"/>
        <v>0</v>
      </c>
      <c r="R989">
        <f t="shared" si="79"/>
        <v>25</v>
      </c>
    </row>
    <row r="990" spans="1:18">
      <c r="A990" t="str">
        <f t="shared" si="75"/>
        <v>Metsulindo Plus 80 WP 8 X 25 X 40 gr45901</v>
      </c>
      <c r="B990" t="s">
        <v>1325</v>
      </c>
      <c r="C990" s="3">
        <v>45901</v>
      </c>
      <c r="D990">
        <v>7</v>
      </c>
      <c r="G990" t="str">
        <f t="shared" si="76"/>
        <v>Metsulindo Plus 80 WP 8 X 25 X 40 gr45901</v>
      </c>
      <c r="H990">
        <v>989</v>
      </c>
      <c r="I990" t="s">
        <v>12624</v>
      </c>
      <c r="J990" t="s">
        <v>1325</v>
      </c>
      <c r="K990" s="3">
        <v>45901</v>
      </c>
      <c r="L990">
        <v>8</v>
      </c>
      <c r="M990">
        <v>25</v>
      </c>
      <c r="N990">
        <v>1</v>
      </c>
      <c r="O990">
        <v>200</v>
      </c>
      <c r="P990">
        <f t="shared" si="77"/>
        <v>7</v>
      </c>
      <c r="Q990">
        <f t="shared" si="78"/>
        <v>0</v>
      </c>
      <c r="R990">
        <f t="shared" si="79"/>
        <v>7</v>
      </c>
    </row>
    <row r="991" spans="1:18">
      <c r="A991" t="str">
        <f t="shared" si="75"/>
        <v>Metsulindo Plus 80 WP 8 X 25 X 40 gr45931</v>
      </c>
      <c r="B991" t="s">
        <v>1325</v>
      </c>
      <c r="C991" s="3">
        <v>45931</v>
      </c>
      <c r="D991">
        <v>52575</v>
      </c>
      <c r="G991" t="str">
        <f t="shared" si="76"/>
        <v>Metsulindo Plus 80 WP 8 X 25 X 40 gr45931</v>
      </c>
      <c r="H991">
        <v>990</v>
      </c>
      <c r="I991" t="s">
        <v>12624</v>
      </c>
      <c r="J991" t="s">
        <v>1325</v>
      </c>
      <c r="K991" s="3">
        <v>45931</v>
      </c>
      <c r="L991">
        <v>8</v>
      </c>
      <c r="M991">
        <v>25</v>
      </c>
      <c r="N991">
        <v>1</v>
      </c>
      <c r="O991">
        <v>200</v>
      </c>
      <c r="P991">
        <f t="shared" si="77"/>
        <v>52575</v>
      </c>
      <c r="Q991">
        <f t="shared" si="78"/>
        <v>262</v>
      </c>
      <c r="R991">
        <f t="shared" si="79"/>
        <v>175</v>
      </c>
    </row>
    <row r="992" spans="1:18">
      <c r="A992" t="str">
        <f t="shared" si="75"/>
        <v>Metsulindo Plus 80 WP 8 X 25 X 40 gr46082</v>
      </c>
      <c r="B992" t="s">
        <v>1325</v>
      </c>
      <c r="C992" s="3">
        <v>46082</v>
      </c>
      <c r="D992">
        <v>249400</v>
      </c>
      <c r="G992" t="str">
        <f t="shared" si="76"/>
        <v>Metsulindo Plus 80 WP 8 X 25 X 40 gr46082</v>
      </c>
      <c r="H992">
        <v>991</v>
      </c>
      <c r="I992" t="s">
        <v>12624</v>
      </c>
      <c r="J992" t="s">
        <v>1325</v>
      </c>
      <c r="K992" s="3">
        <v>46082</v>
      </c>
      <c r="L992">
        <v>8</v>
      </c>
      <c r="M992">
        <v>25</v>
      </c>
      <c r="N992">
        <v>1</v>
      </c>
      <c r="O992">
        <v>200</v>
      </c>
      <c r="P992">
        <f t="shared" si="77"/>
        <v>249400</v>
      </c>
      <c r="Q992">
        <f t="shared" si="78"/>
        <v>1247</v>
      </c>
      <c r="R992">
        <f t="shared" si="79"/>
        <v>0</v>
      </c>
    </row>
    <row r="993" spans="1:18">
      <c r="A993" t="str">
        <f t="shared" si="75"/>
        <v>Metsulindo Plus 80 WP 8 X 25 X 40 gr46054</v>
      </c>
      <c r="B993" t="s">
        <v>1325</v>
      </c>
      <c r="C993" s="3">
        <v>46054</v>
      </c>
      <c r="D993">
        <v>18000</v>
      </c>
      <c r="G993" t="str">
        <f t="shared" si="76"/>
        <v>Metsulindo Plus 80 WP 8 X 25 X 40 gr46054</v>
      </c>
      <c r="H993">
        <v>992</v>
      </c>
      <c r="I993" t="s">
        <v>12624</v>
      </c>
      <c r="J993" t="s">
        <v>1325</v>
      </c>
      <c r="K993" s="3">
        <v>46054</v>
      </c>
      <c r="L993">
        <v>8</v>
      </c>
      <c r="M993">
        <v>25</v>
      </c>
      <c r="N993">
        <v>1</v>
      </c>
      <c r="O993">
        <v>200</v>
      </c>
      <c r="P993">
        <f t="shared" si="77"/>
        <v>18000</v>
      </c>
      <c r="Q993">
        <f t="shared" si="78"/>
        <v>90</v>
      </c>
      <c r="R993">
        <f t="shared" si="79"/>
        <v>0</v>
      </c>
    </row>
    <row r="994" spans="1:18">
      <c r="A994" t="str">
        <f t="shared" si="75"/>
        <v>Metsulindo Plus 80 WP 8 X 25 X 40 gr46023</v>
      </c>
      <c r="B994" t="s">
        <v>1325</v>
      </c>
      <c r="C994" s="3">
        <v>46023</v>
      </c>
      <c r="D994">
        <v>23200</v>
      </c>
      <c r="G994" t="str">
        <f t="shared" si="76"/>
        <v>Metsulindo Plus 80 WP 8 X 25 X 40 gr46023</v>
      </c>
      <c r="H994">
        <v>993</v>
      </c>
      <c r="I994" t="s">
        <v>12624</v>
      </c>
      <c r="J994" t="s">
        <v>1325</v>
      </c>
      <c r="K994" s="3">
        <v>46023</v>
      </c>
      <c r="L994">
        <v>8</v>
      </c>
      <c r="M994">
        <v>25</v>
      </c>
      <c r="N994">
        <v>1</v>
      </c>
      <c r="O994">
        <v>200</v>
      </c>
      <c r="P994">
        <f t="shared" si="77"/>
        <v>23200</v>
      </c>
      <c r="Q994">
        <f t="shared" si="78"/>
        <v>116</v>
      </c>
      <c r="R994">
        <f t="shared" si="79"/>
        <v>0</v>
      </c>
    </row>
    <row r="995" spans="1:18">
      <c r="A995" t="str">
        <f t="shared" si="75"/>
        <v>Metsulindo Plus 80 WP 8 X 25 X 40 gr45992</v>
      </c>
      <c r="B995" t="s">
        <v>1325</v>
      </c>
      <c r="C995" s="3">
        <v>45992</v>
      </c>
      <c r="D995">
        <v>149800</v>
      </c>
      <c r="G995" t="str">
        <f t="shared" si="76"/>
        <v>Metsulindo Plus 80 WP 8 X 25 X 40 gr45992</v>
      </c>
      <c r="H995">
        <v>994</v>
      </c>
      <c r="I995" t="s">
        <v>12624</v>
      </c>
      <c r="J995" t="s">
        <v>1325</v>
      </c>
      <c r="K995" s="3">
        <v>45992</v>
      </c>
      <c r="L995">
        <v>8</v>
      </c>
      <c r="M995">
        <v>25</v>
      </c>
      <c r="N995">
        <v>1</v>
      </c>
      <c r="O995">
        <v>200</v>
      </c>
      <c r="P995">
        <f t="shared" si="77"/>
        <v>149800</v>
      </c>
      <c r="Q995">
        <f t="shared" si="78"/>
        <v>749</v>
      </c>
      <c r="R995">
        <f t="shared" si="79"/>
        <v>0</v>
      </c>
    </row>
    <row r="996" spans="1:18">
      <c r="A996" t="str">
        <f t="shared" si="75"/>
        <v>Metsulindo Plus 80 WP 8 X 25 X 40 gr46113</v>
      </c>
      <c r="B996" t="s">
        <v>1325</v>
      </c>
      <c r="C996" s="3">
        <v>46113</v>
      </c>
      <c r="D996">
        <v>193400</v>
      </c>
      <c r="G996" t="str">
        <f t="shared" si="76"/>
        <v>Metsulindo Plus 80 WP 8 X 25 X 40 gr46113</v>
      </c>
      <c r="H996">
        <v>995</v>
      </c>
      <c r="I996" t="s">
        <v>12624</v>
      </c>
      <c r="J996" t="s">
        <v>1325</v>
      </c>
      <c r="K996" s="3">
        <v>46113</v>
      </c>
      <c r="L996">
        <v>8</v>
      </c>
      <c r="M996">
        <v>25</v>
      </c>
      <c r="N996">
        <v>1</v>
      </c>
      <c r="O996">
        <v>200</v>
      </c>
      <c r="P996">
        <f t="shared" si="77"/>
        <v>193400</v>
      </c>
      <c r="Q996">
        <f t="shared" si="78"/>
        <v>967</v>
      </c>
      <c r="R996">
        <f t="shared" si="79"/>
        <v>0</v>
      </c>
    </row>
    <row r="997" spans="1:18">
      <c r="A997" t="str">
        <f t="shared" si="75"/>
        <v>Mexdone 36 EC 20 X 1 ltr New45870</v>
      </c>
      <c r="B997" t="s">
        <v>1326</v>
      </c>
      <c r="C997" s="3">
        <v>45870</v>
      </c>
      <c r="D997">
        <v>356</v>
      </c>
      <c r="G997" t="str">
        <f t="shared" si="76"/>
        <v>Mexdone 36 EC 20 X 1 ltr New45870</v>
      </c>
      <c r="H997">
        <v>996</v>
      </c>
      <c r="I997" t="s">
        <v>12625</v>
      </c>
      <c r="J997" t="s">
        <v>1326</v>
      </c>
      <c r="K997" s="3">
        <v>45870</v>
      </c>
      <c r="L997">
        <v>20</v>
      </c>
      <c r="M997">
        <v>1</v>
      </c>
      <c r="N997">
        <v>1</v>
      </c>
      <c r="O997">
        <v>20</v>
      </c>
      <c r="P997">
        <f t="shared" si="77"/>
        <v>356</v>
      </c>
      <c r="Q997">
        <f t="shared" si="78"/>
        <v>17</v>
      </c>
      <c r="R997">
        <f t="shared" si="79"/>
        <v>16</v>
      </c>
    </row>
    <row r="998" spans="1:18">
      <c r="A998" t="str">
        <f t="shared" si="75"/>
        <v>Mexdone 36 EC 20 X 500 ml New46054</v>
      </c>
      <c r="B998" t="s">
        <v>1327</v>
      </c>
      <c r="C998" s="3">
        <v>46054</v>
      </c>
      <c r="D998">
        <v>89</v>
      </c>
      <c r="G998" t="str">
        <f t="shared" si="76"/>
        <v>Mexdone 36 EC 20 X 500 ml New46054</v>
      </c>
      <c r="H998">
        <v>997</v>
      </c>
      <c r="I998" t="s">
        <v>12626</v>
      </c>
      <c r="J998" t="s">
        <v>1327</v>
      </c>
      <c r="K998" s="3">
        <v>46054</v>
      </c>
      <c r="L998">
        <v>20</v>
      </c>
      <c r="M998">
        <v>1</v>
      </c>
      <c r="N998">
        <v>1</v>
      </c>
      <c r="O998">
        <v>20</v>
      </c>
      <c r="P998">
        <f t="shared" si="77"/>
        <v>89</v>
      </c>
      <c r="Q998">
        <f t="shared" si="78"/>
        <v>4</v>
      </c>
      <c r="R998">
        <f t="shared" si="79"/>
        <v>9</v>
      </c>
    </row>
    <row r="999" spans="1:18">
      <c r="A999" t="str">
        <f t="shared" si="75"/>
        <v>Mexdone 36 EC 40 X 250 ml New46204</v>
      </c>
      <c r="B999" t="s">
        <v>1328</v>
      </c>
      <c r="C999" s="3">
        <v>46204</v>
      </c>
      <c r="D999">
        <v>173</v>
      </c>
      <c r="G999" t="str">
        <f t="shared" si="76"/>
        <v>Mexdone 36 EC 40 X 250 ml New46204</v>
      </c>
      <c r="H999">
        <v>998</v>
      </c>
      <c r="I999" t="s">
        <v>12627</v>
      </c>
      <c r="J999" t="s">
        <v>1328</v>
      </c>
      <c r="K999" s="3">
        <v>46204</v>
      </c>
      <c r="L999">
        <v>40</v>
      </c>
      <c r="M999">
        <v>1</v>
      </c>
      <c r="N999">
        <v>1</v>
      </c>
      <c r="O999">
        <v>40</v>
      </c>
      <c r="P999">
        <f t="shared" si="77"/>
        <v>173</v>
      </c>
      <c r="Q999">
        <f t="shared" si="78"/>
        <v>4</v>
      </c>
      <c r="R999">
        <f t="shared" si="79"/>
        <v>13</v>
      </c>
    </row>
    <row r="1000" spans="1:18">
      <c r="A1000" t="str">
        <f t="shared" si="75"/>
        <v>Mexdone 36 EC 50 X 100 ml46174</v>
      </c>
      <c r="B1000" t="s">
        <v>1329</v>
      </c>
      <c r="C1000" s="3">
        <v>46174</v>
      </c>
      <c r="D1000">
        <v>199</v>
      </c>
      <c r="G1000" t="str">
        <f t="shared" si="76"/>
        <v>Mexdone 36 EC 50 X 100 ml46174</v>
      </c>
      <c r="H1000">
        <v>999</v>
      </c>
      <c r="I1000" t="s">
        <v>12628</v>
      </c>
      <c r="J1000" t="s">
        <v>1329</v>
      </c>
      <c r="K1000" s="3">
        <v>46174</v>
      </c>
      <c r="L1000">
        <v>50</v>
      </c>
      <c r="M1000">
        <v>1</v>
      </c>
      <c r="N1000">
        <v>1</v>
      </c>
      <c r="O1000">
        <v>50</v>
      </c>
      <c r="P1000">
        <f t="shared" si="77"/>
        <v>199</v>
      </c>
      <c r="Q1000">
        <f t="shared" si="78"/>
        <v>3</v>
      </c>
      <c r="R1000">
        <f t="shared" si="79"/>
        <v>49</v>
      </c>
    </row>
    <row r="1001" spans="1:18">
      <c r="A1001" t="str">
        <f t="shared" si="75"/>
        <v>Minecto Xtra 200/200 SC 100 X 50 ml45931</v>
      </c>
      <c r="B1001" t="s">
        <v>1330</v>
      </c>
      <c r="C1001" s="3">
        <v>45931</v>
      </c>
      <c r="D1001">
        <v>1305</v>
      </c>
      <c r="G1001" t="str">
        <f t="shared" si="76"/>
        <v>Minecto Xtra 200/200 SC 100 X 50 ml45931</v>
      </c>
      <c r="H1001">
        <v>1000</v>
      </c>
      <c r="I1001" t="s">
        <v>12629</v>
      </c>
      <c r="J1001" t="s">
        <v>1330</v>
      </c>
      <c r="K1001" s="3">
        <v>45931</v>
      </c>
      <c r="L1001">
        <v>100</v>
      </c>
      <c r="M1001">
        <v>1</v>
      </c>
      <c r="N1001">
        <v>1</v>
      </c>
      <c r="O1001">
        <v>100</v>
      </c>
      <c r="P1001">
        <f t="shared" si="77"/>
        <v>1305</v>
      </c>
      <c r="Q1001">
        <f t="shared" si="78"/>
        <v>13</v>
      </c>
      <c r="R1001">
        <f t="shared" si="79"/>
        <v>5</v>
      </c>
    </row>
    <row r="1002" spans="1:18">
      <c r="A1002" t="str">
        <f t="shared" si="75"/>
        <v>Minecto Xtra 200/200 SC 50 X 100 ml45717</v>
      </c>
      <c r="B1002" t="s">
        <v>1332</v>
      </c>
      <c r="C1002" s="3">
        <v>45717</v>
      </c>
      <c r="D1002">
        <v>1</v>
      </c>
      <c r="G1002" t="str">
        <f t="shared" si="76"/>
        <v>Minecto Xtra 200/200 SC 50 X 100 ml45717</v>
      </c>
      <c r="H1002">
        <v>1001</v>
      </c>
      <c r="I1002" t="s">
        <v>12630</v>
      </c>
      <c r="J1002" t="s">
        <v>1332</v>
      </c>
      <c r="K1002" s="3">
        <v>45717</v>
      </c>
      <c r="L1002">
        <v>50</v>
      </c>
      <c r="M1002">
        <v>1</v>
      </c>
      <c r="N1002">
        <v>1</v>
      </c>
      <c r="O1002">
        <v>50</v>
      </c>
      <c r="P1002">
        <f t="shared" si="77"/>
        <v>1</v>
      </c>
      <c r="Q1002">
        <f t="shared" si="78"/>
        <v>0</v>
      </c>
      <c r="R1002">
        <f t="shared" si="79"/>
        <v>1</v>
      </c>
    </row>
    <row r="1003" spans="1:18">
      <c r="A1003" t="str">
        <f t="shared" si="75"/>
        <v>Minecto Xtra 200/200 SC 50 X 100 ml45931</v>
      </c>
      <c r="B1003" t="s">
        <v>1332</v>
      </c>
      <c r="C1003" s="3">
        <v>45931</v>
      </c>
      <c r="D1003">
        <v>6459</v>
      </c>
      <c r="G1003" t="str">
        <f t="shared" si="76"/>
        <v>Minecto Xtra 200/200 SC 50 X 100 ml45931</v>
      </c>
      <c r="H1003">
        <v>1002</v>
      </c>
      <c r="I1003" t="s">
        <v>12630</v>
      </c>
      <c r="J1003" t="s">
        <v>1332</v>
      </c>
      <c r="K1003" s="3">
        <v>45931</v>
      </c>
      <c r="L1003">
        <v>50</v>
      </c>
      <c r="M1003">
        <v>1</v>
      </c>
      <c r="N1003">
        <v>1</v>
      </c>
      <c r="O1003">
        <v>50</v>
      </c>
      <c r="P1003">
        <f t="shared" si="77"/>
        <v>6459</v>
      </c>
      <c r="Q1003">
        <f t="shared" si="78"/>
        <v>129</v>
      </c>
      <c r="R1003">
        <f t="shared" si="79"/>
        <v>9</v>
      </c>
    </row>
    <row r="1004" spans="1:18">
      <c r="A1004" t="str">
        <f t="shared" si="75"/>
        <v>Mini Baliho Bisi 9591/1/1000</v>
      </c>
      <c r="B1004" t="s">
        <v>1336</v>
      </c>
      <c r="C1004" s="3" t="s">
        <v>2222</v>
      </c>
      <c r="D1004">
        <v>200</v>
      </c>
      <c r="G1004" t="str">
        <f t="shared" si="76"/>
        <v>Mini Baliho Bisi 9591/1/1000</v>
      </c>
      <c r="H1004">
        <v>1003</v>
      </c>
      <c r="I1004" t="s">
        <v>12631</v>
      </c>
      <c r="J1004" t="s">
        <v>1336</v>
      </c>
      <c r="K1004" s="3" t="s">
        <v>2222</v>
      </c>
      <c r="L1004">
        <v>1</v>
      </c>
      <c r="M1004">
        <v>1</v>
      </c>
      <c r="N1004">
        <v>1</v>
      </c>
      <c r="O1004">
        <v>1</v>
      </c>
      <c r="P1004">
        <f t="shared" si="77"/>
        <v>200</v>
      </c>
      <c r="Q1004">
        <f t="shared" si="78"/>
        <v>200</v>
      </c>
      <c r="R1004">
        <f t="shared" si="79"/>
        <v>0</v>
      </c>
    </row>
    <row r="1005" spans="1:18">
      <c r="A1005" t="str">
        <f t="shared" si="75"/>
        <v>Minyak Goreng Fitri 400 ml46116</v>
      </c>
      <c r="B1005" t="s">
        <v>1337</v>
      </c>
      <c r="C1005" s="3">
        <v>46116</v>
      </c>
      <c r="D1005">
        <v>1885</v>
      </c>
      <c r="G1005" t="str">
        <f t="shared" si="76"/>
        <v>Minyak Goreng Fitri 400 ml46116</v>
      </c>
      <c r="H1005">
        <v>1004</v>
      </c>
      <c r="I1005" t="s">
        <v>12632</v>
      </c>
      <c r="J1005" t="s">
        <v>1337</v>
      </c>
      <c r="K1005" s="3">
        <v>46116</v>
      </c>
      <c r="L1005">
        <v>1</v>
      </c>
      <c r="M1005">
        <v>1</v>
      </c>
      <c r="N1005">
        <v>1</v>
      </c>
      <c r="O1005">
        <v>1</v>
      </c>
      <c r="P1005">
        <f t="shared" si="77"/>
        <v>1885</v>
      </c>
      <c r="Q1005">
        <f t="shared" si="78"/>
        <v>1885</v>
      </c>
      <c r="R1005">
        <f t="shared" si="79"/>
        <v>0</v>
      </c>
    </row>
    <row r="1006" spans="1:18">
      <c r="A1006" t="str">
        <f t="shared" si="75"/>
        <v>Minyak Goreng Forzan 1 ltr1/1/1000</v>
      </c>
      <c r="B1006" t="s">
        <v>1338</v>
      </c>
      <c r="C1006" s="3" t="s">
        <v>2222</v>
      </c>
      <c r="D1006">
        <v>10</v>
      </c>
      <c r="G1006" t="str">
        <f t="shared" si="76"/>
        <v>Minyak Goreng Forzan 1 ltr1/1/1000</v>
      </c>
      <c r="H1006">
        <v>1005</v>
      </c>
      <c r="I1006" t="s">
        <v>12633</v>
      </c>
      <c r="J1006" t="s">
        <v>1338</v>
      </c>
      <c r="K1006" s="3" t="s">
        <v>2222</v>
      </c>
      <c r="L1006">
        <v>1</v>
      </c>
      <c r="M1006">
        <v>1</v>
      </c>
      <c r="N1006">
        <v>1</v>
      </c>
      <c r="O1006">
        <v>1</v>
      </c>
      <c r="P1006">
        <f t="shared" si="77"/>
        <v>10</v>
      </c>
      <c r="Q1006">
        <f t="shared" si="78"/>
        <v>10</v>
      </c>
      <c r="R1006">
        <f t="shared" si="79"/>
        <v>0</v>
      </c>
    </row>
    <row r="1007" spans="1:18">
      <c r="A1007" t="str">
        <f t="shared" si="75"/>
        <v>Mipcinta 50 WP 20 X 5 X 100 gr47209</v>
      </c>
      <c r="B1007" t="s">
        <v>1339</v>
      </c>
      <c r="C1007" s="3">
        <v>47209</v>
      </c>
      <c r="D1007">
        <v>6</v>
      </c>
      <c r="G1007" t="str">
        <f t="shared" si="76"/>
        <v>Mipcinta 50 WP 20 X 5 X 100 gr47209</v>
      </c>
      <c r="H1007">
        <v>1006</v>
      </c>
      <c r="I1007" t="s">
        <v>12634</v>
      </c>
      <c r="J1007" t="s">
        <v>1339</v>
      </c>
      <c r="K1007" s="3">
        <v>47209</v>
      </c>
      <c r="L1007">
        <v>20</v>
      </c>
      <c r="M1007">
        <v>5</v>
      </c>
      <c r="N1007">
        <v>1</v>
      </c>
      <c r="O1007">
        <v>100</v>
      </c>
      <c r="P1007">
        <f t="shared" si="77"/>
        <v>6</v>
      </c>
      <c r="Q1007">
        <f t="shared" si="78"/>
        <v>0</v>
      </c>
      <c r="R1007">
        <f t="shared" si="79"/>
        <v>6</v>
      </c>
    </row>
    <row r="1008" spans="1:18">
      <c r="A1008" t="str">
        <f t="shared" si="75"/>
        <v>Mipcinta 50 WP 20 X 5 X 100 gr47270</v>
      </c>
      <c r="B1008" t="s">
        <v>1339</v>
      </c>
      <c r="C1008" s="3">
        <v>47270</v>
      </c>
      <c r="D1008">
        <v>3100</v>
      </c>
      <c r="G1008" t="str">
        <f t="shared" si="76"/>
        <v>Mipcinta 50 WP 20 X 5 X 100 gr47270</v>
      </c>
      <c r="H1008">
        <v>1007</v>
      </c>
      <c r="I1008" t="s">
        <v>12634</v>
      </c>
      <c r="J1008" t="s">
        <v>1339</v>
      </c>
      <c r="K1008" s="3">
        <v>47270</v>
      </c>
      <c r="L1008">
        <v>20</v>
      </c>
      <c r="M1008">
        <v>5</v>
      </c>
      <c r="N1008">
        <v>1</v>
      </c>
      <c r="O1008">
        <v>100</v>
      </c>
      <c r="P1008">
        <f t="shared" si="77"/>
        <v>3100</v>
      </c>
      <c r="Q1008">
        <f t="shared" si="78"/>
        <v>31</v>
      </c>
      <c r="R1008">
        <f t="shared" si="79"/>
        <v>0</v>
      </c>
    </row>
    <row r="1009" spans="1:18">
      <c r="A1009" t="str">
        <f t="shared" si="75"/>
        <v>Mipcinta 50 WP 20 X 500 gr47209</v>
      </c>
      <c r="B1009" t="s">
        <v>1340</v>
      </c>
      <c r="C1009" s="3">
        <v>47209</v>
      </c>
      <c r="D1009">
        <v>116</v>
      </c>
      <c r="G1009" t="str">
        <f t="shared" si="76"/>
        <v>Mipcinta 50 WP 20 X 500 gr47209</v>
      </c>
      <c r="H1009">
        <v>1008</v>
      </c>
      <c r="I1009" t="s">
        <v>12635</v>
      </c>
      <c r="J1009" t="s">
        <v>1340</v>
      </c>
      <c r="K1009" s="3">
        <v>47209</v>
      </c>
      <c r="L1009">
        <v>20</v>
      </c>
      <c r="M1009">
        <v>1</v>
      </c>
      <c r="N1009">
        <v>1</v>
      </c>
      <c r="O1009">
        <v>20</v>
      </c>
      <c r="P1009">
        <f t="shared" si="77"/>
        <v>116</v>
      </c>
      <c r="Q1009">
        <f t="shared" si="78"/>
        <v>5</v>
      </c>
      <c r="R1009">
        <f t="shared" si="79"/>
        <v>16</v>
      </c>
    </row>
    <row r="1010" spans="1:18">
      <c r="A1010" t="str">
        <f t="shared" si="75"/>
        <v>Mipcinta 50 WP 20 X 500 gr47239</v>
      </c>
      <c r="B1010" t="s">
        <v>1340</v>
      </c>
      <c r="C1010" s="3">
        <v>47239</v>
      </c>
      <c r="D1010">
        <v>5000</v>
      </c>
      <c r="G1010" t="str">
        <f t="shared" si="76"/>
        <v>Mipcinta 50 WP 20 X 500 gr47239</v>
      </c>
      <c r="H1010">
        <v>1009</v>
      </c>
      <c r="I1010" t="s">
        <v>12635</v>
      </c>
      <c r="J1010" t="s">
        <v>1340</v>
      </c>
      <c r="K1010" s="3">
        <v>47239</v>
      </c>
      <c r="L1010">
        <v>20</v>
      </c>
      <c r="M1010">
        <v>1</v>
      </c>
      <c r="N1010">
        <v>1</v>
      </c>
      <c r="O1010">
        <v>20</v>
      </c>
      <c r="P1010">
        <f t="shared" si="77"/>
        <v>5000</v>
      </c>
      <c r="Q1010">
        <f t="shared" si="78"/>
        <v>250</v>
      </c>
      <c r="R1010">
        <f t="shared" si="79"/>
        <v>0</v>
      </c>
    </row>
    <row r="1011" spans="1:18">
      <c r="A1011" t="str">
        <f t="shared" si="75"/>
        <v>MKP 20 X 1 kg46478</v>
      </c>
      <c r="B1011" t="s">
        <v>1341</v>
      </c>
      <c r="C1011" s="3">
        <v>46478</v>
      </c>
      <c r="D1011">
        <v>2</v>
      </c>
      <c r="G1011" t="str">
        <f t="shared" si="76"/>
        <v>MKP 20 X 1 kg46478</v>
      </c>
      <c r="H1011">
        <v>1010</v>
      </c>
      <c r="I1011" t="s">
        <v>12636</v>
      </c>
      <c r="J1011" t="s">
        <v>1341</v>
      </c>
      <c r="K1011" s="3">
        <v>46478</v>
      </c>
      <c r="L1011">
        <v>20</v>
      </c>
      <c r="M1011">
        <v>1</v>
      </c>
      <c r="N1011">
        <v>1</v>
      </c>
      <c r="O1011">
        <v>20</v>
      </c>
      <c r="P1011">
        <f t="shared" si="77"/>
        <v>2</v>
      </c>
      <c r="Q1011">
        <f t="shared" si="78"/>
        <v>0</v>
      </c>
      <c r="R1011">
        <f t="shared" si="79"/>
        <v>2</v>
      </c>
    </row>
    <row r="1012" spans="1:18">
      <c r="A1012" t="str">
        <f t="shared" si="75"/>
        <v>MKP 20 X 1 kg46508</v>
      </c>
      <c r="B1012" t="s">
        <v>1341</v>
      </c>
      <c r="C1012" s="3">
        <v>46508</v>
      </c>
      <c r="D1012">
        <v>7855</v>
      </c>
      <c r="G1012" t="str">
        <f t="shared" si="76"/>
        <v>MKP 20 X 1 kg46508</v>
      </c>
      <c r="H1012">
        <v>1011</v>
      </c>
      <c r="I1012" t="s">
        <v>12636</v>
      </c>
      <c r="J1012" t="s">
        <v>1341</v>
      </c>
      <c r="K1012" s="3">
        <v>46508</v>
      </c>
      <c r="L1012">
        <v>20</v>
      </c>
      <c r="M1012">
        <v>1</v>
      </c>
      <c r="N1012">
        <v>1</v>
      </c>
      <c r="O1012">
        <v>20</v>
      </c>
      <c r="P1012">
        <f t="shared" si="77"/>
        <v>7855</v>
      </c>
      <c r="Q1012">
        <f t="shared" si="78"/>
        <v>392</v>
      </c>
      <c r="R1012">
        <f t="shared" si="79"/>
        <v>15</v>
      </c>
    </row>
    <row r="1013" spans="1:18">
      <c r="A1013" t="str">
        <f t="shared" si="75"/>
        <v>Money 865 SL 20 ltr46661</v>
      </c>
      <c r="B1013" t="s">
        <v>1342</v>
      </c>
      <c r="C1013" s="3">
        <v>46661</v>
      </c>
      <c r="D1013">
        <v>26</v>
      </c>
      <c r="G1013" t="str">
        <f t="shared" si="76"/>
        <v>Money 865 SL 20 ltr46661</v>
      </c>
      <c r="H1013">
        <v>1012</v>
      </c>
      <c r="I1013" t="s">
        <v>12637</v>
      </c>
      <c r="J1013" t="s">
        <v>1342</v>
      </c>
      <c r="K1013" s="3">
        <v>46661</v>
      </c>
      <c r="L1013">
        <v>1</v>
      </c>
      <c r="M1013">
        <v>1</v>
      </c>
      <c r="N1013">
        <v>1</v>
      </c>
      <c r="O1013">
        <v>1</v>
      </c>
      <c r="P1013">
        <f t="shared" si="77"/>
        <v>26</v>
      </c>
      <c r="Q1013">
        <f t="shared" si="78"/>
        <v>26</v>
      </c>
      <c r="R1013">
        <f t="shared" si="79"/>
        <v>0</v>
      </c>
    </row>
    <row r="1014" spans="1:18">
      <c r="A1014" t="str">
        <f t="shared" si="75"/>
        <v>Money 865 SL 20 X 1 ltr46722</v>
      </c>
      <c r="B1014" t="s">
        <v>1343</v>
      </c>
      <c r="C1014" s="3">
        <v>46722</v>
      </c>
      <c r="D1014">
        <v>19</v>
      </c>
      <c r="G1014" t="str">
        <f t="shared" si="76"/>
        <v>Money 865 SL 20 X 1 ltr46722</v>
      </c>
      <c r="H1014">
        <v>1013</v>
      </c>
      <c r="I1014" t="s">
        <v>12638</v>
      </c>
      <c r="J1014" t="s">
        <v>1343</v>
      </c>
      <c r="K1014" s="3">
        <v>46722</v>
      </c>
      <c r="L1014">
        <v>20</v>
      </c>
      <c r="M1014">
        <v>1</v>
      </c>
      <c r="N1014">
        <v>1</v>
      </c>
      <c r="O1014">
        <v>20</v>
      </c>
      <c r="P1014">
        <f t="shared" si="77"/>
        <v>19</v>
      </c>
      <c r="Q1014">
        <f t="shared" si="78"/>
        <v>0</v>
      </c>
      <c r="R1014">
        <f t="shared" si="79"/>
        <v>19</v>
      </c>
    </row>
    <row r="1015" spans="1:18">
      <c r="A1015" t="str">
        <f t="shared" si="75"/>
        <v>Money 865 SL 20 X 1 ltr47178</v>
      </c>
      <c r="B1015" t="s">
        <v>1343</v>
      </c>
      <c r="C1015" s="3">
        <v>47178</v>
      </c>
      <c r="D1015">
        <v>480</v>
      </c>
      <c r="G1015" t="str">
        <f t="shared" si="76"/>
        <v>Money 865 SL 20 X 1 ltr47178</v>
      </c>
      <c r="H1015">
        <v>1014</v>
      </c>
      <c r="I1015" t="s">
        <v>12638</v>
      </c>
      <c r="J1015" t="s">
        <v>1343</v>
      </c>
      <c r="K1015" s="3">
        <v>47178</v>
      </c>
      <c r="L1015">
        <v>20</v>
      </c>
      <c r="M1015">
        <v>1</v>
      </c>
      <c r="N1015">
        <v>1</v>
      </c>
      <c r="O1015">
        <v>20</v>
      </c>
      <c r="P1015">
        <f t="shared" si="77"/>
        <v>480</v>
      </c>
      <c r="Q1015">
        <f t="shared" si="78"/>
        <v>24</v>
      </c>
      <c r="R1015">
        <f t="shared" si="79"/>
        <v>0</v>
      </c>
    </row>
    <row r="1016" spans="1:18">
      <c r="A1016" t="str">
        <f t="shared" si="75"/>
        <v>Money 865 SL 20 X 400 ml46784</v>
      </c>
      <c r="B1016" t="s">
        <v>1344</v>
      </c>
      <c r="C1016" s="3">
        <v>46784</v>
      </c>
      <c r="D1016">
        <v>202</v>
      </c>
      <c r="G1016" t="str">
        <f t="shared" si="76"/>
        <v>Money 865 SL 20 X 400 ml46784</v>
      </c>
      <c r="H1016">
        <v>1015</v>
      </c>
      <c r="I1016" t="s">
        <v>12639</v>
      </c>
      <c r="J1016" t="s">
        <v>1344</v>
      </c>
      <c r="K1016" s="3">
        <v>46784</v>
      </c>
      <c r="L1016">
        <v>20</v>
      </c>
      <c r="M1016">
        <v>1</v>
      </c>
      <c r="N1016">
        <v>1</v>
      </c>
      <c r="O1016">
        <v>20</v>
      </c>
      <c r="P1016">
        <f t="shared" si="77"/>
        <v>202</v>
      </c>
      <c r="Q1016">
        <f t="shared" si="78"/>
        <v>10</v>
      </c>
      <c r="R1016">
        <f t="shared" si="79"/>
        <v>2</v>
      </c>
    </row>
    <row r="1017" spans="1:18">
      <c r="A1017" t="str">
        <f t="shared" si="75"/>
        <v>Money 865 SL 20 X 400 ml47088</v>
      </c>
      <c r="B1017" t="s">
        <v>1344</v>
      </c>
      <c r="C1017" s="3">
        <v>47088</v>
      </c>
      <c r="D1017">
        <v>500</v>
      </c>
      <c r="G1017" t="str">
        <f t="shared" si="76"/>
        <v>Money 865 SL 20 X 400 ml47088</v>
      </c>
      <c r="H1017">
        <v>1016</v>
      </c>
      <c r="I1017" t="s">
        <v>12639</v>
      </c>
      <c r="J1017" t="s">
        <v>1344</v>
      </c>
      <c r="K1017" s="3">
        <v>47088</v>
      </c>
      <c r="L1017">
        <v>20</v>
      </c>
      <c r="M1017">
        <v>1</v>
      </c>
      <c r="N1017">
        <v>1</v>
      </c>
      <c r="O1017">
        <v>20</v>
      </c>
      <c r="P1017">
        <f t="shared" si="77"/>
        <v>500</v>
      </c>
      <c r="Q1017">
        <f t="shared" si="78"/>
        <v>25</v>
      </c>
      <c r="R1017">
        <f t="shared" si="79"/>
        <v>0</v>
      </c>
    </row>
    <row r="1018" spans="1:18">
      <c r="A1018" t="str">
        <f t="shared" si="75"/>
        <v>Money 865 SL 4 X 5 ltr46692</v>
      </c>
      <c r="B1018" t="s">
        <v>1345</v>
      </c>
      <c r="C1018" s="3">
        <v>46692</v>
      </c>
      <c r="D1018">
        <v>8</v>
      </c>
      <c r="G1018" t="str">
        <f t="shared" si="76"/>
        <v>Money 865 SL 4 X 5 ltr46692</v>
      </c>
      <c r="H1018">
        <v>1017</v>
      </c>
      <c r="I1018" t="s">
        <v>12640</v>
      </c>
      <c r="J1018" t="s">
        <v>1345</v>
      </c>
      <c r="K1018" s="3">
        <v>46692</v>
      </c>
      <c r="L1018">
        <v>4</v>
      </c>
      <c r="M1018">
        <v>1</v>
      </c>
      <c r="N1018">
        <v>1</v>
      </c>
      <c r="O1018">
        <v>4</v>
      </c>
      <c r="P1018">
        <f t="shared" si="77"/>
        <v>8</v>
      </c>
      <c r="Q1018">
        <f t="shared" si="78"/>
        <v>2</v>
      </c>
      <c r="R1018">
        <f t="shared" si="79"/>
        <v>0</v>
      </c>
    </row>
    <row r="1019" spans="1:18">
      <c r="A1019" t="str">
        <f t="shared" si="75"/>
        <v>Money 865 SL 40 X 200 ml46722</v>
      </c>
      <c r="B1019" t="s">
        <v>1346</v>
      </c>
      <c r="C1019" s="3">
        <v>46722</v>
      </c>
      <c r="D1019">
        <v>301</v>
      </c>
      <c r="G1019" t="str">
        <f t="shared" si="76"/>
        <v>Money 865 SL 40 X 200 ml46722</v>
      </c>
      <c r="H1019">
        <v>1018</v>
      </c>
      <c r="I1019" t="s">
        <v>12641</v>
      </c>
      <c r="J1019" t="s">
        <v>1346</v>
      </c>
      <c r="K1019" s="3">
        <v>46722</v>
      </c>
      <c r="L1019">
        <v>40</v>
      </c>
      <c r="M1019">
        <v>1</v>
      </c>
      <c r="N1019">
        <v>1</v>
      </c>
      <c r="O1019">
        <v>40</v>
      </c>
      <c r="P1019">
        <f t="shared" si="77"/>
        <v>301</v>
      </c>
      <c r="Q1019">
        <f t="shared" si="78"/>
        <v>7</v>
      </c>
      <c r="R1019">
        <f t="shared" si="79"/>
        <v>21</v>
      </c>
    </row>
    <row r="1020" spans="1:18">
      <c r="A1020" t="str">
        <f t="shared" si="75"/>
        <v>Money 865 SL 40 X 200 ml47058</v>
      </c>
      <c r="B1020" t="s">
        <v>1346</v>
      </c>
      <c r="C1020" s="3">
        <v>47058</v>
      </c>
      <c r="D1020">
        <v>2000</v>
      </c>
      <c r="G1020" t="str">
        <f t="shared" si="76"/>
        <v>Money 865 SL 40 X 200 ml47058</v>
      </c>
      <c r="H1020">
        <v>1019</v>
      </c>
      <c r="I1020" t="s">
        <v>12641</v>
      </c>
      <c r="J1020" t="s">
        <v>1346</v>
      </c>
      <c r="K1020" s="3">
        <v>47058</v>
      </c>
      <c r="L1020">
        <v>40</v>
      </c>
      <c r="M1020">
        <v>1</v>
      </c>
      <c r="N1020">
        <v>1</v>
      </c>
      <c r="O1020">
        <v>40</v>
      </c>
      <c r="P1020">
        <f t="shared" si="77"/>
        <v>2000</v>
      </c>
      <c r="Q1020">
        <f t="shared" si="78"/>
        <v>50</v>
      </c>
      <c r="R1020">
        <f t="shared" si="79"/>
        <v>0</v>
      </c>
    </row>
    <row r="1021" spans="1:18">
      <c r="A1021" t="str">
        <f t="shared" si="75"/>
        <v>Monkey 40 SP 100 X 100 gr (Sample)45444</v>
      </c>
      <c r="B1021" t="s">
        <v>1347</v>
      </c>
      <c r="C1021" s="3">
        <v>45444</v>
      </c>
      <c r="D1021">
        <v>75</v>
      </c>
      <c r="G1021" t="str">
        <f t="shared" si="76"/>
        <v>Monkey 40 SP 100 X 100 gr (Sample)45444</v>
      </c>
      <c r="H1021">
        <v>1020</v>
      </c>
      <c r="I1021" t="s">
        <v>12642</v>
      </c>
      <c r="J1021" t="s">
        <v>1347</v>
      </c>
      <c r="K1021" s="3">
        <v>45444</v>
      </c>
      <c r="L1021">
        <v>100</v>
      </c>
      <c r="M1021">
        <v>1</v>
      </c>
      <c r="N1021">
        <v>1</v>
      </c>
      <c r="O1021">
        <v>100</v>
      </c>
      <c r="P1021">
        <f t="shared" si="77"/>
        <v>75</v>
      </c>
      <c r="Q1021">
        <f t="shared" si="78"/>
        <v>0</v>
      </c>
      <c r="R1021">
        <f t="shared" si="79"/>
        <v>75</v>
      </c>
    </row>
    <row r="1022" spans="1:18">
      <c r="A1022" t="str">
        <f t="shared" si="75"/>
        <v>Monkey 40 SP 40 X 400 gr46935</v>
      </c>
      <c r="B1022" t="s">
        <v>1348</v>
      </c>
      <c r="C1022" s="3">
        <v>46935</v>
      </c>
      <c r="D1022">
        <v>952</v>
      </c>
      <c r="G1022" t="str">
        <f t="shared" si="76"/>
        <v>Monkey 40 SP 40 X 400 gr46935</v>
      </c>
      <c r="H1022">
        <v>1021</v>
      </c>
      <c r="I1022" t="s">
        <v>12643</v>
      </c>
      <c r="J1022" t="s">
        <v>1348</v>
      </c>
      <c r="K1022" s="3">
        <v>46935</v>
      </c>
      <c r="L1022">
        <v>40</v>
      </c>
      <c r="M1022">
        <v>1</v>
      </c>
      <c r="N1022">
        <v>1</v>
      </c>
      <c r="O1022">
        <v>40</v>
      </c>
      <c r="P1022">
        <f t="shared" si="77"/>
        <v>952</v>
      </c>
      <c r="Q1022">
        <f t="shared" si="78"/>
        <v>23</v>
      </c>
      <c r="R1022">
        <f t="shared" si="79"/>
        <v>32</v>
      </c>
    </row>
    <row r="1023" spans="1:18">
      <c r="A1023" t="str">
        <f t="shared" si="75"/>
        <v>Montana 230 EC 50 X 100 ml (sampel)1/1/1000</v>
      </c>
      <c r="B1023" t="s">
        <v>1349</v>
      </c>
      <c r="C1023" s="3" t="s">
        <v>2222</v>
      </c>
      <c r="D1023">
        <v>9</v>
      </c>
      <c r="G1023" t="str">
        <f t="shared" si="76"/>
        <v>Montana 230 EC 50 X 100 ml (sampel)1/1/1000</v>
      </c>
      <c r="H1023">
        <v>1022</v>
      </c>
      <c r="I1023" t="s">
        <v>12644</v>
      </c>
      <c r="J1023" t="s">
        <v>1349</v>
      </c>
      <c r="K1023" s="3" t="s">
        <v>2222</v>
      </c>
      <c r="L1023">
        <v>50</v>
      </c>
      <c r="M1023">
        <v>1</v>
      </c>
      <c r="N1023">
        <v>1</v>
      </c>
      <c r="O1023">
        <v>50</v>
      </c>
      <c r="P1023">
        <f t="shared" si="77"/>
        <v>9</v>
      </c>
      <c r="Q1023">
        <f t="shared" si="78"/>
        <v>0</v>
      </c>
      <c r="R1023">
        <f t="shared" si="79"/>
        <v>9</v>
      </c>
    </row>
    <row r="1024" spans="1:18">
      <c r="A1024" t="str">
        <f t="shared" si="75"/>
        <v>Mospilan 30 EC 20 X 400 ml46874</v>
      </c>
      <c r="B1024" t="s">
        <v>1350</v>
      </c>
      <c r="C1024" s="3">
        <v>46874</v>
      </c>
      <c r="D1024">
        <v>1122</v>
      </c>
      <c r="G1024" t="str">
        <f t="shared" si="76"/>
        <v>Mospilan 30 EC 20 X 400 ml46874</v>
      </c>
      <c r="H1024">
        <v>1023</v>
      </c>
      <c r="I1024" t="s">
        <v>12645</v>
      </c>
      <c r="J1024" t="s">
        <v>1350</v>
      </c>
      <c r="K1024" s="3">
        <v>46874</v>
      </c>
      <c r="L1024">
        <v>20</v>
      </c>
      <c r="M1024">
        <v>1</v>
      </c>
      <c r="N1024">
        <v>1</v>
      </c>
      <c r="O1024">
        <v>20</v>
      </c>
      <c r="P1024">
        <f t="shared" si="77"/>
        <v>1122</v>
      </c>
      <c r="Q1024">
        <f t="shared" si="78"/>
        <v>56</v>
      </c>
      <c r="R1024">
        <f t="shared" si="79"/>
        <v>2</v>
      </c>
    </row>
    <row r="1025" spans="1:18">
      <c r="A1025" t="str">
        <f t="shared" si="75"/>
        <v>Mospilan 30 EC 48 X 100 ml46722</v>
      </c>
      <c r="B1025" t="s">
        <v>1352</v>
      </c>
      <c r="C1025" s="3">
        <v>46722</v>
      </c>
      <c r="D1025">
        <v>111</v>
      </c>
      <c r="G1025" t="str">
        <f t="shared" si="76"/>
        <v>Mospilan 30 EC 48 X 100 ml46722</v>
      </c>
      <c r="H1025">
        <v>1024</v>
      </c>
      <c r="I1025" t="s">
        <v>12646</v>
      </c>
      <c r="J1025" t="s">
        <v>1352</v>
      </c>
      <c r="K1025" s="3">
        <v>46722</v>
      </c>
      <c r="L1025">
        <v>48</v>
      </c>
      <c r="M1025">
        <v>1</v>
      </c>
      <c r="N1025">
        <v>1</v>
      </c>
      <c r="O1025">
        <v>48</v>
      </c>
      <c r="P1025">
        <f t="shared" si="77"/>
        <v>111</v>
      </c>
      <c r="Q1025">
        <f t="shared" si="78"/>
        <v>2</v>
      </c>
      <c r="R1025">
        <f t="shared" si="79"/>
        <v>15</v>
      </c>
    </row>
    <row r="1026" spans="1:18">
      <c r="A1026" t="str">
        <f t="shared" si="75"/>
        <v>Movento Energy 240 SC 50 X 100 ml46419</v>
      </c>
      <c r="B1026" t="s">
        <v>1354</v>
      </c>
      <c r="C1026" s="3">
        <v>46419</v>
      </c>
      <c r="D1026">
        <v>549</v>
      </c>
      <c r="G1026" t="str">
        <f t="shared" si="76"/>
        <v>Movento Energy 240 SC 50 X 100 ml46419</v>
      </c>
      <c r="H1026">
        <v>1025</v>
      </c>
      <c r="I1026" t="s">
        <v>12647</v>
      </c>
      <c r="J1026" t="s">
        <v>1354</v>
      </c>
      <c r="K1026" s="3">
        <v>46419</v>
      </c>
      <c r="L1026">
        <v>50</v>
      </c>
      <c r="M1026">
        <v>1</v>
      </c>
      <c r="N1026">
        <v>1</v>
      </c>
      <c r="O1026">
        <v>50</v>
      </c>
      <c r="P1026">
        <f t="shared" si="77"/>
        <v>549</v>
      </c>
      <c r="Q1026">
        <f t="shared" si="78"/>
        <v>10</v>
      </c>
      <c r="R1026">
        <f t="shared" si="79"/>
        <v>49</v>
      </c>
    </row>
    <row r="1027" spans="1:18">
      <c r="A1027" t="str">
        <f t="shared" ref="A1027:A1090" si="80">B1027&amp;C1027</f>
        <v>Mr. Qlett 30 X 200 ml46478</v>
      </c>
      <c r="B1027" t="s">
        <v>1356</v>
      </c>
      <c r="C1027" s="3">
        <v>46478</v>
      </c>
      <c r="D1027">
        <v>750</v>
      </c>
      <c r="G1027" t="str">
        <f t="shared" ref="G1027:G1090" si="81">J1027&amp;K1027</f>
        <v>Mr. Qlett 30 X 200 ml46478</v>
      </c>
      <c r="H1027">
        <v>1026</v>
      </c>
      <c r="I1027" t="s">
        <v>12648</v>
      </c>
      <c r="J1027" t="s">
        <v>1356</v>
      </c>
      <c r="K1027" s="3">
        <v>46478</v>
      </c>
      <c r="L1027">
        <v>30</v>
      </c>
      <c r="M1027">
        <v>1</v>
      </c>
      <c r="N1027">
        <v>1</v>
      </c>
      <c r="O1027">
        <v>30</v>
      </c>
      <c r="P1027">
        <f t="shared" ref="P1027:P1090" si="82">VLOOKUP(G1027,$A$2:$D$2089,4,FALSE)</f>
        <v>750</v>
      </c>
      <c r="Q1027">
        <f t="shared" ref="Q1027:Q1090" si="83">ROUNDDOWN(P1027/O1027,0)</f>
        <v>25</v>
      </c>
      <c r="R1027">
        <f t="shared" ref="R1027:R1090" si="84">P1027-Q1027*O1027</f>
        <v>0</v>
      </c>
    </row>
    <row r="1028" spans="1:18">
      <c r="A1028" t="str">
        <f t="shared" si="80"/>
        <v>Mulsa Coboy 60 cm X 1 kg1/1/1000</v>
      </c>
      <c r="B1028" t="s">
        <v>1357</v>
      </c>
      <c r="C1028" s="3" t="s">
        <v>2222</v>
      </c>
      <c r="D1028">
        <v>635</v>
      </c>
      <c r="G1028" t="str">
        <f t="shared" si="81"/>
        <v>Mulsa Coboy 60 cm X 1 kg1/1/1000</v>
      </c>
      <c r="H1028">
        <v>1027</v>
      </c>
      <c r="I1028" t="s">
        <v>12649</v>
      </c>
      <c r="J1028" t="s">
        <v>1357</v>
      </c>
      <c r="K1028" s="3" t="s">
        <v>2222</v>
      </c>
      <c r="L1028">
        <v>1</v>
      </c>
      <c r="M1028">
        <v>1</v>
      </c>
      <c r="N1028">
        <v>1</v>
      </c>
      <c r="O1028">
        <v>1</v>
      </c>
      <c r="P1028">
        <f t="shared" si="82"/>
        <v>635</v>
      </c>
      <c r="Q1028">
        <f t="shared" si="83"/>
        <v>635</v>
      </c>
      <c r="R1028">
        <f t="shared" si="84"/>
        <v>0</v>
      </c>
    </row>
    <row r="1029" spans="1:18">
      <c r="A1029" t="str">
        <f t="shared" si="80"/>
        <v>Mulsa Dewata Biru 60 cm X 9 kg (roll)1/1/1000</v>
      </c>
      <c r="B1029" t="s">
        <v>1358</v>
      </c>
      <c r="C1029" s="3" t="s">
        <v>2222</v>
      </c>
      <c r="D1029">
        <v>32</v>
      </c>
      <c r="G1029" t="str">
        <f t="shared" si="81"/>
        <v>Mulsa Dewata Biru 60 cm X 9 kg (roll)1/1/1000</v>
      </c>
      <c r="H1029">
        <v>1028</v>
      </c>
      <c r="I1029" t="s">
        <v>12650</v>
      </c>
      <c r="J1029" t="s">
        <v>1358</v>
      </c>
      <c r="K1029" s="3" t="s">
        <v>2222</v>
      </c>
      <c r="L1029">
        <v>1</v>
      </c>
      <c r="M1029">
        <v>1</v>
      </c>
      <c r="N1029">
        <v>1</v>
      </c>
      <c r="O1029">
        <v>1</v>
      </c>
      <c r="P1029">
        <f t="shared" si="82"/>
        <v>32</v>
      </c>
      <c r="Q1029">
        <f t="shared" si="83"/>
        <v>32</v>
      </c>
      <c r="R1029">
        <f t="shared" si="84"/>
        <v>0</v>
      </c>
    </row>
    <row r="1030" spans="1:18">
      <c r="A1030" t="str">
        <f t="shared" si="80"/>
        <v>Mulsa Dua Srigala 50 cm X 18 kg (Roll)1/1/1000</v>
      </c>
      <c r="B1030" t="s">
        <v>1360</v>
      </c>
      <c r="C1030" s="3" t="s">
        <v>2222</v>
      </c>
      <c r="D1030">
        <v>49</v>
      </c>
      <c r="G1030" t="str">
        <f t="shared" si="81"/>
        <v>Mulsa Dua Srigala 50 cm X 18 kg (Roll)1/1/1000</v>
      </c>
      <c r="H1030">
        <v>1029</v>
      </c>
      <c r="I1030" t="s">
        <v>12651</v>
      </c>
      <c r="J1030" t="s">
        <v>1360</v>
      </c>
      <c r="K1030" s="3" t="s">
        <v>2222</v>
      </c>
      <c r="L1030">
        <v>1</v>
      </c>
      <c r="M1030">
        <v>1</v>
      </c>
      <c r="N1030">
        <v>1</v>
      </c>
      <c r="O1030">
        <v>1</v>
      </c>
      <c r="P1030">
        <f t="shared" si="82"/>
        <v>49</v>
      </c>
      <c r="Q1030">
        <f t="shared" si="83"/>
        <v>49</v>
      </c>
      <c r="R1030">
        <f t="shared" si="84"/>
        <v>0</v>
      </c>
    </row>
    <row r="1031" spans="1:18">
      <c r="A1031" t="str">
        <f t="shared" si="80"/>
        <v>Mulsa Dua Srigala 50 cm X 5 kg (Roll)1/1/1000</v>
      </c>
      <c r="B1031" t="s">
        <v>1361</v>
      </c>
      <c r="C1031" s="3" t="s">
        <v>2222</v>
      </c>
      <c r="D1031">
        <v>26</v>
      </c>
      <c r="G1031" t="str">
        <f t="shared" si="81"/>
        <v>Mulsa Dua Srigala 50 cm X 5 kg (Roll)1/1/1000</v>
      </c>
      <c r="H1031">
        <v>1030</v>
      </c>
      <c r="I1031" t="s">
        <v>12652</v>
      </c>
      <c r="J1031" t="s">
        <v>1361</v>
      </c>
      <c r="K1031" s="3" t="s">
        <v>2222</v>
      </c>
      <c r="L1031">
        <v>1</v>
      </c>
      <c r="M1031">
        <v>1</v>
      </c>
      <c r="N1031">
        <v>1</v>
      </c>
      <c r="O1031">
        <v>1</v>
      </c>
      <c r="P1031">
        <f t="shared" si="82"/>
        <v>26</v>
      </c>
      <c r="Q1031">
        <f t="shared" si="83"/>
        <v>26</v>
      </c>
      <c r="R1031">
        <f t="shared" si="84"/>
        <v>0</v>
      </c>
    </row>
    <row r="1032" spans="1:18">
      <c r="A1032" t="str">
        <f t="shared" si="80"/>
        <v>Mulsa Dua Srigala 50 cm X 9 kg (Roll)1/1/1000</v>
      </c>
      <c r="B1032" t="s">
        <v>1362</v>
      </c>
      <c r="C1032" s="3" t="s">
        <v>2222</v>
      </c>
      <c r="D1032">
        <v>88</v>
      </c>
      <c r="G1032" t="str">
        <f t="shared" si="81"/>
        <v>Mulsa Dua Srigala 50 cm X 9 kg (Roll)1/1/1000</v>
      </c>
      <c r="H1032">
        <v>1031</v>
      </c>
      <c r="I1032" t="s">
        <v>12653</v>
      </c>
      <c r="J1032" t="s">
        <v>1362</v>
      </c>
      <c r="K1032" s="3" t="s">
        <v>2222</v>
      </c>
      <c r="L1032">
        <v>1</v>
      </c>
      <c r="M1032">
        <v>1</v>
      </c>
      <c r="N1032">
        <v>1</v>
      </c>
      <c r="O1032">
        <v>1</v>
      </c>
      <c r="P1032">
        <f t="shared" si="82"/>
        <v>88</v>
      </c>
      <c r="Q1032">
        <f t="shared" si="83"/>
        <v>88</v>
      </c>
      <c r="R1032">
        <f t="shared" si="84"/>
        <v>0</v>
      </c>
    </row>
    <row r="1033" spans="1:18">
      <c r="A1033" t="str">
        <f t="shared" si="80"/>
        <v>Mulsa Dua Srigala 60 cm X 18 kg (Roll)1/1/1000</v>
      </c>
      <c r="B1033" t="s">
        <v>1363</v>
      </c>
      <c r="C1033" s="3" t="s">
        <v>2222</v>
      </c>
      <c r="D1033">
        <v>186</v>
      </c>
      <c r="G1033" t="str">
        <f t="shared" si="81"/>
        <v>Mulsa Dua Srigala 60 cm X 18 kg (Roll)1/1/1000</v>
      </c>
      <c r="H1033">
        <v>1032</v>
      </c>
      <c r="I1033" t="s">
        <v>12654</v>
      </c>
      <c r="J1033" t="s">
        <v>1363</v>
      </c>
      <c r="K1033" s="3" t="s">
        <v>2222</v>
      </c>
      <c r="L1033">
        <v>1</v>
      </c>
      <c r="M1033">
        <v>1</v>
      </c>
      <c r="N1033">
        <v>1</v>
      </c>
      <c r="O1033">
        <v>1</v>
      </c>
      <c r="P1033">
        <f t="shared" si="82"/>
        <v>186</v>
      </c>
      <c r="Q1033">
        <f t="shared" si="83"/>
        <v>186</v>
      </c>
      <c r="R1033">
        <f t="shared" si="84"/>
        <v>0</v>
      </c>
    </row>
    <row r="1034" spans="1:18">
      <c r="A1034" t="str">
        <f t="shared" si="80"/>
        <v>Mulsa Dua Srigala 60 cm X 9 kg (Roll)1/1/1000</v>
      </c>
      <c r="B1034" t="s">
        <v>1364</v>
      </c>
      <c r="C1034" s="3" t="s">
        <v>2222</v>
      </c>
      <c r="D1034">
        <v>98</v>
      </c>
      <c r="G1034" t="str">
        <f t="shared" si="81"/>
        <v>Mulsa Dua Srigala 60 cm X 9 kg (Roll)1/1/1000</v>
      </c>
      <c r="H1034">
        <v>1033</v>
      </c>
      <c r="I1034" t="s">
        <v>12655</v>
      </c>
      <c r="J1034" t="s">
        <v>1364</v>
      </c>
      <c r="K1034" s="3" t="s">
        <v>2222</v>
      </c>
      <c r="L1034">
        <v>1</v>
      </c>
      <c r="M1034">
        <v>1</v>
      </c>
      <c r="N1034">
        <v>1</v>
      </c>
      <c r="O1034">
        <v>1</v>
      </c>
      <c r="P1034">
        <f t="shared" si="82"/>
        <v>98</v>
      </c>
      <c r="Q1034">
        <f t="shared" si="83"/>
        <v>98</v>
      </c>
      <c r="R1034">
        <f t="shared" si="84"/>
        <v>0</v>
      </c>
    </row>
    <row r="1035" spans="1:18">
      <c r="A1035" t="str">
        <f t="shared" si="80"/>
        <v>Mulsa Hanoman 50 cm X 17 kg (Roll)1/1/1000</v>
      </c>
      <c r="B1035" t="s">
        <v>1365</v>
      </c>
      <c r="C1035" s="3" t="s">
        <v>2222</v>
      </c>
      <c r="D1035">
        <v>94</v>
      </c>
      <c r="G1035" t="str">
        <f t="shared" si="81"/>
        <v>Mulsa Hanoman 50 cm X 17 kg (Roll)1/1/1000</v>
      </c>
      <c r="H1035">
        <v>1034</v>
      </c>
      <c r="I1035" t="s">
        <v>12656</v>
      </c>
      <c r="J1035" t="s">
        <v>1365</v>
      </c>
      <c r="K1035" s="3" t="s">
        <v>2222</v>
      </c>
      <c r="L1035">
        <v>1</v>
      </c>
      <c r="M1035">
        <v>1</v>
      </c>
      <c r="N1035">
        <v>1</v>
      </c>
      <c r="O1035">
        <v>1</v>
      </c>
      <c r="P1035">
        <f t="shared" si="82"/>
        <v>94</v>
      </c>
      <c r="Q1035">
        <f t="shared" si="83"/>
        <v>94</v>
      </c>
      <c r="R1035">
        <f t="shared" si="84"/>
        <v>0</v>
      </c>
    </row>
    <row r="1036" spans="1:18">
      <c r="A1036" t="str">
        <f t="shared" si="80"/>
        <v>Mulsa Hanoman 50 cm X 8 kg (Roll)1/1/1000</v>
      </c>
      <c r="B1036" t="s">
        <v>1366</v>
      </c>
      <c r="C1036" s="3" t="s">
        <v>2222</v>
      </c>
      <c r="D1036">
        <v>73</v>
      </c>
      <c r="G1036" t="str">
        <f t="shared" si="81"/>
        <v>Mulsa Hanoman 50 cm X 8 kg (Roll)1/1/1000</v>
      </c>
      <c r="H1036">
        <v>1035</v>
      </c>
      <c r="I1036" t="s">
        <v>12657</v>
      </c>
      <c r="J1036" t="s">
        <v>1366</v>
      </c>
      <c r="K1036" s="3" t="s">
        <v>2222</v>
      </c>
      <c r="L1036">
        <v>1</v>
      </c>
      <c r="M1036">
        <v>1</v>
      </c>
      <c r="N1036">
        <v>1</v>
      </c>
      <c r="O1036">
        <v>1</v>
      </c>
      <c r="P1036">
        <f t="shared" si="82"/>
        <v>73</v>
      </c>
      <c r="Q1036">
        <f t="shared" si="83"/>
        <v>73</v>
      </c>
      <c r="R1036">
        <f t="shared" si="84"/>
        <v>0</v>
      </c>
    </row>
    <row r="1037" spans="1:18">
      <c r="A1037" t="str">
        <f t="shared" si="80"/>
        <v>Mulsa Hanoman 60 cm X 17 kg (Roll)1/1/1000</v>
      </c>
      <c r="B1037" t="s">
        <v>1367</v>
      </c>
      <c r="C1037" s="3" t="s">
        <v>2222</v>
      </c>
      <c r="D1037">
        <v>85</v>
      </c>
      <c r="G1037" t="str">
        <f t="shared" si="81"/>
        <v>Mulsa Hanoman 60 cm X 17 kg (Roll)1/1/1000</v>
      </c>
      <c r="H1037">
        <v>1036</v>
      </c>
      <c r="I1037" t="s">
        <v>12658</v>
      </c>
      <c r="J1037" t="s">
        <v>1367</v>
      </c>
      <c r="K1037" s="3" t="s">
        <v>2222</v>
      </c>
      <c r="L1037">
        <v>1</v>
      </c>
      <c r="M1037">
        <v>1</v>
      </c>
      <c r="N1037">
        <v>1</v>
      </c>
      <c r="O1037">
        <v>1</v>
      </c>
      <c r="P1037">
        <f t="shared" si="82"/>
        <v>85</v>
      </c>
      <c r="Q1037">
        <f t="shared" si="83"/>
        <v>85</v>
      </c>
      <c r="R1037">
        <f t="shared" si="84"/>
        <v>0</v>
      </c>
    </row>
    <row r="1038" spans="1:18">
      <c r="A1038" t="str">
        <f t="shared" si="80"/>
        <v>Mulsa Hanoman 60 cm X 18 kg (Roll)1/1/1000</v>
      </c>
      <c r="B1038" t="s">
        <v>1368</v>
      </c>
      <c r="C1038" s="3" t="s">
        <v>2222</v>
      </c>
      <c r="D1038">
        <v>13</v>
      </c>
      <c r="G1038" t="str">
        <f t="shared" si="81"/>
        <v>Mulsa Hanoman 60 cm X 18 kg (Roll)1/1/1000</v>
      </c>
      <c r="H1038">
        <v>1037</v>
      </c>
      <c r="I1038" t="s">
        <v>12659</v>
      </c>
      <c r="J1038" t="s">
        <v>1368</v>
      </c>
      <c r="K1038" s="3" t="s">
        <v>2222</v>
      </c>
      <c r="L1038">
        <v>1</v>
      </c>
      <c r="M1038">
        <v>1</v>
      </c>
      <c r="N1038">
        <v>1</v>
      </c>
      <c r="O1038">
        <v>1</v>
      </c>
      <c r="P1038">
        <f t="shared" si="82"/>
        <v>13</v>
      </c>
      <c r="Q1038">
        <f t="shared" si="83"/>
        <v>13</v>
      </c>
      <c r="R1038">
        <f t="shared" si="84"/>
        <v>0</v>
      </c>
    </row>
    <row r="1039" spans="1:18">
      <c r="A1039" t="str">
        <f t="shared" si="80"/>
        <v>Mulsa Hanoman 60 cm X 8 kg (Roll)1/1/1000</v>
      </c>
      <c r="B1039" t="s">
        <v>1369</v>
      </c>
      <c r="C1039" s="3" t="s">
        <v>2222</v>
      </c>
      <c r="D1039">
        <v>50</v>
      </c>
      <c r="G1039" t="str">
        <f t="shared" si="81"/>
        <v>Mulsa Hanoman 60 cm X 8 kg (Roll)1/1/1000</v>
      </c>
      <c r="H1039">
        <v>1038</v>
      </c>
      <c r="I1039" t="s">
        <v>12660</v>
      </c>
      <c r="J1039" t="s">
        <v>1369</v>
      </c>
      <c r="K1039" s="3" t="s">
        <v>2222</v>
      </c>
      <c r="L1039">
        <v>1</v>
      </c>
      <c r="M1039">
        <v>1</v>
      </c>
      <c r="N1039">
        <v>1</v>
      </c>
      <c r="O1039">
        <v>1</v>
      </c>
      <c r="P1039">
        <f t="shared" si="82"/>
        <v>50</v>
      </c>
      <c r="Q1039">
        <f t="shared" si="83"/>
        <v>50</v>
      </c>
      <c r="R1039">
        <f t="shared" si="84"/>
        <v>0</v>
      </c>
    </row>
    <row r="1040" spans="1:18">
      <c r="A1040" t="str">
        <f t="shared" si="80"/>
        <v>Mulsa Hanoman 60 cm X 9 kg (Roll)1/1/1000</v>
      </c>
      <c r="B1040" t="s">
        <v>1370</v>
      </c>
      <c r="C1040" s="3" t="s">
        <v>2222</v>
      </c>
      <c r="D1040">
        <v>14</v>
      </c>
      <c r="G1040" t="str">
        <f t="shared" si="81"/>
        <v>Mulsa Hanoman 60 cm X 9 kg (Roll)1/1/1000</v>
      </c>
      <c r="H1040">
        <v>1039</v>
      </c>
      <c r="I1040" t="s">
        <v>12661</v>
      </c>
      <c r="J1040" t="s">
        <v>1370</v>
      </c>
      <c r="K1040" s="3" t="s">
        <v>2222</v>
      </c>
      <c r="L1040">
        <v>1</v>
      </c>
      <c r="M1040">
        <v>1</v>
      </c>
      <c r="N1040">
        <v>1</v>
      </c>
      <c r="O1040">
        <v>1</v>
      </c>
      <c r="P1040">
        <f t="shared" si="82"/>
        <v>14</v>
      </c>
      <c r="Q1040">
        <f t="shared" si="83"/>
        <v>14</v>
      </c>
      <c r="R1040">
        <f t="shared" si="84"/>
        <v>0</v>
      </c>
    </row>
    <row r="1041" spans="1:18">
      <c r="A1041" t="str">
        <f t="shared" si="80"/>
        <v>Mulsa Hanoman 80 cm X 18 kg (Roll)1/1/1000</v>
      </c>
      <c r="B1041" t="s">
        <v>1371</v>
      </c>
      <c r="C1041" s="3" t="s">
        <v>2222</v>
      </c>
      <c r="D1041">
        <v>40</v>
      </c>
      <c r="G1041" t="str">
        <f t="shared" si="81"/>
        <v>Mulsa Hanoman 80 cm X 18 kg (Roll)1/1/1000</v>
      </c>
      <c r="H1041">
        <v>1040</v>
      </c>
      <c r="I1041" t="s">
        <v>12662</v>
      </c>
      <c r="J1041" t="s">
        <v>1371</v>
      </c>
      <c r="K1041" s="3" t="s">
        <v>2222</v>
      </c>
      <c r="L1041">
        <v>1</v>
      </c>
      <c r="M1041">
        <v>1</v>
      </c>
      <c r="N1041">
        <v>1</v>
      </c>
      <c r="O1041">
        <v>1</v>
      </c>
      <c r="P1041">
        <f t="shared" si="82"/>
        <v>40</v>
      </c>
      <c r="Q1041">
        <f t="shared" si="83"/>
        <v>40</v>
      </c>
      <c r="R1041">
        <f t="shared" si="84"/>
        <v>0</v>
      </c>
    </row>
    <row r="1042" spans="1:18">
      <c r="A1042" t="str">
        <f t="shared" si="80"/>
        <v>Mulsa Hanoman 80 cm X 9 kg (Roll)1/1/1000</v>
      </c>
      <c r="B1042" t="s">
        <v>1372</v>
      </c>
      <c r="C1042" s="3" t="s">
        <v>2222</v>
      </c>
      <c r="D1042">
        <v>26</v>
      </c>
      <c r="G1042" t="str">
        <f t="shared" si="81"/>
        <v>Mulsa Hanoman 80 cm X 9 kg (Roll)1/1/1000</v>
      </c>
      <c r="H1042">
        <v>1041</v>
      </c>
      <c r="I1042" t="s">
        <v>12663</v>
      </c>
      <c r="J1042" t="s">
        <v>1372</v>
      </c>
      <c r="K1042" s="3" t="s">
        <v>2222</v>
      </c>
      <c r="L1042">
        <v>1</v>
      </c>
      <c r="M1042">
        <v>1</v>
      </c>
      <c r="N1042">
        <v>1</v>
      </c>
      <c r="O1042">
        <v>1</v>
      </c>
      <c r="P1042">
        <f t="shared" si="82"/>
        <v>26</v>
      </c>
      <c r="Q1042">
        <f t="shared" si="83"/>
        <v>26</v>
      </c>
      <c r="R1042">
        <f t="shared" si="84"/>
        <v>0</v>
      </c>
    </row>
    <row r="1043" spans="1:18">
      <c r="A1043" t="str">
        <f t="shared" si="80"/>
        <v>Mulsa Karisma 50 cm / 10 kg (Roll)1/1/1000</v>
      </c>
      <c r="B1043" t="s">
        <v>1373</v>
      </c>
      <c r="C1043" s="3" t="s">
        <v>2222</v>
      </c>
      <c r="D1043">
        <v>127</v>
      </c>
      <c r="G1043" t="str">
        <f t="shared" si="81"/>
        <v>Mulsa Karisma 50 cm / 10 kg (Roll)1/1/1000</v>
      </c>
      <c r="H1043">
        <v>1042</v>
      </c>
      <c r="I1043" t="s">
        <v>12664</v>
      </c>
      <c r="J1043" t="s">
        <v>1373</v>
      </c>
      <c r="K1043" s="3" t="s">
        <v>2222</v>
      </c>
      <c r="L1043">
        <v>1</v>
      </c>
      <c r="M1043">
        <v>1</v>
      </c>
      <c r="N1043">
        <v>1</v>
      </c>
      <c r="O1043">
        <v>1</v>
      </c>
      <c r="P1043">
        <f t="shared" si="82"/>
        <v>127</v>
      </c>
      <c r="Q1043">
        <f t="shared" si="83"/>
        <v>127</v>
      </c>
      <c r="R1043">
        <f t="shared" si="84"/>
        <v>0</v>
      </c>
    </row>
    <row r="1044" spans="1:18">
      <c r="A1044" t="str">
        <f t="shared" si="80"/>
        <v>Mulsa Karisma 50 cm / 20 kg (Roll)1/1/1000</v>
      </c>
      <c r="B1044" t="s">
        <v>1374</v>
      </c>
      <c r="C1044" s="3" t="s">
        <v>2222</v>
      </c>
      <c r="D1044">
        <v>94</v>
      </c>
      <c r="G1044" t="str">
        <f t="shared" si="81"/>
        <v>Mulsa Karisma 50 cm / 20 kg (Roll)1/1/1000</v>
      </c>
      <c r="H1044">
        <v>1043</v>
      </c>
      <c r="I1044" t="s">
        <v>12665</v>
      </c>
      <c r="J1044" t="s">
        <v>1374</v>
      </c>
      <c r="K1044" s="3" t="s">
        <v>2222</v>
      </c>
      <c r="L1044">
        <v>1</v>
      </c>
      <c r="M1044">
        <v>1</v>
      </c>
      <c r="N1044">
        <v>1</v>
      </c>
      <c r="O1044">
        <v>1</v>
      </c>
      <c r="P1044">
        <f t="shared" si="82"/>
        <v>94</v>
      </c>
      <c r="Q1044">
        <f t="shared" si="83"/>
        <v>94</v>
      </c>
      <c r="R1044">
        <f t="shared" si="84"/>
        <v>0</v>
      </c>
    </row>
    <row r="1045" spans="1:18">
      <c r="A1045" t="str">
        <f t="shared" si="80"/>
        <v>Mulsa Karisma 60 cm / 10 kg (Roll)1/1/1000</v>
      </c>
      <c r="B1045" t="s">
        <v>1375</v>
      </c>
      <c r="C1045" s="3" t="s">
        <v>2222</v>
      </c>
      <c r="D1045">
        <v>162</v>
      </c>
      <c r="G1045" t="str">
        <f t="shared" si="81"/>
        <v>Mulsa Karisma 60 cm / 10 kg (Roll)1/1/1000</v>
      </c>
      <c r="H1045">
        <v>1044</v>
      </c>
      <c r="I1045" t="s">
        <v>12666</v>
      </c>
      <c r="J1045" t="s">
        <v>1375</v>
      </c>
      <c r="K1045" s="3" t="s">
        <v>2222</v>
      </c>
      <c r="L1045">
        <v>1</v>
      </c>
      <c r="M1045">
        <v>1</v>
      </c>
      <c r="N1045">
        <v>1</v>
      </c>
      <c r="O1045">
        <v>1</v>
      </c>
      <c r="P1045">
        <f t="shared" si="82"/>
        <v>162</v>
      </c>
      <c r="Q1045">
        <f t="shared" si="83"/>
        <v>162</v>
      </c>
      <c r="R1045">
        <f t="shared" si="84"/>
        <v>0</v>
      </c>
    </row>
    <row r="1046" spans="1:18">
      <c r="A1046" t="str">
        <f t="shared" si="80"/>
        <v>Mulsa Karisma 60 cm / 20 kg (Roll)1/1/1000</v>
      </c>
      <c r="B1046" t="s">
        <v>1376</v>
      </c>
      <c r="C1046" s="3" t="s">
        <v>2222</v>
      </c>
      <c r="D1046">
        <v>275</v>
      </c>
      <c r="G1046" t="str">
        <f t="shared" si="81"/>
        <v>Mulsa Karisma 60 cm / 20 kg (Roll)1/1/1000</v>
      </c>
      <c r="H1046">
        <v>1045</v>
      </c>
      <c r="I1046" t="s">
        <v>12667</v>
      </c>
      <c r="J1046" t="s">
        <v>1376</v>
      </c>
      <c r="K1046" s="3" t="s">
        <v>2222</v>
      </c>
      <c r="L1046">
        <v>1</v>
      </c>
      <c r="M1046">
        <v>1</v>
      </c>
      <c r="N1046">
        <v>1</v>
      </c>
      <c r="O1046">
        <v>1</v>
      </c>
      <c r="P1046">
        <f t="shared" si="82"/>
        <v>275</v>
      </c>
      <c r="Q1046">
        <f t="shared" si="83"/>
        <v>275</v>
      </c>
      <c r="R1046">
        <f t="shared" si="84"/>
        <v>0</v>
      </c>
    </row>
    <row r="1047" spans="1:18">
      <c r="A1047" t="str">
        <f t="shared" si="80"/>
        <v>Mulsa Karisma 70 cm / 10 kg (Roll)1/1/1000</v>
      </c>
      <c r="B1047" t="s">
        <v>1377</v>
      </c>
      <c r="C1047" s="3" t="s">
        <v>2222</v>
      </c>
      <c r="D1047">
        <v>23</v>
      </c>
      <c r="G1047" t="str">
        <f t="shared" si="81"/>
        <v>Mulsa Karisma 70 cm / 10 kg (Roll)1/1/1000</v>
      </c>
      <c r="H1047">
        <v>1046</v>
      </c>
      <c r="I1047" t="s">
        <v>12668</v>
      </c>
      <c r="J1047" t="s">
        <v>1377</v>
      </c>
      <c r="K1047" s="3" t="s">
        <v>2222</v>
      </c>
      <c r="L1047">
        <v>1</v>
      </c>
      <c r="M1047">
        <v>1</v>
      </c>
      <c r="N1047">
        <v>1</v>
      </c>
      <c r="O1047">
        <v>1</v>
      </c>
      <c r="P1047">
        <f t="shared" si="82"/>
        <v>23</v>
      </c>
      <c r="Q1047">
        <f t="shared" si="83"/>
        <v>23</v>
      </c>
      <c r="R1047">
        <f t="shared" si="84"/>
        <v>0</v>
      </c>
    </row>
    <row r="1048" spans="1:18">
      <c r="A1048" t="str">
        <f t="shared" si="80"/>
        <v>Mulsa Karisma 70 cm / 20 kg (Roll)1/1/1000</v>
      </c>
      <c r="B1048" t="s">
        <v>1378</v>
      </c>
      <c r="C1048" s="3" t="s">
        <v>2222</v>
      </c>
      <c r="D1048">
        <v>4</v>
      </c>
      <c r="G1048" t="str">
        <f t="shared" si="81"/>
        <v>Mulsa Karisma 70 cm / 20 kg (Roll)1/1/1000</v>
      </c>
      <c r="H1048">
        <v>1047</v>
      </c>
      <c r="I1048" t="s">
        <v>12669</v>
      </c>
      <c r="J1048" t="s">
        <v>1378</v>
      </c>
      <c r="K1048" s="3" t="s">
        <v>2222</v>
      </c>
      <c r="L1048">
        <v>1</v>
      </c>
      <c r="M1048">
        <v>1</v>
      </c>
      <c r="N1048">
        <v>1</v>
      </c>
      <c r="O1048">
        <v>1</v>
      </c>
      <c r="P1048">
        <f t="shared" si="82"/>
        <v>4</v>
      </c>
      <c r="Q1048">
        <f t="shared" si="83"/>
        <v>4</v>
      </c>
      <c r="R1048">
        <f t="shared" si="84"/>
        <v>0</v>
      </c>
    </row>
    <row r="1049" spans="1:18">
      <c r="A1049" t="str">
        <f t="shared" si="80"/>
        <v>Mulsa Karisma Q989 50 cm X 17 kg (Roll)1/1/1000</v>
      </c>
      <c r="B1049" t="s">
        <v>1379</v>
      </c>
      <c r="C1049" s="3" t="s">
        <v>2222</v>
      </c>
      <c r="D1049">
        <v>25</v>
      </c>
      <c r="G1049" t="str">
        <f t="shared" si="81"/>
        <v>Mulsa Karisma Q989 50 cm X 17 kg (Roll)1/1/1000</v>
      </c>
      <c r="H1049">
        <v>1048</v>
      </c>
      <c r="I1049" t="s">
        <v>12670</v>
      </c>
      <c r="J1049" t="s">
        <v>1379</v>
      </c>
      <c r="K1049" s="3" t="s">
        <v>2222</v>
      </c>
      <c r="L1049">
        <v>1</v>
      </c>
      <c r="M1049">
        <v>1</v>
      </c>
      <c r="N1049">
        <v>1</v>
      </c>
      <c r="O1049">
        <v>1</v>
      </c>
      <c r="P1049">
        <f t="shared" si="82"/>
        <v>25</v>
      </c>
      <c r="Q1049">
        <f t="shared" si="83"/>
        <v>25</v>
      </c>
      <c r="R1049">
        <f t="shared" si="84"/>
        <v>0</v>
      </c>
    </row>
    <row r="1050" spans="1:18">
      <c r="A1050" t="str">
        <f t="shared" si="80"/>
        <v>Mulsa Karisma Q989 50 cm X 8 kg (Roll)1/1/1000</v>
      </c>
      <c r="B1050" t="s">
        <v>1380</v>
      </c>
      <c r="C1050" s="3" t="s">
        <v>2222</v>
      </c>
      <c r="D1050">
        <v>95</v>
      </c>
      <c r="G1050" t="str">
        <f t="shared" si="81"/>
        <v>Mulsa Karisma Q989 50 cm X 8 kg (Roll)1/1/1000</v>
      </c>
      <c r="H1050">
        <v>1049</v>
      </c>
      <c r="I1050" t="s">
        <v>12671</v>
      </c>
      <c r="J1050" t="s">
        <v>1380</v>
      </c>
      <c r="K1050" s="3" t="s">
        <v>2222</v>
      </c>
      <c r="L1050">
        <v>1</v>
      </c>
      <c r="M1050">
        <v>1</v>
      </c>
      <c r="N1050">
        <v>1</v>
      </c>
      <c r="O1050">
        <v>1</v>
      </c>
      <c r="P1050">
        <f t="shared" si="82"/>
        <v>95</v>
      </c>
      <c r="Q1050">
        <f t="shared" si="83"/>
        <v>95</v>
      </c>
      <c r="R1050">
        <f t="shared" si="84"/>
        <v>0</v>
      </c>
    </row>
    <row r="1051" spans="1:18">
      <c r="A1051" t="str">
        <f t="shared" si="80"/>
        <v>Mulsa Karisma Q989 50 cm X 8 kg (Roll) Merah1/1/1000</v>
      </c>
      <c r="B1051" t="s">
        <v>1382</v>
      </c>
      <c r="C1051" s="3" t="s">
        <v>2222</v>
      </c>
      <c r="D1051">
        <v>41</v>
      </c>
      <c r="G1051" t="str">
        <f t="shared" si="81"/>
        <v>Mulsa Karisma Q989 50 cm X 8 kg (Roll) Merah1/1/1000</v>
      </c>
      <c r="H1051">
        <v>1050</v>
      </c>
      <c r="I1051" t="s">
        <v>12672</v>
      </c>
      <c r="J1051" t="s">
        <v>1382</v>
      </c>
      <c r="K1051" s="3" t="s">
        <v>2222</v>
      </c>
      <c r="L1051">
        <v>1</v>
      </c>
      <c r="M1051">
        <v>1</v>
      </c>
      <c r="N1051">
        <v>1</v>
      </c>
      <c r="O1051">
        <v>1</v>
      </c>
      <c r="P1051">
        <f t="shared" si="82"/>
        <v>41</v>
      </c>
      <c r="Q1051">
        <f t="shared" si="83"/>
        <v>41</v>
      </c>
      <c r="R1051">
        <f t="shared" si="84"/>
        <v>0</v>
      </c>
    </row>
    <row r="1052" spans="1:18">
      <c r="A1052" t="str">
        <f t="shared" si="80"/>
        <v>Mulsa Karisma Q989 50 cm X 8 kg (Roll) Merah MT1/1/1000</v>
      </c>
      <c r="B1052" t="s">
        <v>1381</v>
      </c>
      <c r="C1052" s="3" t="s">
        <v>2222</v>
      </c>
      <c r="D1052">
        <v>70</v>
      </c>
      <c r="G1052" t="str">
        <f t="shared" si="81"/>
        <v>Mulsa Karisma Q989 50 cm X 8 kg (Roll) Merah MT1/1/1000</v>
      </c>
      <c r="H1052">
        <v>1051</v>
      </c>
      <c r="I1052" t="s">
        <v>12673</v>
      </c>
      <c r="J1052" t="s">
        <v>1381</v>
      </c>
      <c r="K1052" s="3" t="s">
        <v>2222</v>
      </c>
      <c r="L1052">
        <v>1</v>
      </c>
      <c r="M1052">
        <v>1</v>
      </c>
      <c r="N1052">
        <v>1</v>
      </c>
      <c r="O1052">
        <v>1</v>
      </c>
      <c r="P1052">
        <f t="shared" si="82"/>
        <v>70</v>
      </c>
      <c r="Q1052">
        <f t="shared" si="83"/>
        <v>70</v>
      </c>
      <c r="R1052">
        <f t="shared" si="84"/>
        <v>0</v>
      </c>
    </row>
    <row r="1053" spans="1:18">
      <c r="A1053" t="str">
        <f t="shared" si="80"/>
        <v>Mulsa Karisma Q989 50 cm X 9 kg (Roll)1/1/1000</v>
      </c>
      <c r="B1053" t="s">
        <v>1383</v>
      </c>
      <c r="C1053" s="3" t="s">
        <v>2222</v>
      </c>
      <c r="D1053">
        <v>52</v>
      </c>
      <c r="G1053" t="str">
        <f t="shared" si="81"/>
        <v>Mulsa Karisma Q989 50 cm X 9 kg (Roll)1/1/1000</v>
      </c>
      <c r="H1053">
        <v>1052</v>
      </c>
      <c r="I1053" t="s">
        <v>12674</v>
      </c>
      <c r="J1053" t="s">
        <v>1383</v>
      </c>
      <c r="K1053" s="3" t="s">
        <v>2222</v>
      </c>
      <c r="L1053">
        <v>1</v>
      </c>
      <c r="M1053">
        <v>1</v>
      </c>
      <c r="N1053">
        <v>1</v>
      </c>
      <c r="O1053">
        <v>1</v>
      </c>
      <c r="P1053">
        <f t="shared" si="82"/>
        <v>52</v>
      </c>
      <c r="Q1053">
        <f t="shared" si="83"/>
        <v>52</v>
      </c>
      <c r="R1053">
        <f t="shared" si="84"/>
        <v>0</v>
      </c>
    </row>
    <row r="1054" spans="1:18">
      <c r="A1054" t="str">
        <f t="shared" si="80"/>
        <v>Mulsa Karisma Q989 60 cm X 17 kg (Roll)1/1/1000</v>
      </c>
      <c r="B1054" t="s">
        <v>1384</v>
      </c>
      <c r="C1054" s="3" t="s">
        <v>2222</v>
      </c>
      <c r="D1054">
        <v>214</v>
      </c>
      <c r="G1054" t="str">
        <f t="shared" si="81"/>
        <v>Mulsa Karisma Q989 60 cm X 17 kg (Roll)1/1/1000</v>
      </c>
      <c r="H1054">
        <v>1053</v>
      </c>
      <c r="I1054" t="s">
        <v>12675</v>
      </c>
      <c r="J1054" t="s">
        <v>1384</v>
      </c>
      <c r="K1054" s="3" t="s">
        <v>2222</v>
      </c>
      <c r="L1054">
        <v>1</v>
      </c>
      <c r="M1054">
        <v>1</v>
      </c>
      <c r="N1054">
        <v>1</v>
      </c>
      <c r="O1054">
        <v>1</v>
      </c>
      <c r="P1054">
        <f t="shared" si="82"/>
        <v>214</v>
      </c>
      <c r="Q1054">
        <f t="shared" si="83"/>
        <v>214</v>
      </c>
      <c r="R1054">
        <f t="shared" si="84"/>
        <v>0</v>
      </c>
    </row>
    <row r="1055" spans="1:18">
      <c r="A1055" t="str">
        <f t="shared" si="80"/>
        <v>Mulsa Karisma Q989 60 cm X 8 kg (Roll)1/1/1000</v>
      </c>
      <c r="B1055" t="s">
        <v>1385</v>
      </c>
      <c r="C1055" s="3" t="s">
        <v>2222</v>
      </c>
      <c r="D1055">
        <v>102</v>
      </c>
      <c r="G1055" t="str">
        <f t="shared" si="81"/>
        <v>Mulsa Karisma Q989 60 cm X 8 kg (Roll)1/1/1000</v>
      </c>
      <c r="H1055">
        <v>1054</v>
      </c>
      <c r="I1055" t="s">
        <v>12676</v>
      </c>
      <c r="J1055" t="s">
        <v>1385</v>
      </c>
      <c r="K1055" s="3" t="s">
        <v>2222</v>
      </c>
      <c r="L1055">
        <v>1</v>
      </c>
      <c r="M1055">
        <v>1</v>
      </c>
      <c r="N1055">
        <v>1</v>
      </c>
      <c r="O1055">
        <v>1</v>
      </c>
      <c r="P1055">
        <f t="shared" si="82"/>
        <v>102</v>
      </c>
      <c r="Q1055">
        <f t="shared" si="83"/>
        <v>102</v>
      </c>
      <c r="R1055">
        <f t="shared" si="84"/>
        <v>0</v>
      </c>
    </row>
    <row r="1056" spans="1:18">
      <c r="A1056" t="str">
        <f t="shared" si="80"/>
        <v>Mulsa Karisma Q989 70 cm X 16 kg (Roll) Merah1/1/1000</v>
      </c>
      <c r="B1056" t="s">
        <v>1386</v>
      </c>
      <c r="C1056" s="3" t="s">
        <v>2222</v>
      </c>
      <c r="D1056">
        <v>39</v>
      </c>
      <c r="G1056" t="str">
        <f t="shared" si="81"/>
        <v>Mulsa Karisma Q989 70 cm X 16 kg (Roll) Merah1/1/1000</v>
      </c>
      <c r="H1056">
        <v>1055</v>
      </c>
      <c r="I1056" t="s">
        <v>12677</v>
      </c>
      <c r="J1056" t="s">
        <v>1386</v>
      </c>
      <c r="K1056" s="3" t="s">
        <v>2222</v>
      </c>
      <c r="L1056">
        <v>1</v>
      </c>
      <c r="M1056">
        <v>1</v>
      </c>
      <c r="N1056">
        <v>1</v>
      </c>
      <c r="O1056">
        <v>1</v>
      </c>
      <c r="P1056">
        <f t="shared" si="82"/>
        <v>39</v>
      </c>
      <c r="Q1056">
        <f t="shared" si="83"/>
        <v>39</v>
      </c>
      <c r="R1056">
        <f t="shared" si="84"/>
        <v>0</v>
      </c>
    </row>
    <row r="1057" spans="1:18">
      <c r="A1057" t="str">
        <f t="shared" si="80"/>
        <v>Mulsa Karisma Q989 70 cm X 8 kg (Roll) Merah1/1/1000</v>
      </c>
      <c r="B1057" t="s">
        <v>1387</v>
      </c>
      <c r="C1057" s="3" t="s">
        <v>2222</v>
      </c>
      <c r="D1057">
        <v>30</v>
      </c>
      <c r="G1057" t="str">
        <f t="shared" si="81"/>
        <v>Mulsa Karisma Q989 70 cm X 8 kg (Roll) Merah1/1/1000</v>
      </c>
      <c r="H1057">
        <v>1056</v>
      </c>
      <c r="I1057" t="s">
        <v>12678</v>
      </c>
      <c r="J1057" t="s">
        <v>1387</v>
      </c>
      <c r="K1057" s="3" t="s">
        <v>2222</v>
      </c>
      <c r="L1057">
        <v>1</v>
      </c>
      <c r="M1057">
        <v>1</v>
      </c>
      <c r="N1057">
        <v>1</v>
      </c>
      <c r="O1057">
        <v>1</v>
      </c>
      <c r="P1057">
        <f t="shared" si="82"/>
        <v>30</v>
      </c>
      <c r="Q1057">
        <f t="shared" si="83"/>
        <v>30</v>
      </c>
      <c r="R1057">
        <f t="shared" si="84"/>
        <v>0</v>
      </c>
    </row>
    <row r="1058" spans="1:18">
      <c r="A1058" t="str">
        <f t="shared" si="80"/>
        <v>Mulsa lembaran 025 X 50 cm (Sample)1/1/1000</v>
      </c>
      <c r="B1058" t="s">
        <v>1388</v>
      </c>
      <c r="C1058" s="3" t="s">
        <v>2222</v>
      </c>
      <c r="D1058">
        <v>2</v>
      </c>
      <c r="G1058" t="str">
        <f t="shared" si="81"/>
        <v>Mulsa lembaran 025 X 50 cm (Sample)1/1/1000</v>
      </c>
      <c r="H1058">
        <v>1057</v>
      </c>
      <c r="I1058" t="s">
        <v>12679</v>
      </c>
      <c r="J1058" t="s">
        <v>1388</v>
      </c>
      <c r="K1058" s="3" t="s">
        <v>2222</v>
      </c>
      <c r="L1058">
        <v>1</v>
      </c>
      <c r="M1058">
        <v>1</v>
      </c>
      <c r="N1058">
        <v>1</v>
      </c>
      <c r="O1058">
        <v>1</v>
      </c>
      <c r="P1058">
        <f t="shared" si="82"/>
        <v>2</v>
      </c>
      <c r="Q1058">
        <f t="shared" si="83"/>
        <v>2</v>
      </c>
      <c r="R1058">
        <f t="shared" si="84"/>
        <v>0</v>
      </c>
    </row>
    <row r="1059" spans="1:18">
      <c r="A1059" t="str">
        <f t="shared" si="80"/>
        <v>Mulsa Lembaran 03 X 60 cm (Sample)1/1/1000</v>
      </c>
      <c r="B1059" t="s">
        <v>1389</v>
      </c>
      <c r="C1059" s="3" t="s">
        <v>2222</v>
      </c>
      <c r="D1059">
        <v>2</v>
      </c>
      <c r="G1059" t="str">
        <f t="shared" si="81"/>
        <v>Mulsa Lembaran 03 X 60 cm (Sample)1/1/1000</v>
      </c>
      <c r="H1059">
        <v>1058</v>
      </c>
      <c r="I1059" t="s">
        <v>12680</v>
      </c>
      <c r="J1059" t="s">
        <v>1389</v>
      </c>
      <c r="K1059" s="3" t="s">
        <v>2222</v>
      </c>
      <c r="L1059">
        <v>1</v>
      </c>
      <c r="M1059">
        <v>1</v>
      </c>
      <c r="N1059">
        <v>1</v>
      </c>
      <c r="O1059">
        <v>1</v>
      </c>
      <c r="P1059">
        <f t="shared" si="82"/>
        <v>2</v>
      </c>
      <c r="Q1059">
        <f t="shared" si="83"/>
        <v>2</v>
      </c>
      <c r="R1059">
        <f t="shared" si="84"/>
        <v>0</v>
      </c>
    </row>
    <row r="1060" spans="1:18">
      <c r="A1060" t="str">
        <f t="shared" si="80"/>
        <v>Mulsa Monesa 50 cm X 17 kg (Roll)1/1/1000</v>
      </c>
      <c r="B1060" t="s">
        <v>1390</v>
      </c>
      <c r="C1060" s="3" t="s">
        <v>2222</v>
      </c>
      <c r="D1060">
        <v>65</v>
      </c>
      <c r="G1060" t="str">
        <f t="shared" si="81"/>
        <v>Mulsa Monesa 50 cm X 17 kg (Roll)1/1/1000</v>
      </c>
      <c r="H1060">
        <v>1059</v>
      </c>
      <c r="I1060" t="s">
        <v>12681</v>
      </c>
      <c r="J1060" t="s">
        <v>1390</v>
      </c>
      <c r="K1060" s="3" t="s">
        <v>2222</v>
      </c>
      <c r="L1060">
        <v>1</v>
      </c>
      <c r="M1060">
        <v>1</v>
      </c>
      <c r="N1060">
        <v>1</v>
      </c>
      <c r="O1060">
        <v>1</v>
      </c>
      <c r="P1060">
        <f t="shared" si="82"/>
        <v>65</v>
      </c>
      <c r="Q1060">
        <f t="shared" si="83"/>
        <v>65</v>
      </c>
      <c r="R1060">
        <f t="shared" si="84"/>
        <v>0</v>
      </c>
    </row>
    <row r="1061" spans="1:18">
      <c r="A1061" t="str">
        <f t="shared" si="80"/>
        <v>Mulsa Monesa 60 cm X 17 kg (Roll)1/1/1000</v>
      </c>
      <c r="B1061" t="s">
        <v>1391</v>
      </c>
      <c r="C1061" s="3" t="s">
        <v>2222</v>
      </c>
      <c r="D1061">
        <v>78</v>
      </c>
      <c r="G1061" t="str">
        <f t="shared" si="81"/>
        <v>Mulsa Monesa 60 cm X 17 kg (Roll)1/1/1000</v>
      </c>
      <c r="H1061">
        <v>1060</v>
      </c>
      <c r="I1061" t="s">
        <v>12682</v>
      </c>
      <c r="J1061" t="s">
        <v>1391</v>
      </c>
      <c r="K1061" s="3" t="s">
        <v>2222</v>
      </c>
      <c r="L1061">
        <v>1</v>
      </c>
      <c r="M1061">
        <v>1</v>
      </c>
      <c r="N1061">
        <v>1</v>
      </c>
      <c r="O1061">
        <v>1</v>
      </c>
      <c r="P1061">
        <f t="shared" si="82"/>
        <v>78</v>
      </c>
      <c r="Q1061">
        <f t="shared" si="83"/>
        <v>78</v>
      </c>
      <c r="R1061">
        <f t="shared" si="84"/>
        <v>0</v>
      </c>
    </row>
    <row r="1062" spans="1:18">
      <c r="A1062" t="str">
        <f t="shared" si="80"/>
        <v>Mulsa Monesa 60 cm X 18 kg (Roll)1/1/1000</v>
      </c>
      <c r="B1062" t="s">
        <v>1392</v>
      </c>
      <c r="C1062" s="3" t="s">
        <v>2222</v>
      </c>
      <c r="D1062">
        <v>37</v>
      </c>
      <c r="G1062" t="str">
        <f t="shared" si="81"/>
        <v>Mulsa Monesa 60 cm X 18 kg (Roll)1/1/1000</v>
      </c>
      <c r="H1062">
        <v>1061</v>
      </c>
      <c r="I1062" t="s">
        <v>12683</v>
      </c>
      <c r="J1062" t="s">
        <v>1392</v>
      </c>
      <c r="K1062" s="3" t="s">
        <v>2222</v>
      </c>
      <c r="L1062">
        <v>1</v>
      </c>
      <c r="M1062">
        <v>1</v>
      </c>
      <c r="N1062">
        <v>1</v>
      </c>
      <c r="O1062">
        <v>1</v>
      </c>
      <c r="P1062">
        <f t="shared" si="82"/>
        <v>37</v>
      </c>
      <c r="Q1062">
        <f t="shared" si="83"/>
        <v>37</v>
      </c>
      <c r="R1062">
        <f t="shared" si="84"/>
        <v>0</v>
      </c>
    </row>
    <row r="1063" spans="1:18">
      <c r="A1063" t="str">
        <f t="shared" si="80"/>
        <v>Mulsa Monesa 60 cm X 9 kg (Roll)1/1/1000</v>
      </c>
      <c r="B1063" t="s">
        <v>1393</v>
      </c>
      <c r="C1063" s="3" t="s">
        <v>2222</v>
      </c>
      <c r="D1063">
        <v>50</v>
      </c>
      <c r="G1063" t="str">
        <f t="shared" si="81"/>
        <v>Mulsa Monesa 60 cm X 9 kg (Roll)1/1/1000</v>
      </c>
      <c r="H1063">
        <v>1062</v>
      </c>
      <c r="I1063" t="s">
        <v>12684</v>
      </c>
      <c r="J1063" t="s">
        <v>1393</v>
      </c>
      <c r="K1063" s="3" t="s">
        <v>2222</v>
      </c>
      <c r="L1063">
        <v>1</v>
      </c>
      <c r="M1063">
        <v>1</v>
      </c>
      <c r="N1063">
        <v>1</v>
      </c>
      <c r="O1063">
        <v>1</v>
      </c>
      <c r="P1063">
        <f t="shared" si="82"/>
        <v>50</v>
      </c>
      <c r="Q1063">
        <f t="shared" si="83"/>
        <v>50</v>
      </c>
      <c r="R1063">
        <f t="shared" si="84"/>
        <v>0</v>
      </c>
    </row>
    <row r="1064" spans="1:18">
      <c r="A1064" t="str">
        <f t="shared" si="80"/>
        <v>Mulsa Ori 03 X 40 cm @1 kg (sample)1/1/1000</v>
      </c>
      <c r="B1064" t="s">
        <v>1394</v>
      </c>
      <c r="C1064" s="3" t="s">
        <v>2222</v>
      </c>
      <c r="D1064">
        <v>1</v>
      </c>
      <c r="G1064" t="str">
        <f t="shared" si="81"/>
        <v>Mulsa Ori 03 X 40 cm @1 kg (sample)1/1/1000</v>
      </c>
      <c r="H1064">
        <v>1063</v>
      </c>
      <c r="I1064" t="s">
        <v>12685</v>
      </c>
      <c r="J1064" t="s">
        <v>1394</v>
      </c>
      <c r="K1064" s="3" t="s">
        <v>2222</v>
      </c>
      <c r="L1064">
        <v>1</v>
      </c>
      <c r="M1064">
        <v>1</v>
      </c>
      <c r="N1064">
        <v>1</v>
      </c>
      <c r="O1064">
        <v>1</v>
      </c>
      <c r="P1064">
        <f t="shared" si="82"/>
        <v>1</v>
      </c>
      <c r="Q1064">
        <f t="shared" si="83"/>
        <v>1</v>
      </c>
      <c r="R1064">
        <f t="shared" si="84"/>
        <v>0</v>
      </c>
    </row>
    <row r="1065" spans="1:18">
      <c r="A1065" t="str">
        <f t="shared" si="80"/>
        <v>Mulsa Ori 03 X 40 cm @2 kg (sample)1/1/1000</v>
      </c>
      <c r="B1065" t="s">
        <v>1395</v>
      </c>
      <c r="C1065" s="3" t="s">
        <v>2222</v>
      </c>
      <c r="D1065">
        <v>1</v>
      </c>
      <c r="G1065" t="str">
        <f t="shared" si="81"/>
        <v>Mulsa Ori 03 X 40 cm @2 kg (sample)1/1/1000</v>
      </c>
      <c r="H1065">
        <v>1064</v>
      </c>
      <c r="I1065" t="s">
        <v>12686</v>
      </c>
      <c r="J1065" t="s">
        <v>1395</v>
      </c>
      <c r="K1065" s="3" t="s">
        <v>2222</v>
      </c>
      <c r="L1065">
        <v>1</v>
      </c>
      <c r="M1065">
        <v>1</v>
      </c>
      <c r="N1065">
        <v>1</v>
      </c>
      <c r="O1065">
        <v>1</v>
      </c>
      <c r="P1065">
        <f t="shared" si="82"/>
        <v>1</v>
      </c>
      <c r="Q1065">
        <f t="shared" si="83"/>
        <v>1</v>
      </c>
      <c r="R1065">
        <f t="shared" si="84"/>
        <v>0</v>
      </c>
    </row>
    <row r="1066" spans="1:18">
      <c r="A1066" t="str">
        <f t="shared" si="80"/>
        <v>Mulsa Ori 03 X 40 cm @3 kg (sample)1/1/1000</v>
      </c>
      <c r="B1066" t="s">
        <v>1396</v>
      </c>
      <c r="C1066" s="3" t="s">
        <v>2222</v>
      </c>
      <c r="D1066">
        <v>1</v>
      </c>
      <c r="G1066" t="str">
        <f t="shared" si="81"/>
        <v>Mulsa Ori 03 X 40 cm @3 kg (sample)1/1/1000</v>
      </c>
      <c r="H1066">
        <v>1065</v>
      </c>
      <c r="I1066" t="s">
        <v>12687</v>
      </c>
      <c r="J1066" t="s">
        <v>1396</v>
      </c>
      <c r="K1066" s="3" t="s">
        <v>2222</v>
      </c>
      <c r="L1066">
        <v>1</v>
      </c>
      <c r="M1066">
        <v>1</v>
      </c>
      <c r="N1066">
        <v>1</v>
      </c>
      <c r="O1066">
        <v>1</v>
      </c>
      <c r="P1066">
        <f t="shared" si="82"/>
        <v>1</v>
      </c>
      <c r="Q1066">
        <f t="shared" si="83"/>
        <v>1</v>
      </c>
      <c r="R1066">
        <f t="shared" si="84"/>
        <v>0</v>
      </c>
    </row>
    <row r="1067" spans="1:18">
      <c r="A1067" t="str">
        <f t="shared" si="80"/>
        <v>Mulsa Ori 03 X 50 cm @1 kg (sample)1/1/1000</v>
      </c>
      <c r="B1067" t="s">
        <v>1397</v>
      </c>
      <c r="C1067" s="3" t="s">
        <v>2222</v>
      </c>
      <c r="D1067">
        <v>1</v>
      </c>
      <c r="G1067" t="str">
        <f t="shared" si="81"/>
        <v>Mulsa Ori 03 X 50 cm @1 kg (sample)1/1/1000</v>
      </c>
      <c r="H1067">
        <v>1066</v>
      </c>
      <c r="I1067" t="s">
        <v>12688</v>
      </c>
      <c r="J1067" t="s">
        <v>1397</v>
      </c>
      <c r="K1067" s="3" t="s">
        <v>2222</v>
      </c>
      <c r="L1067">
        <v>1</v>
      </c>
      <c r="M1067">
        <v>1</v>
      </c>
      <c r="N1067">
        <v>1</v>
      </c>
      <c r="O1067">
        <v>1</v>
      </c>
      <c r="P1067">
        <f t="shared" si="82"/>
        <v>1</v>
      </c>
      <c r="Q1067">
        <f t="shared" si="83"/>
        <v>1</v>
      </c>
      <c r="R1067">
        <f t="shared" si="84"/>
        <v>0</v>
      </c>
    </row>
    <row r="1068" spans="1:18">
      <c r="A1068" t="str">
        <f t="shared" si="80"/>
        <v>Mulsa Ori 03 X 50 cm @2 kg (sample)1/1/1000</v>
      </c>
      <c r="B1068" t="s">
        <v>1398</v>
      </c>
      <c r="C1068" s="3" t="s">
        <v>2222</v>
      </c>
      <c r="D1068">
        <v>1</v>
      </c>
      <c r="G1068" t="str">
        <f t="shared" si="81"/>
        <v>Mulsa Ori 03 X 50 cm @2 kg (sample)1/1/1000</v>
      </c>
      <c r="H1068">
        <v>1067</v>
      </c>
      <c r="I1068" t="s">
        <v>12689</v>
      </c>
      <c r="J1068" t="s">
        <v>1398</v>
      </c>
      <c r="K1068" s="3" t="s">
        <v>2222</v>
      </c>
      <c r="L1068">
        <v>1</v>
      </c>
      <c r="M1068">
        <v>1</v>
      </c>
      <c r="N1068">
        <v>1</v>
      </c>
      <c r="O1068">
        <v>1</v>
      </c>
      <c r="P1068">
        <f t="shared" si="82"/>
        <v>1</v>
      </c>
      <c r="Q1068">
        <f t="shared" si="83"/>
        <v>1</v>
      </c>
      <c r="R1068">
        <f t="shared" si="84"/>
        <v>0</v>
      </c>
    </row>
    <row r="1069" spans="1:18">
      <c r="A1069" t="str">
        <f t="shared" si="80"/>
        <v>Mulsa Ori 03 X 50 cm @3 kg (sample)1/1/1000</v>
      </c>
      <c r="B1069" t="s">
        <v>1399</v>
      </c>
      <c r="C1069" s="3" t="s">
        <v>2222</v>
      </c>
      <c r="D1069">
        <v>1</v>
      </c>
      <c r="G1069" t="str">
        <f t="shared" si="81"/>
        <v>Mulsa Ori 03 X 50 cm @3 kg (sample)1/1/1000</v>
      </c>
      <c r="H1069">
        <v>1068</v>
      </c>
      <c r="I1069" t="s">
        <v>12690</v>
      </c>
      <c r="J1069" t="s">
        <v>1399</v>
      </c>
      <c r="K1069" s="3" t="s">
        <v>2222</v>
      </c>
      <c r="L1069">
        <v>1</v>
      </c>
      <c r="M1069">
        <v>1</v>
      </c>
      <c r="N1069">
        <v>1</v>
      </c>
      <c r="O1069">
        <v>1</v>
      </c>
      <c r="P1069">
        <f t="shared" si="82"/>
        <v>1</v>
      </c>
      <c r="Q1069">
        <f t="shared" si="83"/>
        <v>1</v>
      </c>
      <c r="R1069">
        <f t="shared" si="84"/>
        <v>0</v>
      </c>
    </row>
    <row r="1070" spans="1:18">
      <c r="A1070" t="str">
        <f t="shared" si="80"/>
        <v>Mulsa Ori 03 X 60 cm @1 kg (sample)1/1/1000</v>
      </c>
      <c r="B1070" t="s">
        <v>1400</v>
      </c>
      <c r="C1070" s="3" t="s">
        <v>2222</v>
      </c>
      <c r="D1070">
        <v>1</v>
      </c>
      <c r="G1070" t="str">
        <f t="shared" si="81"/>
        <v>Mulsa Ori 03 X 60 cm @1 kg (sample)1/1/1000</v>
      </c>
      <c r="H1070">
        <v>1069</v>
      </c>
      <c r="I1070" t="s">
        <v>12691</v>
      </c>
      <c r="J1070" t="s">
        <v>1400</v>
      </c>
      <c r="K1070" s="3" t="s">
        <v>2222</v>
      </c>
      <c r="L1070">
        <v>1</v>
      </c>
      <c r="M1070">
        <v>1</v>
      </c>
      <c r="N1070">
        <v>1</v>
      </c>
      <c r="O1070">
        <v>1</v>
      </c>
      <c r="P1070">
        <f t="shared" si="82"/>
        <v>1</v>
      </c>
      <c r="Q1070">
        <f t="shared" si="83"/>
        <v>1</v>
      </c>
      <c r="R1070">
        <f t="shared" si="84"/>
        <v>0</v>
      </c>
    </row>
    <row r="1071" spans="1:18">
      <c r="A1071" t="str">
        <f t="shared" si="80"/>
        <v>Mulsa Ori 03 X 60 cm @2 kg (sample)1/1/1000</v>
      </c>
      <c r="B1071" t="s">
        <v>1401</v>
      </c>
      <c r="C1071" s="3" t="s">
        <v>2222</v>
      </c>
      <c r="D1071">
        <v>1</v>
      </c>
      <c r="G1071" t="str">
        <f t="shared" si="81"/>
        <v>Mulsa Ori 03 X 60 cm @2 kg (sample)1/1/1000</v>
      </c>
      <c r="H1071">
        <v>1070</v>
      </c>
      <c r="I1071" t="s">
        <v>12692</v>
      </c>
      <c r="J1071" t="s">
        <v>1401</v>
      </c>
      <c r="K1071" s="3" t="s">
        <v>2222</v>
      </c>
      <c r="L1071">
        <v>1</v>
      </c>
      <c r="M1071">
        <v>1</v>
      </c>
      <c r="N1071">
        <v>1</v>
      </c>
      <c r="O1071">
        <v>1</v>
      </c>
      <c r="P1071">
        <f t="shared" si="82"/>
        <v>1</v>
      </c>
      <c r="Q1071">
        <f t="shared" si="83"/>
        <v>1</v>
      </c>
      <c r="R1071">
        <f t="shared" si="84"/>
        <v>0</v>
      </c>
    </row>
    <row r="1072" spans="1:18">
      <c r="A1072" t="str">
        <f t="shared" si="80"/>
        <v>Mulsa Ori 03 X 60 cm @3 kg (sample)1/1/1000</v>
      </c>
      <c r="B1072" t="s">
        <v>1402</v>
      </c>
      <c r="C1072" s="3" t="s">
        <v>2222</v>
      </c>
      <c r="D1072">
        <v>1</v>
      </c>
      <c r="G1072" t="str">
        <f t="shared" si="81"/>
        <v>Mulsa Ori 03 X 60 cm @3 kg (sample)1/1/1000</v>
      </c>
      <c r="H1072">
        <v>1071</v>
      </c>
      <c r="I1072" t="s">
        <v>12693</v>
      </c>
      <c r="J1072" t="s">
        <v>1402</v>
      </c>
      <c r="K1072" s="3" t="s">
        <v>2222</v>
      </c>
      <c r="L1072">
        <v>1</v>
      </c>
      <c r="M1072">
        <v>1</v>
      </c>
      <c r="N1072">
        <v>1</v>
      </c>
      <c r="O1072">
        <v>1</v>
      </c>
      <c r="P1072">
        <f t="shared" si="82"/>
        <v>1</v>
      </c>
      <c r="Q1072">
        <f t="shared" si="83"/>
        <v>1</v>
      </c>
      <c r="R1072">
        <f t="shared" si="84"/>
        <v>0</v>
      </c>
    </row>
    <row r="1073" spans="1:18">
      <c r="A1073" t="str">
        <f t="shared" si="80"/>
        <v>Mulsa Ori Gajah 0.3 50 cm X 18 kg (Roll)1/1/1000</v>
      </c>
      <c r="B1073" t="s">
        <v>1403</v>
      </c>
      <c r="C1073" s="3" t="s">
        <v>2222</v>
      </c>
      <c r="D1073">
        <v>148</v>
      </c>
      <c r="G1073" t="str">
        <f t="shared" si="81"/>
        <v>Mulsa Ori Gajah 0.3 50 cm X 18 kg (Roll)1/1/1000</v>
      </c>
      <c r="H1073">
        <v>1072</v>
      </c>
      <c r="I1073" t="s">
        <v>12694</v>
      </c>
      <c r="J1073" t="s">
        <v>1403</v>
      </c>
      <c r="K1073" s="3" t="s">
        <v>2222</v>
      </c>
      <c r="L1073">
        <v>1</v>
      </c>
      <c r="M1073">
        <v>1</v>
      </c>
      <c r="N1073">
        <v>1</v>
      </c>
      <c r="O1073">
        <v>1</v>
      </c>
      <c r="P1073">
        <f t="shared" si="82"/>
        <v>148</v>
      </c>
      <c r="Q1073">
        <f t="shared" si="83"/>
        <v>148</v>
      </c>
      <c r="R1073">
        <f t="shared" si="84"/>
        <v>0</v>
      </c>
    </row>
    <row r="1074" spans="1:18">
      <c r="A1074" t="str">
        <f t="shared" si="80"/>
        <v>Mulsa Ori Gajah 0.3 50 cm X 9 kg (Roll)1/1/1000</v>
      </c>
      <c r="B1074" t="s">
        <v>1404</v>
      </c>
      <c r="C1074" s="3" t="s">
        <v>2222</v>
      </c>
      <c r="D1074">
        <v>85</v>
      </c>
      <c r="G1074" t="str">
        <f t="shared" si="81"/>
        <v>Mulsa Ori Gajah 0.3 50 cm X 9 kg (Roll)1/1/1000</v>
      </c>
      <c r="H1074">
        <v>1073</v>
      </c>
      <c r="I1074" t="s">
        <v>12695</v>
      </c>
      <c r="J1074" t="s">
        <v>1404</v>
      </c>
      <c r="K1074" s="3" t="s">
        <v>2222</v>
      </c>
      <c r="L1074">
        <v>1</v>
      </c>
      <c r="M1074">
        <v>1</v>
      </c>
      <c r="N1074">
        <v>1</v>
      </c>
      <c r="O1074">
        <v>1</v>
      </c>
      <c r="P1074">
        <f t="shared" si="82"/>
        <v>85</v>
      </c>
      <c r="Q1074">
        <f t="shared" si="83"/>
        <v>85</v>
      </c>
      <c r="R1074">
        <f t="shared" si="84"/>
        <v>0</v>
      </c>
    </row>
    <row r="1075" spans="1:18">
      <c r="A1075" t="str">
        <f t="shared" si="80"/>
        <v>Mulsa Ori Gajah 0.3 60 cm X 18 kg (Roll)1/1/1000</v>
      </c>
      <c r="B1075" t="s">
        <v>1406</v>
      </c>
      <c r="C1075" s="3" t="s">
        <v>2222</v>
      </c>
      <c r="D1075">
        <v>136</v>
      </c>
      <c r="G1075" t="str">
        <f t="shared" si="81"/>
        <v>Mulsa Ori Gajah 0.3 60 cm X 18 kg (Roll)1/1/1000</v>
      </c>
      <c r="H1075">
        <v>1074</v>
      </c>
      <c r="I1075" t="s">
        <v>12696</v>
      </c>
      <c r="J1075" t="s">
        <v>1406</v>
      </c>
      <c r="K1075" s="3" t="s">
        <v>2222</v>
      </c>
      <c r="L1075">
        <v>1</v>
      </c>
      <c r="M1075">
        <v>1</v>
      </c>
      <c r="N1075">
        <v>1</v>
      </c>
      <c r="O1075">
        <v>1</v>
      </c>
      <c r="P1075">
        <f t="shared" si="82"/>
        <v>136</v>
      </c>
      <c r="Q1075">
        <f t="shared" si="83"/>
        <v>136</v>
      </c>
      <c r="R1075">
        <f t="shared" si="84"/>
        <v>0</v>
      </c>
    </row>
    <row r="1076" spans="1:18">
      <c r="A1076" t="str">
        <f t="shared" si="80"/>
        <v>Mulsa Ori Gajah 0.3 60 cm X 18 kg (Roll) Sample1/1/1000</v>
      </c>
      <c r="B1076" t="s">
        <v>1405</v>
      </c>
      <c r="C1076" s="3" t="s">
        <v>2222</v>
      </c>
      <c r="D1076">
        <v>1</v>
      </c>
      <c r="G1076" t="str">
        <f t="shared" si="81"/>
        <v>Mulsa Ori Gajah 0.3 60 cm X 18 kg (Roll) Sample1/1/1000</v>
      </c>
      <c r="H1076">
        <v>1075</v>
      </c>
      <c r="I1076" t="s">
        <v>12697</v>
      </c>
      <c r="J1076" t="s">
        <v>1405</v>
      </c>
      <c r="K1076" s="3" t="s">
        <v>2222</v>
      </c>
      <c r="L1076">
        <v>1</v>
      </c>
      <c r="M1076">
        <v>1</v>
      </c>
      <c r="N1076">
        <v>1</v>
      </c>
      <c r="O1076">
        <v>1</v>
      </c>
      <c r="P1076">
        <f t="shared" si="82"/>
        <v>1</v>
      </c>
      <c r="Q1076">
        <f t="shared" si="83"/>
        <v>1</v>
      </c>
      <c r="R1076">
        <f t="shared" si="84"/>
        <v>0</v>
      </c>
    </row>
    <row r="1077" spans="1:18">
      <c r="A1077" t="str">
        <f t="shared" si="80"/>
        <v>Mulsa Ori Gajah 0.3 60 cm X 9 kg (Roll)1/1/1000</v>
      </c>
      <c r="B1077" t="s">
        <v>1408</v>
      </c>
      <c r="C1077" s="3" t="s">
        <v>2222</v>
      </c>
      <c r="D1077">
        <v>146</v>
      </c>
      <c r="G1077" t="str">
        <f t="shared" si="81"/>
        <v>Mulsa Ori Gajah 0.3 60 cm X 9 kg (Roll)1/1/1000</v>
      </c>
      <c r="H1077">
        <v>1076</v>
      </c>
      <c r="I1077" t="s">
        <v>12698</v>
      </c>
      <c r="J1077" t="s">
        <v>1408</v>
      </c>
      <c r="K1077" s="3" t="s">
        <v>2222</v>
      </c>
      <c r="L1077">
        <v>1</v>
      </c>
      <c r="M1077">
        <v>1</v>
      </c>
      <c r="N1077">
        <v>1</v>
      </c>
      <c r="O1077">
        <v>1</v>
      </c>
      <c r="P1077">
        <f t="shared" si="82"/>
        <v>146</v>
      </c>
      <c r="Q1077">
        <f t="shared" si="83"/>
        <v>146</v>
      </c>
      <c r="R1077">
        <f t="shared" si="84"/>
        <v>0</v>
      </c>
    </row>
    <row r="1078" spans="1:18">
      <c r="A1078" t="str">
        <f t="shared" si="80"/>
        <v>Mulsa Ori Gajah 0.3 60 cm X 9 kg (Roll) Sample1/1/1000</v>
      </c>
      <c r="B1078" t="s">
        <v>1407</v>
      </c>
      <c r="C1078" s="3" t="s">
        <v>2222</v>
      </c>
      <c r="D1078">
        <v>1</v>
      </c>
      <c r="G1078" t="str">
        <f t="shared" si="81"/>
        <v>Mulsa Ori Gajah 0.3 60 cm X 9 kg (Roll) Sample1/1/1000</v>
      </c>
      <c r="H1078">
        <v>1077</v>
      </c>
      <c r="I1078" t="s">
        <v>12699</v>
      </c>
      <c r="J1078" t="s">
        <v>1407</v>
      </c>
      <c r="K1078" s="3" t="s">
        <v>2222</v>
      </c>
      <c r="L1078">
        <v>1</v>
      </c>
      <c r="M1078">
        <v>1</v>
      </c>
      <c r="N1078">
        <v>1</v>
      </c>
      <c r="O1078">
        <v>1</v>
      </c>
      <c r="P1078">
        <f t="shared" si="82"/>
        <v>1</v>
      </c>
      <c r="Q1078">
        <f t="shared" si="83"/>
        <v>1</v>
      </c>
      <c r="R1078">
        <f t="shared" si="84"/>
        <v>0</v>
      </c>
    </row>
    <row r="1079" spans="1:18">
      <c r="A1079" t="str">
        <f t="shared" si="80"/>
        <v>Mulsa Ori Gajah 0.3 70 cm X 18 kg (Roll)1/1/1000</v>
      </c>
      <c r="B1079" t="s">
        <v>1409</v>
      </c>
      <c r="C1079" s="3" t="s">
        <v>2222</v>
      </c>
      <c r="D1079">
        <v>44</v>
      </c>
      <c r="G1079" t="str">
        <f t="shared" si="81"/>
        <v>Mulsa Ori Gajah 0.3 70 cm X 18 kg (Roll)1/1/1000</v>
      </c>
      <c r="H1079">
        <v>1078</v>
      </c>
      <c r="I1079" t="s">
        <v>12700</v>
      </c>
      <c r="J1079" t="s">
        <v>1409</v>
      </c>
      <c r="K1079" s="3" t="s">
        <v>2222</v>
      </c>
      <c r="L1079">
        <v>1</v>
      </c>
      <c r="M1079">
        <v>1</v>
      </c>
      <c r="N1079">
        <v>1</v>
      </c>
      <c r="O1079">
        <v>1</v>
      </c>
      <c r="P1079">
        <f t="shared" si="82"/>
        <v>44</v>
      </c>
      <c r="Q1079">
        <f t="shared" si="83"/>
        <v>44</v>
      </c>
      <c r="R1079">
        <f t="shared" si="84"/>
        <v>0</v>
      </c>
    </row>
    <row r="1080" spans="1:18">
      <c r="A1080" t="str">
        <f t="shared" si="80"/>
        <v>Mulsa Ori Gajah 0.3 70 cm X 9 kg (Roll)1/1/1000</v>
      </c>
      <c r="B1080" t="s">
        <v>1410</v>
      </c>
      <c r="C1080" s="3" t="s">
        <v>2222</v>
      </c>
      <c r="D1080">
        <v>17</v>
      </c>
      <c r="G1080" t="str">
        <f t="shared" si="81"/>
        <v>Mulsa Ori Gajah 0.3 70 cm X 9 kg (Roll)1/1/1000</v>
      </c>
      <c r="H1080">
        <v>1079</v>
      </c>
      <c r="I1080" t="s">
        <v>12701</v>
      </c>
      <c r="J1080" t="s">
        <v>1410</v>
      </c>
      <c r="K1080" s="3" t="s">
        <v>2222</v>
      </c>
      <c r="L1080">
        <v>1</v>
      </c>
      <c r="M1080">
        <v>1</v>
      </c>
      <c r="N1080">
        <v>1</v>
      </c>
      <c r="O1080">
        <v>1</v>
      </c>
      <c r="P1080">
        <f t="shared" si="82"/>
        <v>17</v>
      </c>
      <c r="Q1080">
        <f t="shared" si="83"/>
        <v>17</v>
      </c>
      <c r="R1080">
        <f t="shared" si="84"/>
        <v>0</v>
      </c>
    </row>
    <row r="1081" spans="1:18">
      <c r="A1081" t="str">
        <f t="shared" si="80"/>
        <v>Mulsa Ori Universal 0.25 50 cm X 18 kg (Roll)1/1/1000</v>
      </c>
      <c r="B1081" t="s">
        <v>1411</v>
      </c>
      <c r="C1081" s="3" t="s">
        <v>2222</v>
      </c>
      <c r="D1081">
        <v>159</v>
      </c>
      <c r="G1081" t="str">
        <f t="shared" si="81"/>
        <v>Mulsa Ori Universal 0.25 50 cm X 18 kg (Roll)1/1/1000</v>
      </c>
      <c r="H1081">
        <v>1080</v>
      </c>
      <c r="I1081" t="s">
        <v>12702</v>
      </c>
      <c r="J1081" t="s">
        <v>1411</v>
      </c>
      <c r="K1081" s="3" t="s">
        <v>2222</v>
      </c>
      <c r="L1081">
        <v>1</v>
      </c>
      <c r="M1081">
        <v>1</v>
      </c>
      <c r="N1081">
        <v>1</v>
      </c>
      <c r="O1081">
        <v>1</v>
      </c>
      <c r="P1081">
        <f t="shared" si="82"/>
        <v>159</v>
      </c>
      <c r="Q1081">
        <f t="shared" si="83"/>
        <v>159</v>
      </c>
      <c r="R1081">
        <f t="shared" si="84"/>
        <v>0</v>
      </c>
    </row>
    <row r="1082" spans="1:18">
      <c r="A1082" t="str">
        <f t="shared" si="80"/>
        <v>Mulsa Ori Universal 0.25 50 cm X 9 kg (Roll)1/1/1000</v>
      </c>
      <c r="B1082" t="s">
        <v>1412</v>
      </c>
      <c r="C1082" s="3" t="s">
        <v>2222</v>
      </c>
      <c r="D1082">
        <v>148</v>
      </c>
      <c r="G1082" t="str">
        <f t="shared" si="81"/>
        <v>Mulsa Ori Universal 0.25 50 cm X 9 kg (Roll)1/1/1000</v>
      </c>
      <c r="H1082">
        <v>1081</v>
      </c>
      <c r="I1082" t="s">
        <v>12703</v>
      </c>
      <c r="J1082" t="s">
        <v>1412</v>
      </c>
      <c r="K1082" s="3" t="s">
        <v>2222</v>
      </c>
      <c r="L1082">
        <v>1</v>
      </c>
      <c r="M1082">
        <v>1</v>
      </c>
      <c r="N1082">
        <v>1</v>
      </c>
      <c r="O1082">
        <v>1</v>
      </c>
      <c r="P1082">
        <f t="shared" si="82"/>
        <v>148</v>
      </c>
      <c r="Q1082">
        <f t="shared" si="83"/>
        <v>148</v>
      </c>
      <c r="R1082">
        <f t="shared" si="84"/>
        <v>0</v>
      </c>
    </row>
    <row r="1083" spans="1:18">
      <c r="A1083" t="str">
        <f t="shared" si="80"/>
        <v>Mulsa Ori Universal 0.25 60 cm X 18 kg (Roll)1/1/1000</v>
      </c>
      <c r="B1083" t="s">
        <v>1414</v>
      </c>
      <c r="C1083" s="3" t="s">
        <v>2222</v>
      </c>
      <c r="D1083">
        <v>135</v>
      </c>
      <c r="G1083" t="str">
        <f t="shared" si="81"/>
        <v>Mulsa Ori Universal 0.25 60 cm X 18 kg (Roll)1/1/1000</v>
      </c>
      <c r="H1083">
        <v>1082</v>
      </c>
      <c r="I1083" t="s">
        <v>12704</v>
      </c>
      <c r="J1083" t="s">
        <v>1414</v>
      </c>
      <c r="K1083" s="3" t="s">
        <v>2222</v>
      </c>
      <c r="L1083">
        <v>1</v>
      </c>
      <c r="M1083">
        <v>1</v>
      </c>
      <c r="N1083">
        <v>1</v>
      </c>
      <c r="O1083">
        <v>1</v>
      </c>
      <c r="P1083">
        <f t="shared" si="82"/>
        <v>135</v>
      </c>
      <c r="Q1083">
        <f t="shared" si="83"/>
        <v>135</v>
      </c>
      <c r="R1083">
        <f t="shared" si="84"/>
        <v>0</v>
      </c>
    </row>
    <row r="1084" spans="1:18">
      <c r="A1084" t="str">
        <f t="shared" si="80"/>
        <v>Mulsa Ori Universal 0.25 60 cm X 18 kg (Roll) Sample1/1/1000</v>
      </c>
      <c r="B1084" t="s">
        <v>1413</v>
      </c>
      <c r="C1084" s="3" t="s">
        <v>2222</v>
      </c>
      <c r="D1084">
        <v>1</v>
      </c>
      <c r="G1084" t="str">
        <f t="shared" si="81"/>
        <v>Mulsa Ori Universal 0.25 60 cm X 18 kg (Roll) Sample1/1/1000</v>
      </c>
      <c r="H1084">
        <v>1083</v>
      </c>
      <c r="I1084" t="s">
        <v>12705</v>
      </c>
      <c r="J1084" t="s">
        <v>1413</v>
      </c>
      <c r="K1084" s="3" t="s">
        <v>2222</v>
      </c>
      <c r="L1084">
        <v>1</v>
      </c>
      <c r="M1084">
        <v>1</v>
      </c>
      <c r="N1084">
        <v>1</v>
      </c>
      <c r="O1084">
        <v>1</v>
      </c>
      <c r="P1084">
        <f t="shared" si="82"/>
        <v>1</v>
      </c>
      <c r="Q1084">
        <f t="shared" si="83"/>
        <v>1</v>
      </c>
      <c r="R1084">
        <f t="shared" si="84"/>
        <v>0</v>
      </c>
    </row>
    <row r="1085" spans="1:18">
      <c r="A1085" t="str">
        <f t="shared" si="80"/>
        <v>Mulsa Ori Universal 0.25 60 cm X 9 kg (Roll)1/1/1000</v>
      </c>
      <c r="B1085" t="s">
        <v>1416</v>
      </c>
      <c r="C1085" s="3" t="s">
        <v>2222</v>
      </c>
      <c r="D1085">
        <v>182</v>
      </c>
      <c r="G1085" t="str">
        <f t="shared" si="81"/>
        <v>Mulsa Ori Universal 0.25 60 cm X 9 kg (Roll)1/1/1000</v>
      </c>
      <c r="H1085">
        <v>1084</v>
      </c>
      <c r="I1085" t="s">
        <v>12706</v>
      </c>
      <c r="J1085" t="s">
        <v>1416</v>
      </c>
      <c r="K1085" s="3" t="s">
        <v>2222</v>
      </c>
      <c r="L1085">
        <v>1</v>
      </c>
      <c r="M1085">
        <v>1</v>
      </c>
      <c r="N1085">
        <v>1</v>
      </c>
      <c r="O1085">
        <v>1</v>
      </c>
      <c r="P1085">
        <f t="shared" si="82"/>
        <v>182</v>
      </c>
      <c r="Q1085">
        <f t="shared" si="83"/>
        <v>182</v>
      </c>
      <c r="R1085">
        <f t="shared" si="84"/>
        <v>0</v>
      </c>
    </row>
    <row r="1086" spans="1:18">
      <c r="A1086" t="str">
        <f t="shared" si="80"/>
        <v>Mulsa Ori Universal 0.25 60 cm X 9 kg (Roll) Sample1/1/1000</v>
      </c>
      <c r="B1086" t="s">
        <v>1415</v>
      </c>
      <c r="C1086" s="3" t="s">
        <v>2222</v>
      </c>
      <c r="D1086">
        <v>1</v>
      </c>
      <c r="G1086" t="str">
        <f t="shared" si="81"/>
        <v>Mulsa Ori Universal 0.25 60 cm X 9 kg (Roll) Sample1/1/1000</v>
      </c>
      <c r="H1086">
        <v>1085</v>
      </c>
      <c r="I1086" t="s">
        <v>12707</v>
      </c>
      <c r="J1086" t="s">
        <v>1415</v>
      </c>
      <c r="K1086" s="3" t="s">
        <v>2222</v>
      </c>
      <c r="L1086">
        <v>1</v>
      </c>
      <c r="M1086">
        <v>1</v>
      </c>
      <c r="N1086">
        <v>1</v>
      </c>
      <c r="O1086">
        <v>1</v>
      </c>
      <c r="P1086">
        <f t="shared" si="82"/>
        <v>1</v>
      </c>
      <c r="Q1086">
        <f t="shared" si="83"/>
        <v>1</v>
      </c>
      <c r="R1086">
        <f t="shared" si="84"/>
        <v>0</v>
      </c>
    </row>
    <row r="1087" spans="1:18">
      <c r="A1087" t="str">
        <f t="shared" si="80"/>
        <v>Mulsa Ori Universal 0.25 70 cm X 18 kg (Roll)1/1/1000</v>
      </c>
      <c r="B1087" t="s">
        <v>1417</v>
      </c>
      <c r="C1087" s="3" t="s">
        <v>2222</v>
      </c>
      <c r="D1087">
        <v>41</v>
      </c>
      <c r="G1087" t="str">
        <f t="shared" si="81"/>
        <v>Mulsa Ori Universal 0.25 70 cm X 18 kg (Roll)1/1/1000</v>
      </c>
      <c r="H1087">
        <v>1086</v>
      </c>
      <c r="I1087" t="s">
        <v>12708</v>
      </c>
      <c r="J1087" t="s">
        <v>1417</v>
      </c>
      <c r="K1087" s="3" t="s">
        <v>2222</v>
      </c>
      <c r="L1087">
        <v>1</v>
      </c>
      <c r="M1087">
        <v>1</v>
      </c>
      <c r="N1087">
        <v>1</v>
      </c>
      <c r="O1087">
        <v>1</v>
      </c>
      <c r="P1087">
        <f t="shared" si="82"/>
        <v>41</v>
      </c>
      <c r="Q1087">
        <f t="shared" si="83"/>
        <v>41</v>
      </c>
      <c r="R1087">
        <f t="shared" si="84"/>
        <v>0</v>
      </c>
    </row>
    <row r="1088" spans="1:18">
      <c r="A1088" t="str">
        <f t="shared" si="80"/>
        <v>Mulsa Ori Universal 0.25 70 cm X 9 kg (Roll)1/1/1000</v>
      </c>
      <c r="B1088" t="s">
        <v>1418</v>
      </c>
      <c r="C1088" s="3" t="s">
        <v>2222</v>
      </c>
      <c r="D1088">
        <v>22</v>
      </c>
      <c r="G1088" t="str">
        <f t="shared" si="81"/>
        <v>Mulsa Ori Universal 0.25 70 cm X 9 kg (Roll)1/1/1000</v>
      </c>
      <c r="H1088">
        <v>1087</v>
      </c>
      <c r="I1088" t="s">
        <v>12709</v>
      </c>
      <c r="J1088" t="s">
        <v>1418</v>
      </c>
      <c r="K1088" s="3" t="s">
        <v>2222</v>
      </c>
      <c r="L1088">
        <v>1</v>
      </c>
      <c r="M1088">
        <v>1</v>
      </c>
      <c r="N1088">
        <v>1</v>
      </c>
      <c r="O1088">
        <v>1</v>
      </c>
      <c r="P1088">
        <f t="shared" si="82"/>
        <v>22</v>
      </c>
      <c r="Q1088">
        <f t="shared" si="83"/>
        <v>22</v>
      </c>
      <c r="R1088">
        <f t="shared" si="84"/>
        <v>0</v>
      </c>
    </row>
    <row r="1089" spans="1:18">
      <c r="A1089" t="str">
        <f t="shared" si="80"/>
        <v>Mulsa Petani Sejati 60 cm X 9 kg (Roll)1/1/1000</v>
      </c>
      <c r="B1089" t="s">
        <v>1419</v>
      </c>
      <c r="C1089" s="3" t="s">
        <v>2222</v>
      </c>
      <c r="D1089">
        <v>25</v>
      </c>
      <c r="G1089" t="str">
        <f t="shared" si="81"/>
        <v>Mulsa Petani Sejati 60 cm X 9 kg (Roll)1/1/1000</v>
      </c>
      <c r="H1089">
        <v>1088</v>
      </c>
      <c r="I1089" t="s">
        <v>12710</v>
      </c>
      <c r="J1089" t="s">
        <v>1419</v>
      </c>
      <c r="K1089" s="3" t="s">
        <v>2222</v>
      </c>
      <c r="L1089">
        <v>1</v>
      </c>
      <c r="M1089">
        <v>1</v>
      </c>
      <c r="N1089">
        <v>1</v>
      </c>
      <c r="O1089">
        <v>1</v>
      </c>
      <c r="P1089">
        <f t="shared" si="82"/>
        <v>25</v>
      </c>
      <c r="Q1089">
        <f t="shared" si="83"/>
        <v>25</v>
      </c>
      <c r="R1089">
        <f t="shared" si="84"/>
        <v>0</v>
      </c>
    </row>
    <row r="1090" spans="1:18">
      <c r="A1090" t="str">
        <f t="shared" si="80"/>
        <v>Mulsa Petani Sejati 70 cm X 18 kg (Roll)1/1/1000</v>
      </c>
      <c r="B1090" t="s">
        <v>1420</v>
      </c>
      <c r="C1090" s="3" t="s">
        <v>2222</v>
      </c>
      <c r="D1090">
        <v>10</v>
      </c>
      <c r="G1090" t="str">
        <f t="shared" si="81"/>
        <v>Mulsa Petani Sejati 70 cm X 18 kg (Roll)1/1/1000</v>
      </c>
      <c r="H1090">
        <v>1089</v>
      </c>
      <c r="I1090" t="s">
        <v>12711</v>
      </c>
      <c r="J1090" t="s">
        <v>1420</v>
      </c>
      <c r="K1090" s="3" t="s">
        <v>2222</v>
      </c>
      <c r="L1090">
        <v>1</v>
      </c>
      <c r="M1090">
        <v>1</v>
      </c>
      <c r="N1090">
        <v>1</v>
      </c>
      <c r="O1090">
        <v>1</v>
      </c>
      <c r="P1090">
        <f t="shared" si="82"/>
        <v>10</v>
      </c>
      <c r="Q1090">
        <f t="shared" si="83"/>
        <v>10</v>
      </c>
      <c r="R1090">
        <f t="shared" si="84"/>
        <v>0</v>
      </c>
    </row>
    <row r="1091" spans="1:18">
      <c r="A1091" t="str">
        <f t="shared" ref="A1091:A1154" si="85">B1091&amp;C1091</f>
        <v>Mulsa Sadewa Kuning 50 cm X 18 kg (Roll)1/1/1000</v>
      </c>
      <c r="B1091" t="s">
        <v>1421</v>
      </c>
      <c r="C1091" s="3" t="s">
        <v>2222</v>
      </c>
      <c r="D1091">
        <v>6</v>
      </c>
      <c r="G1091" t="str">
        <f t="shared" ref="G1091:G1154" si="86">J1091&amp;K1091</f>
        <v>Mulsa Sadewa Kuning 50 cm X 18 kg (Roll)1/1/1000</v>
      </c>
      <c r="H1091">
        <v>1090</v>
      </c>
      <c r="I1091" t="s">
        <v>12712</v>
      </c>
      <c r="J1091" t="s">
        <v>1421</v>
      </c>
      <c r="K1091" s="3" t="s">
        <v>2222</v>
      </c>
      <c r="L1091">
        <v>1</v>
      </c>
      <c r="M1091">
        <v>1</v>
      </c>
      <c r="N1091">
        <v>1</v>
      </c>
      <c r="O1091">
        <v>1</v>
      </c>
      <c r="P1091">
        <f t="shared" ref="P1091:P1154" si="87">VLOOKUP(G1091,$A$2:$D$2089,4,FALSE)</f>
        <v>6</v>
      </c>
      <c r="Q1091">
        <f t="shared" ref="Q1091:Q1154" si="88">ROUNDDOWN(P1091/O1091,0)</f>
        <v>6</v>
      </c>
      <c r="R1091">
        <f t="shared" ref="R1091:R1154" si="89">P1091-Q1091*O1091</f>
        <v>0</v>
      </c>
    </row>
    <row r="1092" spans="1:18">
      <c r="A1092" t="str">
        <f t="shared" si="85"/>
        <v>Mulsa Sadewa Kuning 50 cm X 9 kg (Roll)1/1/1000</v>
      </c>
      <c r="B1092" t="s">
        <v>1422</v>
      </c>
      <c r="C1092" s="3" t="s">
        <v>2222</v>
      </c>
      <c r="D1092">
        <v>1</v>
      </c>
      <c r="G1092" t="str">
        <f t="shared" si="86"/>
        <v>Mulsa Sadewa Kuning 50 cm X 9 kg (Roll)1/1/1000</v>
      </c>
      <c r="H1092">
        <v>1091</v>
      </c>
      <c r="I1092" t="s">
        <v>12713</v>
      </c>
      <c r="J1092" t="s">
        <v>1422</v>
      </c>
      <c r="K1092" s="3" t="s">
        <v>2222</v>
      </c>
      <c r="L1092">
        <v>1</v>
      </c>
      <c r="M1092">
        <v>1</v>
      </c>
      <c r="N1092">
        <v>1</v>
      </c>
      <c r="O1092">
        <v>1</v>
      </c>
      <c r="P1092">
        <f t="shared" si="87"/>
        <v>1</v>
      </c>
      <c r="Q1092">
        <f t="shared" si="88"/>
        <v>1</v>
      </c>
      <c r="R1092">
        <f t="shared" si="89"/>
        <v>0</v>
      </c>
    </row>
    <row r="1093" spans="1:18">
      <c r="A1093" t="str">
        <f t="shared" si="85"/>
        <v>Mulsa Sadewa Kuning 60 cm X 18 kg (Roll)1/1/1000</v>
      </c>
      <c r="B1093" t="s">
        <v>1423</v>
      </c>
      <c r="C1093" s="3" t="s">
        <v>2222</v>
      </c>
      <c r="D1093">
        <v>30</v>
      </c>
      <c r="G1093" t="str">
        <f t="shared" si="86"/>
        <v>Mulsa Sadewa Kuning 60 cm X 18 kg (Roll)1/1/1000</v>
      </c>
      <c r="H1093">
        <v>1092</v>
      </c>
      <c r="I1093" t="s">
        <v>12714</v>
      </c>
      <c r="J1093" t="s">
        <v>1423</v>
      </c>
      <c r="K1093" s="3" t="s">
        <v>2222</v>
      </c>
      <c r="L1093">
        <v>1</v>
      </c>
      <c r="M1093">
        <v>1</v>
      </c>
      <c r="N1093">
        <v>1</v>
      </c>
      <c r="O1093">
        <v>1</v>
      </c>
      <c r="P1093">
        <f t="shared" si="87"/>
        <v>30</v>
      </c>
      <c r="Q1093">
        <f t="shared" si="88"/>
        <v>30</v>
      </c>
      <c r="R1093">
        <f t="shared" si="89"/>
        <v>0</v>
      </c>
    </row>
    <row r="1094" spans="1:18">
      <c r="A1094" t="str">
        <f t="shared" si="85"/>
        <v>Mulsa Sadewa Kuning 60 cm X 9 kg (Roll)1/1/1000</v>
      </c>
      <c r="B1094" t="s">
        <v>1424</v>
      </c>
      <c r="C1094" s="3" t="s">
        <v>2222</v>
      </c>
      <c r="D1094">
        <v>5</v>
      </c>
      <c r="G1094" t="str">
        <f t="shared" si="86"/>
        <v>Mulsa Sadewa Kuning 60 cm X 9 kg (Roll)1/1/1000</v>
      </c>
      <c r="H1094">
        <v>1093</v>
      </c>
      <c r="I1094" t="s">
        <v>12715</v>
      </c>
      <c r="J1094" t="s">
        <v>1424</v>
      </c>
      <c r="K1094" s="3" t="s">
        <v>2222</v>
      </c>
      <c r="L1094">
        <v>1</v>
      </c>
      <c r="M1094">
        <v>1</v>
      </c>
      <c r="N1094">
        <v>1</v>
      </c>
      <c r="O1094">
        <v>1</v>
      </c>
      <c r="P1094">
        <f t="shared" si="87"/>
        <v>5</v>
      </c>
      <c r="Q1094">
        <f t="shared" si="88"/>
        <v>5</v>
      </c>
      <c r="R1094">
        <f t="shared" si="89"/>
        <v>0</v>
      </c>
    </row>
    <row r="1095" spans="1:18">
      <c r="A1095" t="str">
        <f t="shared" si="85"/>
        <v>Mur YT 5L1/1/1000</v>
      </c>
      <c r="B1095" t="s">
        <v>1425</v>
      </c>
      <c r="C1095" s="3" t="s">
        <v>2222</v>
      </c>
      <c r="D1095">
        <v>40</v>
      </c>
      <c r="G1095" t="str">
        <f t="shared" si="86"/>
        <v>Mur YT 5L1/1/1000</v>
      </c>
      <c r="H1095">
        <v>1094</v>
      </c>
      <c r="I1095" t="s">
        <v>12716</v>
      </c>
      <c r="J1095" t="s">
        <v>1425</v>
      </c>
      <c r="K1095" s="3" t="s">
        <v>2222</v>
      </c>
      <c r="L1095">
        <v>1</v>
      </c>
      <c r="M1095">
        <v>1</v>
      </c>
      <c r="N1095">
        <v>1</v>
      </c>
      <c r="O1095">
        <v>1</v>
      </c>
      <c r="P1095">
        <f t="shared" si="87"/>
        <v>40</v>
      </c>
      <c r="Q1095">
        <f t="shared" si="88"/>
        <v>40</v>
      </c>
      <c r="R1095">
        <f t="shared" si="89"/>
        <v>0</v>
      </c>
    </row>
    <row r="1096" spans="1:18">
      <c r="A1096" t="str">
        <f t="shared" si="85"/>
        <v>Mutual 25/25 WP 100 X 100 gr46813</v>
      </c>
      <c r="B1096" t="s">
        <v>1426</v>
      </c>
      <c r="C1096" s="3">
        <v>46813</v>
      </c>
      <c r="D1096">
        <v>1536</v>
      </c>
      <c r="G1096" t="str">
        <f t="shared" si="86"/>
        <v>Mutual 25/25 WP 100 X 100 gr46813</v>
      </c>
      <c r="H1096">
        <v>1095</v>
      </c>
      <c r="I1096" t="s">
        <v>12717</v>
      </c>
      <c r="J1096" t="s">
        <v>1426</v>
      </c>
      <c r="K1096" s="3">
        <v>46813</v>
      </c>
      <c r="L1096">
        <v>100</v>
      </c>
      <c r="M1096">
        <v>1</v>
      </c>
      <c r="N1096">
        <v>1</v>
      </c>
      <c r="O1096">
        <v>100</v>
      </c>
      <c r="P1096">
        <f t="shared" si="87"/>
        <v>1536</v>
      </c>
      <c r="Q1096">
        <f t="shared" si="88"/>
        <v>15</v>
      </c>
      <c r="R1096">
        <f t="shared" si="89"/>
        <v>36</v>
      </c>
    </row>
    <row r="1097" spans="1:18">
      <c r="A1097" t="str">
        <f t="shared" si="85"/>
        <v>Nativo 75 WG 16 X 20 X 12.5 gr45901</v>
      </c>
      <c r="B1097" t="s">
        <v>1428</v>
      </c>
      <c r="C1097" s="3">
        <v>45901</v>
      </c>
      <c r="D1097">
        <v>160</v>
      </c>
      <c r="G1097" t="str">
        <f t="shared" si="86"/>
        <v>Nativo 75 WG 16 X 20 X 12.5 gr45901</v>
      </c>
      <c r="H1097">
        <v>1096</v>
      </c>
      <c r="I1097" t="s">
        <v>12718</v>
      </c>
      <c r="J1097" t="s">
        <v>1428</v>
      </c>
      <c r="K1097" s="3">
        <v>45901</v>
      </c>
      <c r="L1097">
        <v>16</v>
      </c>
      <c r="M1097">
        <v>20</v>
      </c>
      <c r="N1097">
        <v>1</v>
      </c>
      <c r="O1097">
        <v>320</v>
      </c>
      <c r="P1097">
        <f t="shared" si="87"/>
        <v>160</v>
      </c>
      <c r="Q1097">
        <f t="shared" si="88"/>
        <v>0</v>
      </c>
      <c r="R1097">
        <f t="shared" si="89"/>
        <v>160</v>
      </c>
    </row>
    <row r="1098" spans="1:18">
      <c r="A1098" t="str">
        <f t="shared" si="85"/>
        <v>Nativo 75 WG 16 X 20 X 12.5 gr45962</v>
      </c>
      <c r="B1098" t="s">
        <v>1428</v>
      </c>
      <c r="C1098" s="3">
        <v>45962</v>
      </c>
      <c r="D1098">
        <v>23040</v>
      </c>
      <c r="G1098" t="str">
        <f t="shared" si="86"/>
        <v>Nativo 75 WG 16 X 20 X 12.5 gr45962</v>
      </c>
      <c r="H1098">
        <v>1097</v>
      </c>
      <c r="I1098" t="s">
        <v>12718</v>
      </c>
      <c r="J1098" t="s">
        <v>1428</v>
      </c>
      <c r="K1098" s="3">
        <v>45962</v>
      </c>
      <c r="L1098">
        <v>16</v>
      </c>
      <c r="M1098">
        <v>20</v>
      </c>
      <c r="N1098">
        <v>1</v>
      </c>
      <c r="O1098">
        <v>320</v>
      </c>
      <c r="P1098">
        <f t="shared" si="87"/>
        <v>23040</v>
      </c>
      <c r="Q1098">
        <f t="shared" si="88"/>
        <v>72</v>
      </c>
      <c r="R1098">
        <f t="shared" si="89"/>
        <v>0</v>
      </c>
    </row>
    <row r="1099" spans="1:18">
      <c r="A1099" t="str">
        <f t="shared" si="85"/>
        <v>Nativo 75 WG 50 X 2 X 50 gr46082</v>
      </c>
      <c r="B1099" t="s">
        <v>1431</v>
      </c>
      <c r="C1099" s="3">
        <v>46082</v>
      </c>
      <c r="D1099">
        <v>73</v>
      </c>
      <c r="G1099" t="str">
        <f t="shared" si="86"/>
        <v>Nativo 75 WG 50 X 2 X 50 gr46082</v>
      </c>
      <c r="H1099">
        <v>1098</v>
      </c>
      <c r="I1099" t="s">
        <v>12719</v>
      </c>
      <c r="J1099" t="s">
        <v>1431</v>
      </c>
      <c r="K1099" s="3">
        <v>46082</v>
      </c>
      <c r="L1099">
        <v>50</v>
      </c>
      <c r="M1099">
        <v>2</v>
      </c>
      <c r="N1099">
        <v>1</v>
      </c>
      <c r="O1099">
        <v>100</v>
      </c>
      <c r="P1099">
        <f t="shared" si="87"/>
        <v>73</v>
      </c>
      <c r="Q1099">
        <f t="shared" si="88"/>
        <v>0</v>
      </c>
      <c r="R1099">
        <f t="shared" si="89"/>
        <v>73</v>
      </c>
    </row>
    <row r="1100" spans="1:18">
      <c r="A1100" t="str">
        <f t="shared" si="85"/>
        <v>Nemaguard 10 GR 10 X 1 kg46844</v>
      </c>
      <c r="B1100" t="s">
        <v>1433</v>
      </c>
      <c r="C1100" s="3">
        <v>46844</v>
      </c>
      <c r="D1100">
        <v>7</v>
      </c>
      <c r="G1100" t="str">
        <f t="shared" si="86"/>
        <v>Nemaguard 10 GR 10 X 1 kg46844</v>
      </c>
      <c r="H1100">
        <v>1099</v>
      </c>
      <c r="I1100" t="s">
        <v>12720</v>
      </c>
      <c r="J1100" t="s">
        <v>1433</v>
      </c>
      <c r="K1100" s="3">
        <v>46844</v>
      </c>
      <c r="L1100">
        <v>10</v>
      </c>
      <c r="M1100">
        <v>1</v>
      </c>
      <c r="N1100">
        <v>1</v>
      </c>
      <c r="O1100">
        <v>10</v>
      </c>
      <c r="P1100">
        <f t="shared" si="87"/>
        <v>7</v>
      </c>
      <c r="Q1100">
        <f t="shared" si="88"/>
        <v>0</v>
      </c>
      <c r="R1100">
        <f t="shared" si="89"/>
        <v>7</v>
      </c>
    </row>
    <row r="1101" spans="1:18">
      <c r="A1101" t="str">
        <f t="shared" si="85"/>
        <v>Nemaguard 10 GR 10 X 1 kg46905</v>
      </c>
      <c r="B1101" t="s">
        <v>1433</v>
      </c>
      <c r="C1101" s="3">
        <v>46905</v>
      </c>
      <c r="D1101">
        <v>390</v>
      </c>
      <c r="G1101" t="str">
        <f t="shared" si="86"/>
        <v>Nemaguard 10 GR 10 X 1 kg46905</v>
      </c>
      <c r="H1101">
        <v>1100</v>
      </c>
      <c r="I1101" t="s">
        <v>12720</v>
      </c>
      <c r="J1101" t="s">
        <v>1433</v>
      </c>
      <c r="K1101" s="3">
        <v>46905</v>
      </c>
      <c r="L1101">
        <v>10</v>
      </c>
      <c r="M1101">
        <v>1</v>
      </c>
      <c r="N1101">
        <v>1</v>
      </c>
      <c r="O1101">
        <v>10</v>
      </c>
      <c r="P1101">
        <f t="shared" si="87"/>
        <v>390</v>
      </c>
      <c r="Q1101">
        <f t="shared" si="88"/>
        <v>39</v>
      </c>
      <c r="R1101">
        <f t="shared" si="89"/>
        <v>0</v>
      </c>
    </row>
    <row r="1102" spans="1:18">
      <c r="A1102" t="str">
        <f t="shared" si="85"/>
        <v>Nemaguard 10 GR 20 X 500 gr46753</v>
      </c>
      <c r="B1102" t="s">
        <v>1434</v>
      </c>
      <c r="C1102" s="3">
        <v>46753</v>
      </c>
      <c r="D1102">
        <v>15</v>
      </c>
      <c r="G1102" t="str">
        <f t="shared" si="86"/>
        <v>Nemaguard 10 GR 20 X 500 gr46753</v>
      </c>
      <c r="H1102">
        <v>1101</v>
      </c>
      <c r="I1102" t="s">
        <v>12721</v>
      </c>
      <c r="J1102" t="s">
        <v>1434</v>
      </c>
      <c r="K1102" s="3">
        <v>46753</v>
      </c>
      <c r="L1102">
        <v>20</v>
      </c>
      <c r="M1102">
        <v>1</v>
      </c>
      <c r="N1102">
        <v>1</v>
      </c>
      <c r="O1102">
        <v>20</v>
      </c>
      <c r="P1102">
        <f t="shared" si="87"/>
        <v>15</v>
      </c>
      <c r="Q1102">
        <f t="shared" si="88"/>
        <v>0</v>
      </c>
      <c r="R1102">
        <f t="shared" si="89"/>
        <v>15</v>
      </c>
    </row>
    <row r="1103" spans="1:18">
      <c r="A1103" t="str">
        <f t="shared" si="85"/>
        <v>Nemaguard 10 GR 20 X 500 gr46844</v>
      </c>
      <c r="B1103" t="s">
        <v>1434</v>
      </c>
      <c r="C1103" s="3">
        <v>46844</v>
      </c>
      <c r="D1103">
        <v>760</v>
      </c>
      <c r="G1103" t="str">
        <f t="shared" si="86"/>
        <v>Nemaguard 10 GR 20 X 500 gr46844</v>
      </c>
      <c r="H1103">
        <v>1102</v>
      </c>
      <c r="I1103" t="s">
        <v>12721</v>
      </c>
      <c r="J1103" t="s">
        <v>1434</v>
      </c>
      <c r="K1103" s="3">
        <v>46844</v>
      </c>
      <c r="L1103">
        <v>20</v>
      </c>
      <c r="M1103">
        <v>1</v>
      </c>
      <c r="N1103">
        <v>1</v>
      </c>
      <c r="O1103">
        <v>20</v>
      </c>
      <c r="P1103">
        <f t="shared" si="87"/>
        <v>760</v>
      </c>
      <c r="Q1103">
        <f t="shared" si="88"/>
        <v>38</v>
      </c>
      <c r="R1103">
        <f t="shared" si="89"/>
        <v>0</v>
      </c>
    </row>
    <row r="1104" spans="1:18">
      <c r="A1104" t="str">
        <f t="shared" si="85"/>
        <v>Neo Foxs 200 EC 12 X 800 ml46447</v>
      </c>
      <c r="B1104" t="s">
        <v>1435</v>
      </c>
      <c r="C1104" s="3">
        <v>46447</v>
      </c>
      <c r="D1104">
        <v>120</v>
      </c>
      <c r="G1104" t="str">
        <f t="shared" si="86"/>
        <v>Neo Foxs 200 EC 12 X 800 ml46447</v>
      </c>
      <c r="H1104">
        <v>1103</v>
      </c>
      <c r="I1104" t="s">
        <v>12722</v>
      </c>
      <c r="J1104" t="s">
        <v>1435</v>
      </c>
      <c r="K1104" s="3">
        <v>46447</v>
      </c>
      <c r="L1104">
        <v>12</v>
      </c>
      <c r="M1104">
        <v>1</v>
      </c>
      <c r="N1104">
        <v>1</v>
      </c>
      <c r="O1104">
        <v>12</v>
      </c>
      <c r="P1104">
        <f t="shared" si="87"/>
        <v>120</v>
      </c>
      <c r="Q1104">
        <f t="shared" si="88"/>
        <v>10</v>
      </c>
      <c r="R1104">
        <f t="shared" si="89"/>
        <v>0</v>
      </c>
    </row>
    <row r="1105" spans="1:18">
      <c r="A1105" t="str">
        <f t="shared" si="85"/>
        <v>Neocron 80 OL 15 X 1 ltr47027</v>
      </c>
      <c r="B1105" t="s">
        <v>1436</v>
      </c>
      <c r="C1105" s="3">
        <v>47027</v>
      </c>
      <c r="D1105">
        <v>693</v>
      </c>
      <c r="G1105" t="str">
        <f t="shared" si="86"/>
        <v>Neocron 80 OL 15 X 1 ltr47027</v>
      </c>
      <c r="H1105">
        <v>1104</v>
      </c>
      <c r="I1105" t="s">
        <v>12723</v>
      </c>
      <c r="J1105" t="s">
        <v>1436</v>
      </c>
      <c r="K1105" s="3">
        <v>47027</v>
      </c>
      <c r="L1105">
        <v>15</v>
      </c>
      <c r="M1105">
        <v>1</v>
      </c>
      <c r="N1105">
        <v>1</v>
      </c>
      <c r="O1105">
        <v>15</v>
      </c>
      <c r="P1105">
        <f t="shared" si="87"/>
        <v>693</v>
      </c>
      <c r="Q1105">
        <f t="shared" si="88"/>
        <v>46</v>
      </c>
      <c r="R1105">
        <f t="shared" si="89"/>
        <v>3</v>
      </c>
    </row>
    <row r="1106" spans="1:18">
      <c r="A1106" t="str">
        <f t="shared" si="85"/>
        <v>Neocron 80 OL 15 X 1 ltr47058</v>
      </c>
      <c r="B1106" t="s">
        <v>1436</v>
      </c>
      <c r="C1106" s="3">
        <v>47058</v>
      </c>
      <c r="D1106">
        <v>5250</v>
      </c>
      <c r="G1106" t="str">
        <f t="shared" si="86"/>
        <v>Neocron 80 OL 15 X 1 ltr47058</v>
      </c>
      <c r="H1106">
        <v>1105</v>
      </c>
      <c r="I1106" t="s">
        <v>12723</v>
      </c>
      <c r="J1106" t="s">
        <v>1436</v>
      </c>
      <c r="K1106" s="3">
        <v>47058</v>
      </c>
      <c r="L1106">
        <v>15</v>
      </c>
      <c r="M1106">
        <v>1</v>
      </c>
      <c r="N1106">
        <v>1</v>
      </c>
      <c r="O1106">
        <v>15</v>
      </c>
      <c r="P1106">
        <f t="shared" si="87"/>
        <v>5250</v>
      </c>
      <c r="Q1106">
        <f t="shared" si="88"/>
        <v>350</v>
      </c>
      <c r="R1106">
        <f t="shared" si="89"/>
        <v>0</v>
      </c>
    </row>
    <row r="1107" spans="1:18">
      <c r="A1107" t="str">
        <f t="shared" si="85"/>
        <v>Neocron 80 OL 20 X 250 ml46966</v>
      </c>
      <c r="B1107" t="s">
        <v>1437</v>
      </c>
      <c r="C1107" s="3">
        <v>46966</v>
      </c>
      <c r="D1107">
        <v>2</v>
      </c>
      <c r="G1107" t="str">
        <f t="shared" si="86"/>
        <v>Neocron 80 OL 20 X 250 ml46966</v>
      </c>
      <c r="H1107">
        <v>1106</v>
      </c>
      <c r="I1107" t="s">
        <v>12724</v>
      </c>
      <c r="J1107" t="s">
        <v>1437</v>
      </c>
      <c r="K1107" s="3">
        <v>46966</v>
      </c>
      <c r="L1107">
        <v>20</v>
      </c>
      <c r="M1107">
        <v>1</v>
      </c>
      <c r="N1107">
        <v>1</v>
      </c>
      <c r="O1107">
        <v>20</v>
      </c>
      <c r="P1107">
        <f t="shared" si="87"/>
        <v>2</v>
      </c>
      <c r="Q1107">
        <f t="shared" si="88"/>
        <v>0</v>
      </c>
      <c r="R1107">
        <f t="shared" si="89"/>
        <v>2</v>
      </c>
    </row>
    <row r="1108" spans="1:18">
      <c r="A1108" t="str">
        <f t="shared" si="85"/>
        <v>Neocron 80 OL 20 X 250 ml47239</v>
      </c>
      <c r="B1108" t="s">
        <v>1437</v>
      </c>
      <c r="C1108" s="3">
        <v>47239</v>
      </c>
      <c r="D1108">
        <v>1126</v>
      </c>
      <c r="G1108" t="str">
        <f t="shared" si="86"/>
        <v>Neocron 80 OL 20 X 250 ml47239</v>
      </c>
      <c r="H1108">
        <v>1107</v>
      </c>
      <c r="I1108" t="s">
        <v>12724</v>
      </c>
      <c r="J1108" t="s">
        <v>1437</v>
      </c>
      <c r="K1108" s="3">
        <v>47239</v>
      </c>
      <c r="L1108">
        <v>20</v>
      </c>
      <c r="M1108">
        <v>1</v>
      </c>
      <c r="N1108">
        <v>1</v>
      </c>
      <c r="O1108">
        <v>20</v>
      </c>
      <c r="P1108">
        <f t="shared" si="87"/>
        <v>1126</v>
      </c>
      <c r="Q1108">
        <f t="shared" si="88"/>
        <v>56</v>
      </c>
      <c r="R1108">
        <f t="shared" si="89"/>
        <v>6</v>
      </c>
    </row>
    <row r="1109" spans="1:18">
      <c r="A1109" t="str">
        <f t="shared" si="85"/>
        <v>Neocron 80 OL 20 X 500 ml46874</v>
      </c>
      <c r="B1109" t="s">
        <v>1438</v>
      </c>
      <c r="C1109" s="3">
        <v>46874</v>
      </c>
      <c r="D1109">
        <v>1</v>
      </c>
      <c r="G1109" t="str">
        <f t="shared" si="86"/>
        <v>Neocron 80 OL 20 X 500 ml46874</v>
      </c>
      <c r="H1109">
        <v>1108</v>
      </c>
      <c r="I1109" t="s">
        <v>12725</v>
      </c>
      <c r="J1109" t="s">
        <v>1438</v>
      </c>
      <c r="K1109" s="3">
        <v>46874</v>
      </c>
      <c r="L1109">
        <v>20</v>
      </c>
      <c r="M1109">
        <v>1</v>
      </c>
      <c r="N1109">
        <v>1</v>
      </c>
      <c r="O1109">
        <v>20</v>
      </c>
      <c r="P1109">
        <f t="shared" si="87"/>
        <v>1</v>
      </c>
      <c r="Q1109">
        <f t="shared" si="88"/>
        <v>0</v>
      </c>
      <c r="R1109">
        <f t="shared" si="89"/>
        <v>1</v>
      </c>
    </row>
    <row r="1110" spans="1:18">
      <c r="A1110" t="str">
        <f t="shared" si="85"/>
        <v>Neocron 80 OL 20 X 500 ml46813</v>
      </c>
      <c r="B1110" t="s">
        <v>1438</v>
      </c>
      <c r="C1110" s="3">
        <v>46813</v>
      </c>
      <c r="D1110">
        <v>56</v>
      </c>
      <c r="G1110" t="str">
        <f t="shared" si="86"/>
        <v>Neocron 80 OL 20 X 500 ml46813</v>
      </c>
      <c r="H1110">
        <v>1109</v>
      </c>
      <c r="I1110" t="s">
        <v>12725</v>
      </c>
      <c r="J1110" t="s">
        <v>1438</v>
      </c>
      <c r="K1110" s="3">
        <v>46813</v>
      </c>
      <c r="L1110">
        <v>20</v>
      </c>
      <c r="M1110">
        <v>1</v>
      </c>
      <c r="N1110">
        <v>1</v>
      </c>
      <c r="O1110">
        <v>20</v>
      </c>
      <c r="P1110">
        <f t="shared" si="87"/>
        <v>56</v>
      </c>
      <c r="Q1110">
        <f t="shared" si="88"/>
        <v>2</v>
      </c>
      <c r="R1110">
        <f t="shared" si="89"/>
        <v>16</v>
      </c>
    </row>
    <row r="1111" spans="1:18">
      <c r="A1111" t="str">
        <f t="shared" si="85"/>
        <v>Neocron 80 OL 20 X 500 ml47239</v>
      </c>
      <c r="B1111" t="s">
        <v>1438</v>
      </c>
      <c r="C1111" s="3">
        <v>47239</v>
      </c>
      <c r="D1111">
        <v>9800</v>
      </c>
      <c r="G1111" t="str">
        <f t="shared" si="86"/>
        <v>Neocron 80 OL 20 X 500 ml47239</v>
      </c>
      <c r="H1111">
        <v>1110</v>
      </c>
      <c r="I1111" t="s">
        <v>12725</v>
      </c>
      <c r="J1111" t="s">
        <v>1438</v>
      </c>
      <c r="K1111" s="3">
        <v>47239</v>
      </c>
      <c r="L1111">
        <v>20</v>
      </c>
      <c r="M1111">
        <v>1</v>
      </c>
      <c r="N1111">
        <v>1</v>
      </c>
      <c r="O1111">
        <v>20</v>
      </c>
      <c r="P1111">
        <f t="shared" si="87"/>
        <v>9800</v>
      </c>
      <c r="Q1111">
        <f t="shared" si="88"/>
        <v>490</v>
      </c>
      <c r="R1111">
        <f t="shared" si="89"/>
        <v>0</v>
      </c>
    </row>
    <row r="1112" spans="1:18">
      <c r="A1112" t="str">
        <f t="shared" si="85"/>
        <v>Neocron 80 OL 20 X 500 ml47209</v>
      </c>
      <c r="B1112" t="s">
        <v>1438</v>
      </c>
      <c r="C1112" s="3">
        <v>47209</v>
      </c>
      <c r="D1112">
        <v>2460</v>
      </c>
      <c r="G1112" t="str">
        <f t="shared" si="86"/>
        <v>Neocron 80 OL 20 X 500 ml47209</v>
      </c>
      <c r="H1112">
        <v>1111</v>
      </c>
      <c r="I1112" t="s">
        <v>12725</v>
      </c>
      <c r="J1112" t="s">
        <v>1438</v>
      </c>
      <c r="K1112" s="3">
        <v>47209</v>
      </c>
      <c r="L1112">
        <v>20</v>
      </c>
      <c r="M1112">
        <v>1</v>
      </c>
      <c r="N1112">
        <v>1</v>
      </c>
      <c r="O1112">
        <v>20</v>
      </c>
      <c r="P1112">
        <f t="shared" si="87"/>
        <v>2460</v>
      </c>
      <c r="Q1112">
        <f t="shared" si="88"/>
        <v>123</v>
      </c>
      <c r="R1112">
        <f t="shared" si="89"/>
        <v>0</v>
      </c>
    </row>
    <row r="1113" spans="1:18">
      <c r="A1113" t="str">
        <f t="shared" si="85"/>
        <v>Neoroot 16 X 250 gr45870</v>
      </c>
      <c r="B1113" t="s">
        <v>1439</v>
      </c>
      <c r="C1113" s="3">
        <v>45870</v>
      </c>
      <c r="D1113">
        <v>1004</v>
      </c>
      <c r="G1113" t="str">
        <f t="shared" si="86"/>
        <v>Neoroot 16 X 250 gr45870</v>
      </c>
      <c r="H1113">
        <v>1112</v>
      </c>
      <c r="I1113" t="s">
        <v>12726</v>
      </c>
      <c r="J1113" t="s">
        <v>1439</v>
      </c>
      <c r="K1113" s="3">
        <v>45870</v>
      </c>
      <c r="L1113">
        <v>16</v>
      </c>
      <c r="M1113">
        <v>1</v>
      </c>
      <c r="N1113">
        <v>1</v>
      </c>
      <c r="O1113">
        <v>16</v>
      </c>
      <c r="P1113">
        <f t="shared" si="87"/>
        <v>1004</v>
      </c>
      <c r="Q1113">
        <f t="shared" si="88"/>
        <v>62</v>
      </c>
      <c r="R1113">
        <f t="shared" si="89"/>
        <v>12</v>
      </c>
    </row>
    <row r="1114" spans="1:18">
      <c r="A1114" t="str">
        <f t="shared" si="85"/>
        <v>Neoroot 16 X 250 gr (Sample)45870</v>
      </c>
      <c r="B1114" t="s">
        <v>1441</v>
      </c>
      <c r="C1114" s="3">
        <v>45870</v>
      </c>
      <c r="D1114">
        <v>2</v>
      </c>
      <c r="G1114" t="str">
        <f t="shared" si="86"/>
        <v>Neoroot 16 X 250 gr (Sample)45870</v>
      </c>
      <c r="H1114">
        <v>1113</v>
      </c>
      <c r="I1114" t="s">
        <v>12727</v>
      </c>
      <c r="J1114" t="s">
        <v>1441</v>
      </c>
      <c r="K1114" s="3">
        <v>45870</v>
      </c>
      <c r="L1114">
        <v>16</v>
      </c>
      <c r="M1114">
        <v>1</v>
      </c>
      <c r="N1114">
        <v>1</v>
      </c>
      <c r="O1114">
        <v>16</v>
      </c>
      <c r="P1114">
        <f t="shared" si="87"/>
        <v>2</v>
      </c>
      <c r="Q1114">
        <f t="shared" si="88"/>
        <v>0</v>
      </c>
      <c r="R1114">
        <f t="shared" si="89"/>
        <v>2</v>
      </c>
    </row>
    <row r="1115" spans="1:18">
      <c r="A1115" t="str">
        <f t="shared" si="85"/>
        <v>Neshoga 4 X 75 X 25 ml45717</v>
      </c>
      <c r="B1115" t="s">
        <v>1443</v>
      </c>
      <c r="C1115" s="3">
        <v>45717</v>
      </c>
      <c r="D1115">
        <v>200</v>
      </c>
      <c r="G1115" t="str">
        <f t="shared" si="86"/>
        <v>Neshoga 4 X 75 X 25 ml45717</v>
      </c>
      <c r="H1115">
        <v>1114</v>
      </c>
      <c r="I1115" t="s">
        <v>12728</v>
      </c>
      <c r="J1115" t="s">
        <v>1443</v>
      </c>
      <c r="K1115" s="3">
        <v>45717</v>
      </c>
      <c r="L1115">
        <v>4</v>
      </c>
      <c r="M1115">
        <v>75</v>
      </c>
      <c r="N1115">
        <v>1</v>
      </c>
      <c r="O1115">
        <v>300</v>
      </c>
      <c r="P1115">
        <f t="shared" si="87"/>
        <v>200</v>
      </c>
      <c r="Q1115">
        <f t="shared" si="88"/>
        <v>0</v>
      </c>
      <c r="R1115">
        <f t="shared" si="89"/>
        <v>200</v>
      </c>
    </row>
    <row r="1116" spans="1:18">
      <c r="A1116" t="str">
        <f t="shared" si="85"/>
        <v>Neshoga 4 X 75 X 25 ml47453</v>
      </c>
      <c r="B1116" t="s">
        <v>1443</v>
      </c>
      <c r="C1116" s="3">
        <v>47453</v>
      </c>
      <c r="D1116">
        <v>3271</v>
      </c>
      <c r="G1116" t="str">
        <f t="shared" si="86"/>
        <v>Neshoga 4 X 75 X 25 ml47453</v>
      </c>
      <c r="H1116">
        <v>1115</v>
      </c>
      <c r="I1116" t="s">
        <v>12728</v>
      </c>
      <c r="J1116" t="s">
        <v>1443</v>
      </c>
      <c r="K1116" s="3">
        <v>47453</v>
      </c>
      <c r="L1116">
        <v>4</v>
      </c>
      <c r="M1116">
        <v>75</v>
      </c>
      <c r="N1116">
        <v>1</v>
      </c>
      <c r="O1116">
        <v>300</v>
      </c>
      <c r="P1116">
        <f t="shared" si="87"/>
        <v>3271</v>
      </c>
      <c r="Q1116">
        <f t="shared" si="88"/>
        <v>10</v>
      </c>
      <c r="R1116">
        <f t="shared" si="89"/>
        <v>271</v>
      </c>
    </row>
    <row r="1117" spans="1:18">
      <c r="A1117" t="str">
        <f t="shared" si="85"/>
        <v>New Naptalin (Sample)1/1/1000</v>
      </c>
      <c r="B1117" t="s">
        <v>1444</v>
      </c>
      <c r="C1117" s="3" t="s">
        <v>2222</v>
      </c>
      <c r="D1117">
        <v>1</v>
      </c>
      <c r="G1117" t="str">
        <f t="shared" si="86"/>
        <v>New Naptalin (Sample)1/1/1000</v>
      </c>
      <c r="H1117">
        <v>1116</v>
      </c>
      <c r="I1117" t="s">
        <v>12729</v>
      </c>
      <c r="J1117" t="s">
        <v>1444</v>
      </c>
      <c r="K1117" s="3" t="s">
        <v>2222</v>
      </c>
      <c r="L1117">
        <v>1</v>
      </c>
      <c r="M1117">
        <v>1</v>
      </c>
      <c r="N1117">
        <v>1</v>
      </c>
      <c r="O1117">
        <v>1</v>
      </c>
      <c r="P1117">
        <f t="shared" si="87"/>
        <v>1</v>
      </c>
      <c r="Q1117">
        <f t="shared" si="88"/>
        <v>1</v>
      </c>
      <c r="R1117">
        <f t="shared" si="89"/>
        <v>0</v>
      </c>
    </row>
    <row r="1118" spans="1:18">
      <c r="A1118" t="str">
        <f t="shared" si="85"/>
        <v>Nokia 150 TA-1235DS New1/1/1000</v>
      </c>
      <c r="B1118" t="s">
        <v>1445</v>
      </c>
      <c r="C1118" s="3" t="s">
        <v>2222</v>
      </c>
      <c r="D1118">
        <v>15</v>
      </c>
      <c r="G1118" t="str">
        <f t="shared" si="86"/>
        <v>Nokia 150 TA-1235DS New1/1/1000</v>
      </c>
      <c r="H1118">
        <v>1117</v>
      </c>
      <c r="I1118" t="s">
        <v>12730</v>
      </c>
      <c r="J1118" t="s">
        <v>1445</v>
      </c>
      <c r="K1118" s="3" t="s">
        <v>2222</v>
      </c>
      <c r="L1118">
        <v>1</v>
      </c>
      <c r="M1118">
        <v>1</v>
      </c>
      <c r="N1118">
        <v>1</v>
      </c>
      <c r="O1118">
        <v>1</v>
      </c>
      <c r="P1118">
        <f t="shared" si="87"/>
        <v>15</v>
      </c>
      <c r="Q1118">
        <f t="shared" si="88"/>
        <v>15</v>
      </c>
      <c r="R1118">
        <f t="shared" si="89"/>
        <v>0</v>
      </c>
    </row>
    <row r="1119" spans="1:18">
      <c r="A1119" t="str">
        <f t="shared" si="85"/>
        <v>Nokia 2101/1/1000</v>
      </c>
      <c r="B1119" t="s">
        <v>1446</v>
      </c>
      <c r="C1119" s="3" t="s">
        <v>2222</v>
      </c>
      <c r="D1119">
        <v>15</v>
      </c>
      <c r="G1119" t="str">
        <f t="shared" si="86"/>
        <v>Nokia 2101/1/1000</v>
      </c>
      <c r="H1119">
        <v>1118</v>
      </c>
      <c r="I1119" t="s">
        <v>12731</v>
      </c>
      <c r="J1119" t="s">
        <v>1446</v>
      </c>
      <c r="K1119" s="3" t="s">
        <v>2222</v>
      </c>
      <c r="L1119">
        <v>1</v>
      </c>
      <c r="M1119">
        <v>1</v>
      </c>
      <c r="N1119">
        <v>1</v>
      </c>
      <c r="O1119">
        <v>1</v>
      </c>
      <c r="P1119">
        <f t="shared" si="87"/>
        <v>15</v>
      </c>
      <c r="Q1119">
        <f t="shared" si="88"/>
        <v>15</v>
      </c>
      <c r="R1119">
        <f t="shared" si="89"/>
        <v>0</v>
      </c>
    </row>
    <row r="1120" spans="1:18">
      <c r="A1120" t="str">
        <f t="shared" si="85"/>
        <v>Nokia 53101/1/1000</v>
      </c>
      <c r="B1120" t="s">
        <v>1447</v>
      </c>
      <c r="C1120" s="3" t="s">
        <v>2222</v>
      </c>
      <c r="D1120">
        <v>15</v>
      </c>
      <c r="G1120" t="str">
        <f t="shared" si="86"/>
        <v>Nokia 53101/1/1000</v>
      </c>
      <c r="H1120">
        <v>1119</v>
      </c>
      <c r="I1120" t="s">
        <v>12732</v>
      </c>
      <c r="J1120" t="s">
        <v>1447</v>
      </c>
      <c r="K1120" s="3" t="s">
        <v>2222</v>
      </c>
      <c r="L1120">
        <v>1</v>
      </c>
      <c r="M1120">
        <v>1</v>
      </c>
      <c r="N1120">
        <v>1</v>
      </c>
      <c r="O1120">
        <v>1</v>
      </c>
      <c r="P1120">
        <f t="shared" si="87"/>
        <v>15</v>
      </c>
      <c r="Q1120">
        <f t="shared" si="88"/>
        <v>15</v>
      </c>
      <c r="R1120">
        <f t="shared" si="89"/>
        <v>0</v>
      </c>
    </row>
    <row r="1121" spans="1:18">
      <c r="A1121" t="str">
        <f t="shared" si="85"/>
        <v>Nosel N-021/1/1000</v>
      </c>
      <c r="B1121" t="s">
        <v>1448</v>
      </c>
      <c r="C1121" s="3" t="s">
        <v>2222</v>
      </c>
      <c r="D1121">
        <v>10</v>
      </c>
      <c r="G1121" t="str">
        <f t="shared" si="86"/>
        <v>Nosel N-021/1/1000</v>
      </c>
      <c r="H1121">
        <v>1120</v>
      </c>
      <c r="I1121" t="s">
        <v>12733</v>
      </c>
      <c r="J1121" t="s">
        <v>1448</v>
      </c>
      <c r="K1121" s="3" t="s">
        <v>2222</v>
      </c>
      <c r="L1121">
        <v>1</v>
      </c>
      <c r="M1121">
        <v>1</v>
      </c>
      <c r="N1121">
        <v>1</v>
      </c>
      <c r="O1121">
        <v>1</v>
      </c>
      <c r="P1121">
        <f t="shared" si="87"/>
        <v>10</v>
      </c>
      <c r="Q1121">
        <f t="shared" si="88"/>
        <v>10</v>
      </c>
      <c r="R1121">
        <f t="shared" si="89"/>
        <v>0</v>
      </c>
    </row>
    <row r="1122" spans="1:18">
      <c r="A1122" t="str">
        <f t="shared" si="85"/>
        <v>Nosel N-061/1/1000</v>
      </c>
      <c r="B1122" t="s">
        <v>1449</v>
      </c>
      <c r="C1122" s="3" t="s">
        <v>2222</v>
      </c>
      <c r="D1122">
        <v>10</v>
      </c>
      <c r="G1122" t="str">
        <f t="shared" si="86"/>
        <v>Nosel N-061/1/1000</v>
      </c>
      <c r="H1122">
        <v>1121</v>
      </c>
      <c r="I1122" t="s">
        <v>12734</v>
      </c>
      <c r="J1122" t="s">
        <v>1449</v>
      </c>
      <c r="K1122" s="3" t="s">
        <v>2222</v>
      </c>
      <c r="L1122">
        <v>1</v>
      </c>
      <c r="M1122">
        <v>1</v>
      </c>
      <c r="N1122">
        <v>1</v>
      </c>
      <c r="O1122">
        <v>1</v>
      </c>
      <c r="P1122">
        <f t="shared" si="87"/>
        <v>10</v>
      </c>
      <c r="Q1122">
        <f t="shared" si="88"/>
        <v>10</v>
      </c>
      <c r="R1122">
        <f t="shared" si="89"/>
        <v>0</v>
      </c>
    </row>
    <row r="1123" spans="1:18">
      <c r="A1123" t="str">
        <f t="shared" si="85"/>
        <v>Nosel N-071/1/1000</v>
      </c>
      <c r="B1123" t="s">
        <v>1450</v>
      </c>
      <c r="C1123" s="3" t="s">
        <v>2222</v>
      </c>
      <c r="D1123">
        <v>10</v>
      </c>
      <c r="G1123" t="str">
        <f t="shared" si="86"/>
        <v>Nosel N-071/1/1000</v>
      </c>
      <c r="H1123">
        <v>1122</v>
      </c>
      <c r="I1123" t="s">
        <v>12735</v>
      </c>
      <c r="J1123" t="s">
        <v>1450</v>
      </c>
      <c r="K1123" s="3" t="s">
        <v>2222</v>
      </c>
      <c r="L1123">
        <v>1</v>
      </c>
      <c r="M1123">
        <v>1</v>
      </c>
      <c r="N1123">
        <v>1</v>
      </c>
      <c r="O1123">
        <v>1</v>
      </c>
      <c r="P1123">
        <f t="shared" si="87"/>
        <v>10</v>
      </c>
      <c r="Q1123">
        <f t="shared" si="88"/>
        <v>10</v>
      </c>
      <c r="R1123">
        <f t="shared" si="89"/>
        <v>0</v>
      </c>
    </row>
    <row r="1124" spans="1:18">
      <c r="A1124" t="str">
        <f t="shared" si="85"/>
        <v>Nosel Tutup KSB 3651/1/1000</v>
      </c>
      <c r="B1124" t="s">
        <v>1451</v>
      </c>
      <c r="C1124" s="3" t="s">
        <v>2222</v>
      </c>
      <c r="D1124">
        <v>1405</v>
      </c>
      <c r="G1124" t="str">
        <f t="shared" si="86"/>
        <v>Nosel Tutup KSB 3651/1/1000</v>
      </c>
      <c r="H1124">
        <v>1123</v>
      </c>
      <c r="I1124" t="s">
        <v>12736</v>
      </c>
      <c r="J1124" t="s">
        <v>1451</v>
      </c>
      <c r="K1124" s="3" t="s">
        <v>2222</v>
      </c>
      <c r="L1124">
        <v>1</v>
      </c>
      <c r="M1124">
        <v>1</v>
      </c>
      <c r="N1124">
        <v>1</v>
      </c>
      <c r="O1124">
        <v>1</v>
      </c>
      <c r="P1124">
        <f t="shared" si="87"/>
        <v>1405</v>
      </c>
      <c r="Q1124">
        <f t="shared" si="88"/>
        <v>1405</v>
      </c>
      <c r="R1124">
        <f t="shared" si="89"/>
        <v>0</v>
      </c>
    </row>
    <row r="1125" spans="1:18">
      <c r="A1125" t="str">
        <f t="shared" si="85"/>
        <v>Nosel Tutup KSK 2351/1/1000</v>
      </c>
      <c r="B1125" t="s">
        <v>1452</v>
      </c>
      <c r="C1125" s="3" t="s">
        <v>2222</v>
      </c>
      <c r="D1125">
        <v>1881</v>
      </c>
      <c r="G1125" t="str">
        <f t="shared" si="86"/>
        <v>Nosel Tutup KSK 2351/1/1000</v>
      </c>
      <c r="H1125">
        <v>1124</v>
      </c>
      <c r="I1125" t="s">
        <v>12737</v>
      </c>
      <c r="J1125" t="s">
        <v>1452</v>
      </c>
      <c r="K1125" s="3" t="s">
        <v>2222</v>
      </c>
      <c r="L1125">
        <v>1</v>
      </c>
      <c r="M1125">
        <v>1</v>
      </c>
      <c r="N1125">
        <v>1</v>
      </c>
      <c r="O1125">
        <v>1</v>
      </c>
      <c r="P1125">
        <f t="shared" si="87"/>
        <v>1881</v>
      </c>
      <c r="Q1125">
        <f t="shared" si="88"/>
        <v>1881</v>
      </c>
      <c r="R1125">
        <f t="shared" si="89"/>
        <v>0</v>
      </c>
    </row>
    <row r="1126" spans="1:18">
      <c r="A1126" t="str">
        <f t="shared" si="85"/>
        <v>Nostro 440 EC 20 X 500 ml46935</v>
      </c>
      <c r="B1126" t="s">
        <v>1453</v>
      </c>
      <c r="C1126" s="3">
        <v>46935</v>
      </c>
      <c r="D1126">
        <v>162</v>
      </c>
      <c r="G1126" t="str">
        <f t="shared" si="86"/>
        <v>Nostro 440 EC 20 X 500 ml46935</v>
      </c>
      <c r="H1126">
        <v>1125</v>
      </c>
      <c r="I1126" t="s">
        <v>12738</v>
      </c>
      <c r="J1126" t="s">
        <v>1453</v>
      </c>
      <c r="K1126" s="3">
        <v>46935</v>
      </c>
      <c r="L1126">
        <v>20</v>
      </c>
      <c r="M1126">
        <v>1</v>
      </c>
      <c r="N1126">
        <v>1</v>
      </c>
      <c r="O1126">
        <v>20</v>
      </c>
      <c r="P1126">
        <f t="shared" si="87"/>
        <v>162</v>
      </c>
      <c r="Q1126">
        <f t="shared" si="88"/>
        <v>8</v>
      </c>
      <c r="R1126">
        <f t="shared" si="89"/>
        <v>2</v>
      </c>
    </row>
    <row r="1127" spans="1:18">
      <c r="A1127" t="str">
        <f t="shared" si="85"/>
        <v>Nostro 440 EC 20 X 500 ml ( label hijau )47270</v>
      </c>
      <c r="B1127" t="s">
        <v>1455</v>
      </c>
      <c r="C1127" s="3">
        <v>47270</v>
      </c>
      <c r="D1127">
        <v>90</v>
      </c>
      <c r="G1127" t="str">
        <f t="shared" si="86"/>
        <v>Nostro 440 EC 20 X 500 ml ( label hijau )47270</v>
      </c>
      <c r="H1127">
        <v>1126</v>
      </c>
      <c r="I1127" t="s">
        <v>12739</v>
      </c>
      <c r="J1127" t="s">
        <v>1455</v>
      </c>
      <c r="K1127" s="3">
        <v>47270</v>
      </c>
      <c r="L1127">
        <v>20</v>
      </c>
      <c r="M1127">
        <v>1</v>
      </c>
      <c r="N1127">
        <v>1</v>
      </c>
      <c r="O1127">
        <v>20</v>
      </c>
      <c r="P1127">
        <f t="shared" si="87"/>
        <v>90</v>
      </c>
      <c r="Q1127">
        <f t="shared" si="88"/>
        <v>4</v>
      </c>
      <c r="R1127">
        <f t="shared" si="89"/>
        <v>10</v>
      </c>
    </row>
    <row r="1128" spans="1:18">
      <c r="A1128" t="str">
        <f t="shared" si="85"/>
        <v>Nostro 440 EC 40 X 250 ml46935</v>
      </c>
      <c r="B1128" t="s">
        <v>1457</v>
      </c>
      <c r="C1128" s="3">
        <v>46935</v>
      </c>
      <c r="D1128">
        <v>1185</v>
      </c>
      <c r="G1128" t="str">
        <f t="shared" si="86"/>
        <v>Nostro 440 EC 40 X 250 ml46935</v>
      </c>
      <c r="H1128">
        <v>1127</v>
      </c>
      <c r="I1128" t="s">
        <v>12740</v>
      </c>
      <c r="J1128" t="s">
        <v>1457</v>
      </c>
      <c r="K1128" s="3">
        <v>46935</v>
      </c>
      <c r="L1128">
        <v>40</v>
      </c>
      <c r="M1128">
        <v>1</v>
      </c>
      <c r="N1128">
        <v>1</v>
      </c>
      <c r="O1128">
        <v>40</v>
      </c>
      <c r="P1128">
        <f t="shared" si="87"/>
        <v>1185</v>
      </c>
      <c r="Q1128">
        <f t="shared" si="88"/>
        <v>29</v>
      </c>
      <c r="R1128">
        <f t="shared" si="89"/>
        <v>25</v>
      </c>
    </row>
    <row r="1129" spans="1:18">
      <c r="A1129" t="str">
        <f t="shared" si="85"/>
        <v>Nostro 440 EC 40 X 250 ml ( label hijau )47270</v>
      </c>
      <c r="B1129" t="s">
        <v>1458</v>
      </c>
      <c r="C1129" s="3">
        <v>47270</v>
      </c>
      <c r="D1129">
        <v>310</v>
      </c>
      <c r="G1129" t="str">
        <f t="shared" si="86"/>
        <v>Nostro 440 EC 40 X 250 ml ( label hijau )47270</v>
      </c>
      <c r="H1129">
        <v>1128</v>
      </c>
      <c r="I1129" t="s">
        <v>12741</v>
      </c>
      <c r="J1129" t="s">
        <v>1458</v>
      </c>
      <c r="K1129" s="3">
        <v>47270</v>
      </c>
      <c r="L1129">
        <v>40</v>
      </c>
      <c r="M1129">
        <v>1</v>
      </c>
      <c r="N1129">
        <v>1</v>
      </c>
      <c r="O1129">
        <v>40</v>
      </c>
      <c r="P1129">
        <f t="shared" si="87"/>
        <v>310</v>
      </c>
      <c r="Q1129">
        <f t="shared" si="88"/>
        <v>7</v>
      </c>
      <c r="R1129">
        <f t="shared" si="89"/>
        <v>30</v>
      </c>
    </row>
    <row r="1130" spans="1:18">
      <c r="A1130" t="str">
        <f t="shared" si="85"/>
        <v>Nozzle YT 4L, 5L, 7L &amp; 9L1/1/1000</v>
      </c>
      <c r="B1130" t="s">
        <v>1459</v>
      </c>
      <c r="C1130" s="3" t="s">
        <v>2222</v>
      </c>
      <c r="D1130">
        <v>1460</v>
      </c>
      <c r="G1130" t="str">
        <f t="shared" si="86"/>
        <v>Nozzle YT 4L, 5L, 7L &amp; 9L1/1/1000</v>
      </c>
      <c r="H1130">
        <v>1129</v>
      </c>
      <c r="I1130" t="s">
        <v>12742</v>
      </c>
      <c r="J1130" t="s">
        <v>1459</v>
      </c>
      <c r="K1130" s="3" t="s">
        <v>2222</v>
      </c>
      <c r="L1130">
        <v>1</v>
      </c>
      <c r="M1130">
        <v>1</v>
      </c>
      <c r="N1130">
        <v>1</v>
      </c>
      <c r="O1130">
        <v>1</v>
      </c>
      <c r="P1130">
        <f t="shared" si="87"/>
        <v>1460</v>
      </c>
      <c r="Q1130">
        <f t="shared" si="88"/>
        <v>1460</v>
      </c>
      <c r="R1130">
        <f t="shared" si="89"/>
        <v>0</v>
      </c>
    </row>
    <row r="1131" spans="1:18">
      <c r="A1131" t="str">
        <f t="shared" si="85"/>
        <v>NPK 12-12-17 MPS 25 kg46023</v>
      </c>
      <c r="B1131" t="s">
        <v>1460</v>
      </c>
      <c r="C1131" s="3">
        <v>46023</v>
      </c>
      <c r="D1131">
        <v>220</v>
      </c>
      <c r="G1131" t="str">
        <f t="shared" si="86"/>
        <v>NPK 12-12-17 MPS 25 kg46023</v>
      </c>
      <c r="H1131">
        <v>1130</v>
      </c>
      <c r="I1131" t="s">
        <v>12743</v>
      </c>
      <c r="J1131" t="s">
        <v>1460</v>
      </c>
      <c r="K1131" s="3">
        <v>46023</v>
      </c>
      <c r="L1131">
        <v>1</v>
      </c>
      <c r="M1131">
        <v>1</v>
      </c>
      <c r="N1131">
        <v>1</v>
      </c>
      <c r="O1131">
        <v>1</v>
      </c>
      <c r="P1131">
        <f t="shared" si="87"/>
        <v>220</v>
      </c>
      <c r="Q1131">
        <f t="shared" si="88"/>
        <v>220</v>
      </c>
      <c r="R1131">
        <f t="shared" si="89"/>
        <v>0</v>
      </c>
    </row>
    <row r="1132" spans="1:18">
      <c r="A1132" t="str">
        <f t="shared" si="85"/>
        <v>NPK 15-10-22 Magnum 50 kg46388</v>
      </c>
      <c r="B1132" t="s">
        <v>1461</v>
      </c>
      <c r="C1132" s="3">
        <v>46388</v>
      </c>
      <c r="D1132">
        <v>10</v>
      </c>
      <c r="G1132" t="str">
        <f t="shared" si="86"/>
        <v>NPK 15-10-22 Magnum 50 kg46388</v>
      </c>
      <c r="H1132">
        <v>1131</v>
      </c>
      <c r="I1132" t="s">
        <v>12744</v>
      </c>
      <c r="J1132" t="s">
        <v>1461</v>
      </c>
      <c r="K1132" s="3">
        <v>46388</v>
      </c>
      <c r="L1132">
        <v>1</v>
      </c>
      <c r="M1132">
        <v>1</v>
      </c>
      <c r="N1132">
        <v>1</v>
      </c>
      <c r="O1132">
        <v>1</v>
      </c>
      <c r="P1132">
        <f t="shared" si="87"/>
        <v>10</v>
      </c>
      <c r="Q1132">
        <f t="shared" si="88"/>
        <v>10</v>
      </c>
      <c r="R1132">
        <f t="shared" si="89"/>
        <v>0</v>
      </c>
    </row>
    <row r="1133" spans="1:18">
      <c r="A1133" t="str">
        <f t="shared" si="85"/>
        <v>NPK 15-10-22 Magnum 50 kg46447</v>
      </c>
      <c r="B1133" t="s">
        <v>1461</v>
      </c>
      <c r="C1133" s="3">
        <v>46447</v>
      </c>
      <c r="D1133">
        <v>30</v>
      </c>
      <c r="G1133" t="str">
        <f t="shared" si="86"/>
        <v>NPK 15-10-22 Magnum 50 kg46447</v>
      </c>
      <c r="H1133">
        <v>1132</v>
      </c>
      <c r="I1133" t="s">
        <v>12744</v>
      </c>
      <c r="J1133" t="s">
        <v>1461</v>
      </c>
      <c r="K1133" s="3">
        <v>46447</v>
      </c>
      <c r="L1133">
        <v>1</v>
      </c>
      <c r="M1133">
        <v>1</v>
      </c>
      <c r="N1133">
        <v>1</v>
      </c>
      <c r="O1133">
        <v>1</v>
      </c>
      <c r="P1133">
        <f t="shared" si="87"/>
        <v>30</v>
      </c>
      <c r="Q1133">
        <f t="shared" si="88"/>
        <v>30</v>
      </c>
      <c r="R1133">
        <f t="shared" si="89"/>
        <v>0</v>
      </c>
    </row>
    <row r="1134" spans="1:18">
      <c r="A1134" t="str">
        <f t="shared" si="85"/>
        <v>NPK 16.16.16+2 MPS 50 kg45658</v>
      </c>
      <c r="B1134" t="s">
        <v>1463</v>
      </c>
      <c r="C1134" s="3">
        <v>45658</v>
      </c>
      <c r="D1134">
        <v>84</v>
      </c>
      <c r="G1134" t="str">
        <f t="shared" si="86"/>
        <v>NPK 16.16.16+2 MPS 50 kg45658</v>
      </c>
      <c r="H1134">
        <v>1133</v>
      </c>
      <c r="I1134" t="s">
        <v>12745</v>
      </c>
      <c r="J1134" t="s">
        <v>1463</v>
      </c>
      <c r="K1134" s="3">
        <v>45658</v>
      </c>
      <c r="L1134">
        <v>1</v>
      </c>
      <c r="M1134">
        <v>1</v>
      </c>
      <c r="N1134">
        <v>1</v>
      </c>
      <c r="O1134">
        <v>1</v>
      </c>
      <c r="P1134">
        <f t="shared" si="87"/>
        <v>84</v>
      </c>
      <c r="Q1134">
        <f t="shared" si="88"/>
        <v>84</v>
      </c>
      <c r="R1134">
        <f t="shared" si="89"/>
        <v>0</v>
      </c>
    </row>
    <row r="1135" spans="1:18">
      <c r="A1135" t="str">
        <f t="shared" si="85"/>
        <v>NPK 17-17-17 MPS 20 kg46054</v>
      </c>
      <c r="B1135" t="s">
        <v>1464</v>
      </c>
      <c r="C1135" s="3">
        <v>46054</v>
      </c>
      <c r="D1135">
        <v>91</v>
      </c>
      <c r="G1135" t="str">
        <f t="shared" si="86"/>
        <v>NPK 17-17-17 MPS 20 kg46054</v>
      </c>
      <c r="H1135">
        <v>1134</v>
      </c>
      <c r="I1135" t="s">
        <v>12746</v>
      </c>
      <c r="J1135" t="s">
        <v>1464</v>
      </c>
      <c r="K1135" s="3">
        <v>46054</v>
      </c>
      <c r="L1135">
        <v>1</v>
      </c>
      <c r="M1135">
        <v>1</v>
      </c>
      <c r="N1135">
        <v>1</v>
      </c>
      <c r="O1135">
        <v>1</v>
      </c>
      <c r="P1135">
        <f t="shared" si="87"/>
        <v>91</v>
      </c>
      <c r="Q1135">
        <f t="shared" si="88"/>
        <v>91</v>
      </c>
      <c r="R1135">
        <f t="shared" si="89"/>
        <v>0</v>
      </c>
    </row>
    <row r="1136" spans="1:18">
      <c r="A1136" t="str">
        <f t="shared" si="85"/>
        <v>NPK Dinar 15-9-20 25 kg1/1/1000</v>
      </c>
      <c r="B1136" t="s">
        <v>1465</v>
      </c>
      <c r="C1136" s="3" t="s">
        <v>2222</v>
      </c>
      <c r="D1136">
        <v>1</v>
      </c>
      <c r="G1136" t="str">
        <f t="shared" si="86"/>
        <v>NPK Dinar 15-9-20 25 kg1/1/1000</v>
      </c>
      <c r="H1136">
        <v>1135</v>
      </c>
      <c r="I1136" t="s">
        <v>12747</v>
      </c>
      <c r="J1136" t="s">
        <v>1465</v>
      </c>
      <c r="K1136" s="3" t="s">
        <v>2222</v>
      </c>
      <c r="L1136">
        <v>1</v>
      </c>
      <c r="M1136">
        <v>1</v>
      </c>
      <c r="N1136">
        <v>1</v>
      </c>
      <c r="O1136">
        <v>1</v>
      </c>
      <c r="P1136">
        <f t="shared" si="87"/>
        <v>1</v>
      </c>
      <c r="Q1136">
        <f t="shared" si="88"/>
        <v>1</v>
      </c>
      <c r="R1136">
        <f t="shared" si="89"/>
        <v>0</v>
      </c>
    </row>
    <row r="1137" spans="1:18">
      <c r="A1137" t="str">
        <f t="shared" si="85"/>
        <v>NPK Multidaya 10-10-10 20 kg45292</v>
      </c>
      <c r="B1137" t="s">
        <v>1466</v>
      </c>
      <c r="C1137" s="3">
        <v>45292</v>
      </c>
      <c r="D1137">
        <v>165</v>
      </c>
      <c r="G1137" t="str">
        <f t="shared" si="86"/>
        <v>NPK Multidaya 10-10-10 20 kg45292</v>
      </c>
      <c r="H1137">
        <v>1136</v>
      </c>
      <c r="I1137" t="s">
        <v>12748</v>
      </c>
      <c r="J1137" t="s">
        <v>1466</v>
      </c>
      <c r="K1137" s="3">
        <v>45292</v>
      </c>
      <c r="L1137">
        <v>1</v>
      </c>
      <c r="M1137">
        <v>1</v>
      </c>
      <c r="N1137">
        <v>1</v>
      </c>
      <c r="O1137">
        <v>1</v>
      </c>
      <c r="P1137">
        <f t="shared" si="87"/>
        <v>165</v>
      </c>
      <c r="Q1137">
        <f t="shared" si="88"/>
        <v>165</v>
      </c>
      <c r="R1137">
        <f t="shared" si="89"/>
        <v>0</v>
      </c>
    </row>
    <row r="1138" spans="1:18">
      <c r="A1138" t="str">
        <f t="shared" si="85"/>
        <v>NPK Novatec 12-12-17 25 kg47058</v>
      </c>
      <c r="B1138" t="s">
        <v>1467</v>
      </c>
      <c r="C1138" s="3">
        <v>47058</v>
      </c>
      <c r="D1138">
        <v>230</v>
      </c>
      <c r="G1138" t="str">
        <f t="shared" si="86"/>
        <v>NPK Novatec 12-12-17 25 kg47058</v>
      </c>
      <c r="H1138">
        <v>1137</v>
      </c>
      <c r="I1138" t="s">
        <v>12749</v>
      </c>
      <c r="J1138" t="s">
        <v>1467</v>
      </c>
      <c r="K1138" s="3">
        <v>47058</v>
      </c>
      <c r="L1138">
        <v>1</v>
      </c>
      <c r="M1138">
        <v>1</v>
      </c>
      <c r="N1138">
        <v>1</v>
      </c>
      <c r="O1138">
        <v>1</v>
      </c>
      <c r="P1138">
        <f t="shared" si="87"/>
        <v>230</v>
      </c>
      <c r="Q1138">
        <f t="shared" si="88"/>
        <v>230</v>
      </c>
      <c r="R1138">
        <f t="shared" si="89"/>
        <v>0</v>
      </c>
    </row>
    <row r="1139" spans="1:18">
      <c r="A1139" t="str">
        <f t="shared" si="85"/>
        <v>NPK P Tani 16-16-16 Biru 50 kg46508</v>
      </c>
      <c r="B1139" t="s">
        <v>1468</v>
      </c>
      <c r="C1139" s="3">
        <v>46508</v>
      </c>
      <c r="D1139">
        <v>190</v>
      </c>
      <c r="G1139" t="str">
        <f t="shared" si="86"/>
        <v>NPK P Tani 16-16-16 Biru 50 kg46508</v>
      </c>
      <c r="H1139">
        <v>1138</v>
      </c>
      <c r="I1139" t="s">
        <v>12750</v>
      </c>
      <c r="J1139" t="s">
        <v>1468</v>
      </c>
      <c r="K1139" s="3">
        <v>46508</v>
      </c>
      <c r="L1139">
        <v>1</v>
      </c>
      <c r="M1139">
        <v>1</v>
      </c>
      <c r="N1139">
        <v>1</v>
      </c>
      <c r="O1139">
        <v>1</v>
      </c>
      <c r="P1139">
        <f t="shared" si="87"/>
        <v>190</v>
      </c>
      <c r="Q1139">
        <f t="shared" si="88"/>
        <v>190</v>
      </c>
      <c r="R1139">
        <f t="shared" si="89"/>
        <v>0</v>
      </c>
    </row>
    <row r="1140" spans="1:18">
      <c r="A1140" t="str">
        <f t="shared" si="85"/>
        <v>NPK SiNutriHS 13-6-27-4+TE Booster (Hijau) NPG 25 kg1/1/1000</v>
      </c>
      <c r="B1140" t="s">
        <v>1471</v>
      </c>
      <c r="C1140" s="3" t="s">
        <v>2222</v>
      </c>
      <c r="D1140">
        <v>40</v>
      </c>
      <c r="G1140" t="str">
        <f t="shared" si="86"/>
        <v>NPK SiNutriHS 13-6-27-4+TE Booster (Hijau) NPG 25 kg1/1/1000</v>
      </c>
      <c r="H1140">
        <v>1139</v>
      </c>
      <c r="I1140" t="s">
        <v>12751</v>
      </c>
      <c r="J1140" t="s">
        <v>1471</v>
      </c>
      <c r="K1140" s="3" t="s">
        <v>2222</v>
      </c>
      <c r="L1140">
        <v>1</v>
      </c>
      <c r="M1140">
        <v>1</v>
      </c>
      <c r="N1140">
        <v>1</v>
      </c>
      <c r="O1140">
        <v>1</v>
      </c>
      <c r="P1140">
        <f t="shared" si="87"/>
        <v>40</v>
      </c>
      <c r="Q1140">
        <f t="shared" si="88"/>
        <v>40</v>
      </c>
      <c r="R1140">
        <f t="shared" si="89"/>
        <v>0</v>
      </c>
    </row>
    <row r="1141" spans="1:18">
      <c r="A1141" t="str">
        <f t="shared" si="85"/>
        <v>NPK SiNutriHS 13-6-27-4+TE Booster (Hijau) NPG 50 kg46082</v>
      </c>
      <c r="B1141" t="s">
        <v>1472</v>
      </c>
      <c r="C1141" s="3">
        <v>46082</v>
      </c>
      <c r="D1141">
        <v>67</v>
      </c>
      <c r="G1141" t="str">
        <f t="shared" si="86"/>
        <v>NPK SiNutriHS 13-6-27-4+TE Booster (Hijau) NPG 50 kg46082</v>
      </c>
      <c r="H1141">
        <v>1140</v>
      </c>
      <c r="I1141" t="s">
        <v>12752</v>
      </c>
      <c r="J1141" t="s">
        <v>1472</v>
      </c>
      <c r="K1141" s="3">
        <v>46082</v>
      </c>
      <c r="L1141">
        <v>1</v>
      </c>
      <c r="M1141">
        <v>1</v>
      </c>
      <c r="N1141">
        <v>1</v>
      </c>
      <c r="O1141">
        <v>1</v>
      </c>
      <c r="P1141">
        <f t="shared" si="87"/>
        <v>67</v>
      </c>
      <c r="Q1141">
        <f t="shared" si="88"/>
        <v>67</v>
      </c>
      <c r="R1141">
        <f t="shared" si="89"/>
        <v>0</v>
      </c>
    </row>
    <row r="1142" spans="1:18">
      <c r="A1142" t="str">
        <f t="shared" si="85"/>
        <v>NPK SiNutriHS 13-6-27-4+TE Booster (Hijau) NPG 500gr (Sample)1/1/1000</v>
      </c>
      <c r="B1142" t="s">
        <v>1473</v>
      </c>
      <c r="C1142" s="3" t="s">
        <v>2222</v>
      </c>
      <c r="D1142">
        <v>50</v>
      </c>
      <c r="G1142" t="str">
        <f t="shared" si="86"/>
        <v>NPK SiNutriHS 13-6-27-4+TE Booster (Hijau) NPG 500gr (Sample)1/1/1000</v>
      </c>
      <c r="H1142">
        <v>1141</v>
      </c>
      <c r="I1142" t="s">
        <v>12753</v>
      </c>
      <c r="J1142" t="s">
        <v>1473</v>
      </c>
      <c r="K1142" s="3" t="s">
        <v>2222</v>
      </c>
      <c r="L1142">
        <v>1</v>
      </c>
      <c r="M1142">
        <v>1</v>
      </c>
      <c r="N1142">
        <v>1</v>
      </c>
      <c r="O1142">
        <v>1</v>
      </c>
      <c r="P1142">
        <f t="shared" si="87"/>
        <v>50</v>
      </c>
      <c r="Q1142">
        <f t="shared" si="88"/>
        <v>50</v>
      </c>
      <c r="R1142">
        <f t="shared" si="89"/>
        <v>0</v>
      </c>
    </row>
    <row r="1143" spans="1:18">
      <c r="A1143" t="str">
        <f t="shared" si="85"/>
        <v>NPK SiNutriHS 13-6-27-4+TE Booster (Hijau) NPG 8 X 5 kg45870</v>
      </c>
      <c r="B1143" t="s">
        <v>1474</v>
      </c>
      <c r="C1143" s="3">
        <v>45870</v>
      </c>
      <c r="D1143">
        <v>806</v>
      </c>
      <c r="G1143" t="str">
        <f t="shared" si="86"/>
        <v>NPK SiNutriHS 13-6-27-4+TE Booster (Hijau) NPG 8 X 5 kg45870</v>
      </c>
      <c r="H1143">
        <v>1142</v>
      </c>
      <c r="I1143" t="s">
        <v>12754</v>
      </c>
      <c r="J1143" t="s">
        <v>1474</v>
      </c>
      <c r="K1143" s="3">
        <v>45870</v>
      </c>
      <c r="L1143">
        <v>8</v>
      </c>
      <c r="M1143">
        <v>1</v>
      </c>
      <c r="N1143">
        <v>1</v>
      </c>
      <c r="O1143">
        <v>8</v>
      </c>
      <c r="P1143">
        <f t="shared" si="87"/>
        <v>806</v>
      </c>
      <c r="Q1143">
        <f t="shared" si="88"/>
        <v>100</v>
      </c>
      <c r="R1143">
        <f t="shared" si="89"/>
        <v>6</v>
      </c>
    </row>
    <row r="1144" spans="1:18">
      <c r="A1144" t="str">
        <f t="shared" si="85"/>
        <v>NPK SiNutriHS 16-16-16+TE (Biru) NPG 25 kg1/1/1000</v>
      </c>
      <c r="B1144" t="s">
        <v>1475</v>
      </c>
      <c r="C1144" s="3" t="s">
        <v>2222</v>
      </c>
      <c r="D1144">
        <v>50</v>
      </c>
      <c r="G1144" t="str">
        <f t="shared" si="86"/>
        <v>NPK SiNutriHS 16-16-16+TE (Biru) NPG 25 kg1/1/1000</v>
      </c>
      <c r="H1144">
        <v>1143</v>
      </c>
      <c r="I1144" t="s">
        <v>12755</v>
      </c>
      <c r="J1144" t="s">
        <v>1475</v>
      </c>
      <c r="K1144" s="3" t="s">
        <v>2222</v>
      </c>
      <c r="L1144">
        <v>1</v>
      </c>
      <c r="M1144">
        <v>1</v>
      </c>
      <c r="N1144">
        <v>1</v>
      </c>
      <c r="O1144">
        <v>1</v>
      </c>
      <c r="P1144">
        <f t="shared" si="87"/>
        <v>50</v>
      </c>
      <c r="Q1144">
        <f t="shared" si="88"/>
        <v>50</v>
      </c>
      <c r="R1144">
        <f t="shared" si="89"/>
        <v>0</v>
      </c>
    </row>
    <row r="1145" spans="1:18">
      <c r="A1145" t="str">
        <f t="shared" si="85"/>
        <v>NPK SiNutriHS 16-16-16+TE (Biru) NPG 25 kg46082</v>
      </c>
      <c r="B1145" t="s">
        <v>1475</v>
      </c>
      <c r="C1145" s="3">
        <v>46082</v>
      </c>
      <c r="D1145">
        <v>40</v>
      </c>
      <c r="G1145" t="str">
        <f t="shared" si="86"/>
        <v>NPK SiNutriHS 16-16-16+TE (Biru) NPG 25 kg46082</v>
      </c>
      <c r="H1145">
        <v>1144</v>
      </c>
      <c r="I1145" t="s">
        <v>12755</v>
      </c>
      <c r="J1145" t="s">
        <v>1475</v>
      </c>
      <c r="K1145" s="3">
        <v>46082</v>
      </c>
      <c r="L1145">
        <v>1</v>
      </c>
      <c r="M1145">
        <v>1</v>
      </c>
      <c r="N1145">
        <v>1</v>
      </c>
      <c r="O1145">
        <v>1</v>
      </c>
      <c r="P1145">
        <f t="shared" si="87"/>
        <v>40</v>
      </c>
      <c r="Q1145">
        <f t="shared" si="88"/>
        <v>40</v>
      </c>
      <c r="R1145">
        <f t="shared" si="89"/>
        <v>0</v>
      </c>
    </row>
    <row r="1146" spans="1:18">
      <c r="A1146" t="str">
        <f t="shared" si="85"/>
        <v>NPK SiNutriHS 16-16-16+TE (Biru) NPG 50 kg46082</v>
      </c>
      <c r="B1146" t="s">
        <v>1476</v>
      </c>
      <c r="C1146" s="3">
        <v>46082</v>
      </c>
      <c r="D1146">
        <v>43</v>
      </c>
      <c r="G1146" t="str">
        <f t="shared" si="86"/>
        <v>NPK SiNutriHS 16-16-16+TE (Biru) NPG 50 kg46082</v>
      </c>
      <c r="H1146">
        <v>1145</v>
      </c>
      <c r="I1146" t="s">
        <v>12756</v>
      </c>
      <c r="J1146" t="s">
        <v>1476</v>
      </c>
      <c r="K1146" s="3">
        <v>46082</v>
      </c>
      <c r="L1146">
        <v>1</v>
      </c>
      <c r="M1146">
        <v>1</v>
      </c>
      <c r="N1146">
        <v>1</v>
      </c>
      <c r="O1146">
        <v>1</v>
      </c>
      <c r="P1146">
        <f t="shared" si="87"/>
        <v>43</v>
      </c>
      <c r="Q1146">
        <f t="shared" si="88"/>
        <v>43</v>
      </c>
      <c r="R1146">
        <f t="shared" si="89"/>
        <v>0</v>
      </c>
    </row>
    <row r="1147" spans="1:18">
      <c r="A1147" t="str">
        <f t="shared" si="85"/>
        <v>NPK SiNutriHS 16-16-16+TE (Biru) NPG 500gr (Sample)1/1/1000</v>
      </c>
      <c r="B1147" t="s">
        <v>1477</v>
      </c>
      <c r="C1147" s="3" t="s">
        <v>2222</v>
      </c>
      <c r="D1147">
        <v>30</v>
      </c>
      <c r="G1147" t="str">
        <f t="shared" si="86"/>
        <v>NPK SiNutriHS 16-16-16+TE (Biru) NPG 500gr (Sample)1/1/1000</v>
      </c>
      <c r="H1147">
        <v>1146</v>
      </c>
      <c r="I1147" t="s">
        <v>12757</v>
      </c>
      <c r="J1147" t="s">
        <v>1477</v>
      </c>
      <c r="K1147" s="3" t="s">
        <v>2222</v>
      </c>
      <c r="L1147">
        <v>1</v>
      </c>
      <c r="M1147">
        <v>1</v>
      </c>
      <c r="N1147">
        <v>1</v>
      </c>
      <c r="O1147">
        <v>1</v>
      </c>
      <c r="P1147">
        <f t="shared" si="87"/>
        <v>30</v>
      </c>
      <c r="Q1147">
        <f t="shared" si="88"/>
        <v>30</v>
      </c>
      <c r="R1147">
        <f t="shared" si="89"/>
        <v>0</v>
      </c>
    </row>
    <row r="1148" spans="1:18">
      <c r="A1148" t="str">
        <f t="shared" si="85"/>
        <v>NPK SiNutriHS 16-16-16+TE (Biru) NPG 8 X 5 kg46082</v>
      </c>
      <c r="B1148" t="s">
        <v>1478</v>
      </c>
      <c r="C1148" s="3">
        <v>46082</v>
      </c>
      <c r="D1148">
        <v>1200</v>
      </c>
      <c r="G1148" t="str">
        <f t="shared" si="86"/>
        <v>NPK SiNutriHS 16-16-16+TE (Biru) NPG 8 X 5 kg46082</v>
      </c>
      <c r="H1148">
        <v>1147</v>
      </c>
      <c r="I1148" t="s">
        <v>12758</v>
      </c>
      <c r="J1148" t="s">
        <v>1478</v>
      </c>
      <c r="K1148" s="3">
        <v>46082</v>
      </c>
      <c r="L1148">
        <v>8</v>
      </c>
      <c r="M1148">
        <v>1</v>
      </c>
      <c r="N1148">
        <v>1</v>
      </c>
      <c r="O1148">
        <v>8</v>
      </c>
      <c r="P1148">
        <f t="shared" si="87"/>
        <v>1200</v>
      </c>
      <c r="Q1148">
        <f t="shared" si="88"/>
        <v>150</v>
      </c>
      <c r="R1148">
        <f t="shared" si="89"/>
        <v>0</v>
      </c>
    </row>
    <row r="1149" spans="1:18">
      <c r="A1149" t="str">
        <f t="shared" si="85"/>
        <v>Odeon 75 WP 16 X 500 gr47027</v>
      </c>
      <c r="B1149" t="s">
        <v>1479</v>
      </c>
      <c r="C1149" s="3">
        <v>47027</v>
      </c>
      <c r="D1149">
        <v>96</v>
      </c>
      <c r="G1149" t="str">
        <f t="shared" si="86"/>
        <v>Odeon 75 WP 16 X 500 gr47027</v>
      </c>
      <c r="H1149">
        <v>1148</v>
      </c>
      <c r="I1149" t="s">
        <v>12759</v>
      </c>
      <c r="J1149" t="s">
        <v>1479</v>
      </c>
      <c r="K1149" s="3">
        <v>47027</v>
      </c>
      <c r="L1149">
        <v>16</v>
      </c>
      <c r="M1149">
        <v>1</v>
      </c>
      <c r="N1149">
        <v>1</v>
      </c>
      <c r="O1149">
        <v>16</v>
      </c>
      <c r="P1149">
        <f t="shared" si="87"/>
        <v>96</v>
      </c>
      <c r="Q1149">
        <f t="shared" si="88"/>
        <v>6</v>
      </c>
      <c r="R1149">
        <f t="shared" si="89"/>
        <v>0</v>
      </c>
    </row>
    <row r="1150" spans="1:18">
      <c r="A1150" t="str">
        <f t="shared" si="85"/>
        <v>Oplosan 550/60 EC 10 X 800 ml46204</v>
      </c>
      <c r="B1150" t="s">
        <v>1481</v>
      </c>
      <c r="C1150" s="3">
        <v>46204</v>
      </c>
      <c r="D1150">
        <v>76</v>
      </c>
      <c r="G1150" t="str">
        <f t="shared" si="86"/>
        <v>Oplosan 550/60 EC 10 X 800 ml46204</v>
      </c>
      <c r="H1150">
        <v>1149</v>
      </c>
      <c r="I1150" t="s">
        <v>12760</v>
      </c>
      <c r="J1150" t="s">
        <v>1481</v>
      </c>
      <c r="K1150" s="3">
        <v>46204</v>
      </c>
      <c r="L1150">
        <v>10</v>
      </c>
      <c r="M1150">
        <v>1</v>
      </c>
      <c r="N1150">
        <v>1</v>
      </c>
      <c r="O1150">
        <v>10</v>
      </c>
      <c r="P1150">
        <f t="shared" si="87"/>
        <v>76</v>
      </c>
      <c r="Q1150">
        <f t="shared" si="88"/>
        <v>7</v>
      </c>
      <c r="R1150">
        <f t="shared" si="89"/>
        <v>6</v>
      </c>
    </row>
    <row r="1151" spans="1:18">
      <c r="A1151" t="str">
        <f t="shared" si="85"/>
        <v>Oplosan 550/60 EC 20 X 400 ml46143</v>
      </c>
      <c r="B1151" t="s">
        <v>1482</v>
      </c>
      <c r="C1151" s="3">
        <v>46143</v>
      </c>
      <c r="D1151">
        <v>6</v>
      </c>
      <c r="G1151" t="str">
        <f t="shared" si="86"/>
        <v>Oplosan 550/60 EC 20 X 400 ml46143</v>
      </c>
      <c r="H1151">
        <v>1150</v>
      </c>
      <c r="I1151" t="s">
        <v>12761</v>
      </c>
      <c r="J1151" t="s">
        <v>1482</v>
      </c>
      <c r="K1151" s="3">
        <v>46143</v>
      </c>
      <c r="L1151">
        <v>20</v>
      </c>
      <c r="M1151">
        <v>1</v>
      </c>
      <c r="N1151">
        <v>1</v>
      </c>
      <c r="O1151">
        <v>20</v>
      </c>
      <c r="P1151">
        <f t="shared" si="87"/>
        <v>6</v>
      </c>
      <c r="Q1151">
        <f t="shared" si="88"/>
        <v>0</v>
      </c>
      <c r="R1151">
        <f t="shared" si="89"/>
        <v>6</v>
      </c>
    </row>
    <row r="1152" spans="1:18">
      <c r="A1152" t="str">
        <f t="shared" si="85"/>
        <v>Oplosan 550/60 EC 20 X 400 ml46204</v>
      </c>
      <c r="B1152" t="s">
        <v>1482</v>
      </c>
      <c r="C1152" s="3">
        <v>46204</v>
      </c>
      <c r="D1152">
        <v>2040</v>
      </c>
      <c r="G1152" t="str">
        <f t="shared" si="86"/>
        <v>Oplosan 550/60 EC 20 X 400 ml46204</v>
      </c>
      <c r="H1152">
        <v>1151</v>
      </c>
      <c r="I1152" t="s">
        <v>12761</v>
      </c>
      <c r="J1152" t="s">
        <v>1482</v>
      </c>
      <c r="K1152" s="3">
        <v>46204</v>
      </c>
      <c r="L1152">
        <v>20</v>
      </c>
      <c r="M1152">
        <v>1</v>
      </c>
      <c r="N1152">
        <v>1</v>
      </c>
      <c r="O1152">
        <v>20</v>
      </c>
      <c r="P1152">
        <f t="shared" si="87"/>
        <v>2040</v>
      </c>
      <c r="Q1152">
        <f t="shared" si="88"/>
        <v>102</v>
      </c>
      <c r="R1152">
        <f t="shared" si="89"/>
        <v>0</v>
      </c>
    </row>
    <row r="1153" spans="1:18">
      <c r="A1153" t="str">
        <f t="shared" si="85"/>
        <v>Oplosan 550/60 EC 20 X 400 ml46296</v>
      </c>
      <c r="B1153" t="s">
        <v>1482</v>
      </c>
      <c r="C1153" s="3">
        <v>46296</v>
      </c>
      <c r="D1153">
        <v>1000</v>
      </c>
      <c r="G1153" t="str">
        <f t="shared" si="86"/>
        <v>Oplosan 550/60 EC 20 X 400 ml46296</v>
      </c>
      <c r="H1153">
        <v>1152</v>
      </c>
      <c r="I1153" t="s">
        <v>12761</v>
      </c>
      <c r="J1153" t="s">
        <v>1482</v>
      </c>
      <c r="K1153" s="3">
        <v>46296</v>
      </c>
      <c r="L1153">
        <v>20</v>
      </c>
      <c r="M1153">
        <v>1</v>
      </c>
      <c r="N1153">
        <v>1</v>
      </c>
      <c r="O1153">
        <v>20</v>
      </c>
      <c r="P1153">
        <f t="shared" si="87"/>
        <v>1000</v>
      </c>
      <c r="Q1153">
        <f t="shared" si="88"/>
        <v>50</v>
      </c>
      <c r="R1153">
        <f t="shared" si="89"/>
        <v>0</v>
      </c>
    </row>
    <row r="1154" spans="1:18">
      <c r="A1154" t="str">
        <f t="shared" si="85"/>
        <v>Oplosan 550/60 EC 40 X 200 ml46419</v>
      </c>
      <c r="B1154" t="s">
        <v>1483</v>
      </c>
      <c r="C1154" s="3">
        <v>46419</v>
      </c>
      <c r="D1154">
        <v>385</v>
      </c>
      <c r="G1154" t="str">
        <f t="shared" si="86"/>
        <v>Oplosan 550/60 EC 40 X 200 ml46419</v>
      </c>
      <c r="H1154">
        <v>1153</v>
      </c>
      <c r="I1154" t="s">
        <v>12762</v>
      </c>
      <c r="J1154" t="s">
        <v>1483</v>
      </c>
      <c r="K1154" s="3">
        <v>46419</v>
      </c>
      <c r="L1154">
        <v>40</v>
      </c>
      <c r="M1154">
        <v>1</v>
      </c>
      <c r="N1154">
        <v>1</v>
      </c>
      <c r="O1154">
        <v>40</v>
      </c>
      <c r="P1154">
        <f t="shared" si="87"/>
        <v>385</v>
      </c>
      <c r="Q1154">
        <f t="shared" si="88"/>
        <v>9</v>
      </c>
      <c r="R1154">
        <f t="shared" si="89"/>
        <v>25</v>
      </c>
    </row>
    <row r="1155" spans="1:18">
      <c r="A1155" t="str">
        <f t="shared" ref="A1155:A1218" si="90">B1155&amp;C1155</f>
        <v>Oplosan 550/60 EC 50 X 80 ml46447</v>
      </c>
      <c r="B1155" t="s">
        <v>1484</v>
      </c>
      <c r="C1155" s="3">
        <v>46447</v>
      </c>
      <c r="D1155">
        <v>300</v>
      </c>
      <c r="G1155" t="str">
        <f t="shared" ref="G1155:G1218" si="91">J1155&amp;K1155</f>
        <v>Oplosan 550/60 EC 50 X 80 ml46447</v>
      </c>
      <c r="H1155">
        <v>1154</v>
      </c>
      <c r="I1155" t="s">
        <v>12763</v>
      </c>
      <c r="J1155" t="s">
        <v>1484</v>
      </c>
      <c r="K1155" s="3">
        <v>46447</v>
      </c>
      <c r="L1155">
        <v>50</v>
      </c>
      <c r="M1155">
        <v>1</v>
      </c>
      <c r="N1155">
        <v>1</v>
      </c>
      <c r="O1155">
        <v>50</v>
      </c>
      <c r="P1155">
        <f t="shared" ref="P1155:P1218" si="92">VLOOKUP(G1155,$A$2:$D$2089,4,FALSE)</f>
        <v>300</v>
      </c>
      <c r="Q1155">
        <f t="shared" ref="Q1155:Q1218" si="93">ROUNDDOWN(P1155/O1155,0)</f>
        <v>6</v>
      </c>
      <c r="R1155">
        <f t="shared" ref="R1155:R1218" si="94">P1155-Q1155*O1155</f>
        <v>0</v>
      </c>
    </row>
    <row r="1156" spans="1:18">
      <c r="A1156" t="str">
        <f t="shared" si="90"/>
        <v>Oplosan 550/60 EC 50 X 80 ml46478</v>
      </c>
      <c r="B1156" t="s">
        <v>1484</v>
      </c>
      <c r="C1156" s="3">
        <v>46478</v>
      </c>
      <c r="D1156">
        <v>950</v>
      </c>
      <c r="G1156" t="str">
        <f t="shared" si="91"/>
        <v>Oplosan 550/60 EC 50 X 80 ml46478</v>
      </c>
      <c r="H1156">
        <v>1155</v>
      </c>
      <c r="I1156" t="s">
        <v>12763</v>
      </c>
      <c r="J1156" t="s">
        <v>1484</v>
      </c>
      <c r="K1156" s="3">
        <v>46478</v>
      </c>
      <c r="L1156">
        <v>50</v>
      </c>
      <c r="M1156">
        <v>1</v>
      </c>
      <c r="N1156">
        <v>1</v>
      </c>
      <c r="O1156">
        <v>50</v>
      </c>
      <c r="P1156">
        <f t="shared" si="92"/>
        <v>950</v>
      </c>
      <c r="Q1156">
        <f t="shared" si="93"/>
        <v>19</v>
      </c>
      <c r="R1156">
        <f t="shared" si="94"/>
        <v>0</v>
      </c>
    </row>
    <row r="1157" spans="1:18">
      <c r="A1157" t="str">
        <f t="shared" si="90"/>
        <v>Orca 480 SL 20 ltr47150</v>
      </c>
      <c r="B1157" t="s">
        <v>1485</v>
      </c>
      <c r="C1157" s="3">
        <v>47150</v>
      </c>
      <c r="D1157">
        <v>53</v>
      </c>
      <c r="G1157" t="str">
        <f t="shared" si="91"/>
        <v>Orca 480 SL 20 ltr47150</v>
      </c>
      <c r="H1157">
        <v>1156</v>
      </c>
      <c r="I1157" t="s">
        <v>12764</v>
      </c>
      <c r="J1157" t="s">
        <v>1485</v>
      </c>
      <c r="K1157" s="3">
        <v>47150</v>
      </c>
      <c r="L1157">
        <v>1</v>
      </c>
      <c r="M1157">
        <v>1</v>
      </c>
      <c r="N1157">
        <v>1</v>
      </c>
      <c r="O1157">
        <v>1</v>
      </c>
      <c r="P1157">
        <f t="shared" si="92"/>
        <v>53</v>
      </c>
      <c r="Q1157">
        <f t="shared" si="93"/>
        <v>53</v>
      </c>
      <c r="R1157">
        <f t="shared" si="94"/>
        <v>0</v>
      </c>
    </row>
    <row r="1158" spans="1:18">
      <c r="A1158" t="str">
        <f t="shared" si="90"/>
        <v>Orca 480 SL 20 X 1 ltr47119</v>
      </c>
      <c r="B1158" t="s">
        <v>1486</v>
      </c>
      <c r="C1158" s="3">
        <v>47119</v>
      </c>
      <c r="D1158">
        <v>1455</v>
      </c>
      <c r="G1158" t="str">
        <f t="shared" si="91"/>
        <v>Orca 480 SL 20 X 1 ltr47119</v>
      </c>
      <c r="H1158">
        <v>1157</v>
      </c>
      <c r="I1158" t="s">
        <v>12765</v>
      </c>
      <c r="J1158" t="s">
        <v>1486</v>
      </c>
      <c r="K1158" s="3">
        <v>47119</v>
      </c>
      <c r="L1158">
        <v>20</v>
      </c>
      <c r="M1158">
        <v>1</v>
      </c>
      <c r="N1158">
        <v>1</v>
      </c>
      <c r="O1158">
        <v>20</v>
      </c>
      <c r="P1158">
        <f t="shared" si="92"/>
        <v>1455</v>
      </c>
      <c r="Q1158">
        <f t="shared" si="93"/>
        <v>72</v>
      </c>
      <c r="R1158">
        <f t="shared" si="94"/>
        <v>15</v>
      </c>
    </row>
    <row r="1159" spans="1:18">
      <c r="A1159" t="str">
        <f t="shared" si="90"/>
        <v>Orondis Opti 6/400 SC 20 X 500 ml45778</v>
      </c>
      <c r="B1159" t="s">
        <v>1487</v>
      </c>
      <c r="C1159" s="3">
        <v>45778</v>
      </c>
      <c r="D1159">
        <v>10</v>
      </c>
      <c r="G1159" t="str">
        <f t="shared" si="91"/>
        <v>Orondis Opti 6/400 SC 20 X 500 ml45778</v>
      </c>
      <c r="H1159">
        <v>1158</v>
      </c>
      <c r="I1159" t="s">
        <v>12766</v>
      </c>
      <c r="J1159" t="s">
        <v>1487</v>
      </c>
      <c r="K1159" s="3">
        <v>45778</v>
      </c>
      <c r="L1159">
        <v>20</v>
      </c>
      <c r="M1159">
        <v>1</v>
      </c>
      <c r="N1159">
        <v>1</v>
      </c>
      <c r="O1159">
        <v>20</v>
      </c>
      <c r="P1159">
        <f t="shared" si="92"/>
        <v>10</v>
      </c>
      <c r="Q1159">
        <f t="shared" si="93"/>
        <v>0</v>
      </c>
      <c r="R1159">
        <f t="shared" si="94"/>
        <v>10</v>
      </c>
    </row>
    <row r="1160" spans="1:18">
      <c r="A1160" t="str">
        <f t="shared" si="90"/>
        <v>Orondis Opti 6/400 SC 20 X 500 ml46874</v>
      </c>
      <c r="B1160" t="s">
        <v>1487</v>
      </c>
      <c r="C1160" s="3">
        <v>46874</v>
      </c>
      <c r="D1160">
        <v>1520</v>
      </c>
      <c r="G1160" t="str">
        <f t="shared" si="91"/>
        <v>Orondis Opti 6/400 SC 20 X 500 ml46874</v>
      </c>
      <c r="H1160">
        <v>1159</v>
      </c>
      <c r="I1160" t="s">
        <v>12766</v>
      </c>
      <c r="J1160" t="s">
        <v>1487</v>
      </c>
      <c r="K1160" s="3">
        <v>46874</v>
      </c>
      <c r="L1160">
        <v>20</v>
      </c>
      <c r="M1160">
        <v>1</v>
      </c>
      <c r="N1160">
        <v>1</v>
      </c>
      <c r="O1160">
        <v>20</v>
      </c>
      <c r="P1160">
        <f t="shared" si="92"/>
        <v>1520</v>
      </c>
      <c r="Q1160">
        <f t="shared" si="93"/>
        <v>76</v>
      </c>
      <c r="R1160">
        <f t="shared" si="94"/>
        <v>0</v>
      </c>
    </row>
    <row r="1161" spans="1:18">
      <c r="A1161" t="str">
        <f t="shared" si="90"/>
        <v>Osmocote Dekastar Buah 6-13-25 24 X 500 gr45809</v>
      </c>
      <c r="B1161" t="s">
        <v>1490</v>
      </c>
      <c r="C1161" s="3">
        <v>45809</v>
      </c>
      <c r="D1161">
        <v>504</v>
      </c>
      <c r="G1161" t="str">
        <f t="shared" si="91"/>
        <v>Osmocote Dekastar Buah 6-13-25 24 X 500 gr45809</v>
      </c>
      <c r="H1161">
        <v>1160</v>
      </c>
      <c r="I1161" t="s">
        <v>12767</v>
      </c>
      <c r="J1161" t="s">
        <v>1490</v>
      </c>
      <c r="K1161" s="3">
        <v>45809</v>
      </c>
      <c r="L1161">
        <v>24</v>
      </c>
      <c r="M1161">
        <v>1</v>
      </c>
      <c r="N1161">
        <v>1</v>
      </c>
      <c r="O1161">
        <v>24</v>
      </c>
      <c r="P1161">
        <f t="shared" si="92"/>
        <v>504</v>
      </c>
      <c r="Q1161">
        <f t="shared" si="93"/>
        <v>21</v>
      </c>
      <c r="R1161">
        <f t="shared" si="94"/>
        <v>0</v>
      </c>
    </row>
    <row r="1162" spans="1:18">
      <c r="A1162" t="str">
        <f t="shared" si="90"/>
        <v>Osmocote Dekastar Buah 6-13-25 24 X 500 gr45748</v>
      </c>
      <c r="B1162" t="s">
        <v>1490</v>
      </c>
      <c r="C1162" s="3">
        <v>45748</v>
      </c>
      <c r="D1162">
        <v>1337</v>
      </c>
      <c r="G1162" t="str">
        <f t="shared" si="91"/>
        <v>Osmocote Dekastar Buah 6-13-25 24 X 500 gr45748</v>
      </c>
      <c r="H1162">
        <v>1161</v>
      </c>
      <c r="I1162" t="s">
        <v>12767</v>
      </c>
      <c r="J1162" t="s">
        <v>1490</v>
      </c>
      <c r="K1162" s="3">
        <v>45748</v>
      </c>
      <c r="L1162">
        <v>24</v>
      </c>
      <c r="M1162">
        <v>1</v>
      </c>
      <c r="N1162">
        <v>1</v>
      </c>
      <c r="O1162">
        <v>24</v>
      </c>
      <c r="P1162">
        <f t="shared" si="92"/>
        <v>1337</v>
      </c>
      <c r="Q1162">
        <f t="shared" si="93"/>
        <v>55</v>
      </c>
      <c r="R1162">
        <f t="shared" si="94"/>
        <v>17</v>
      </c>
    </row>
    <row r="1163" spans="1:18">
      <c r="A1163" t="str">
        <f t="shared" si="90"/>
        <v>Osmocote Dekastar Buah 6-13-25 40 X 100 gr45809</v>
      </c>
      <c r="B1163" t="s">
        <v>1496</v>
      </c>
      <c r="C1163" s="3">
        <v>45809</v>
      </c>
      <c r="D1163">
        <v>1600</v>
      </c>
      <c r="G1163" t="str">
        <f t="shared" si="91"/>
        <v>Osmocote Dekastar Buah 6-13-25 40 X 100 gr45809</v>
      </c>
      <c r="H1163">
        <v>1162</v>
      </c>
      <c r="I1163" t="s">
        <v>12768</v>
      </c>
      <c r="J1163" t="s">
        <v>1496</v>
      </c>
      <c r="K1163" s="3">
        <v>45809</v>
      </c>
      <c r="L1163">
        <v>40</v>
      </c>
      <c r="M1163">
        <v>1</v>
      </c>
      <c r="N1163">
        <v>1</v>
      </c>
      <c r="O1163">
        <v>40</v>
      </c>
      <c r="P1163">
        <f t="shared" si="92"/>
        <v>1600</v>
      </c>
      <c r="Q1163">
        <f t="shared" si="93"/>
        <v>40</v>
      </c>
      <c r="R1163">
        <f t="shared" si="94"/>
        <v>0</v>
      </c>
    </row>
    <row r="1164" spans="1:18">
      <c r="A1164" t="str">
        <f t="shared" si="90"/>
        <v>Osmocote Dekastar Imbang 13-13-13 24 X 500 gr45748</v>
      </c>
      <c r="B1164" t="s">
        <v>1499</v>
      </c>
      <c r="C1164" s="3">
        <v>45748</v>
      </c>
      <c r="D1164">
        <v>882</v>
      </c>
      <c r="G1164" t="str">
        <f t="shared" si="91"/>
        <v>Osmocote Dekastar Imbang 13-13-13 24 X 500 gr45748</v>
      </c>
      <c r="H1164">
        <v>1163</v>
      </c>
      <c r="I1164" t="s">
        <v>12769</v>
      </c>
      <c r="J1164" t="s">
        <v>1499</v>
      </c>
      <c r="K1164" s="3">
        <v>45748</v>
      </c>
      <c r="L1164">
        <v>24</v>
      </c>
      <c r="M1164">
        <v>1</v>
      </c>
      <c r="N1164">
        <v>1</v>
      </c>
      <c r="O1164">
        <v>24</v>
      </c>
      <c r="P1164">
        <f t="shared" si="92"/>
        <v>882</v>
      </c>
      <c r="Q1164">
        <f t="shared" si="93"/>
        <v>36</v>
      </c>
      <c r="R1164">
        <f t="shared" si="94"/>
        <v>18</v>
      </c>
    </row>
    <row r="1165" spans="1:18">
      <c r="A1165" t="str">
        <f t="shared" si="90"/>
        <v>Osmocote Dekastar Imbang 13-13-13 40 X 100 gr45748</v>
      </c>
      <c r="B1165" t="s">
        <v>1500</v>
      </c>
      <c r="C1165" s="3">
        <v>45748</v>
      </c>
      <c r="D1165">
        <v>1549</v>
      </c>
      <c r="G1165" t="str">
        <f t="shared" si="91"/>
        <v>Osmocote Dekastar Imbang 13-13-13 40 X 100 gr45748</v>
      </c>
      <c r="H1165">
        <v>1164</v>
      </c>
      <c r="I1165" t="s">
        <v>12770</v>
      </c>
      <c r="J1165" t="s">
        <v>1500</v>
      </c>
      <c r="K1165" s="3">
        <v>45748</v>
      </c>
      <c r="L1165">
        <v>40</v>
      </c>
      <c r="M1165">
        <v>1</v>
      </c>
      <c r="N1165">
        <v>1</v>
      </c>
      <c r="O1165">
        <v>40</v>
      </c>
      <c r="P1165">
        <f t="shared" si="92"/>
        <v>1549</v>
      </c>
      <c r="Q1165">
        <f t="shared" si="93"/>
        <v>38</v>
      </c>
      <c r="R1165">
        <f t="shared" si="94"/>
        <v>29</v>
      </c>
    </row>
    <row r="1166" spans="1:18">
      <c r="A1166" t="str">
        <f t="shared" si="90"/>
        <v>Paclo 15 WP 16 X 5 X 100 gr47209</v>
      </c>
      <c r="B1166" t="s">
        <v>1503</v>
      </c>
      <c r="C1166" s="3">
        <v>47209</v>
      </c>
      <c r="D1166">
        <v>2838</v>
      </c>
      <c r="G1166" t="str">
        <f t="shared" si="91"/>
        <v>Paclo 15 WP 16 X 5 X 100 gr47209</v>
      </c>
      <c r="H1166">
        <v>1165</v>
      </c>
      <c r="I1166" t="s">
        <v>12771</v>
      </c>
      <c r="J1166" t="s">
        <v>1503</v>
      </c>
      <c r="K1166" s="3">
        <v>47209</v>
      </c>
      <c r="L1166">
        <v>16</v>
      </c>
      <c r="M1166">
        <v>5</v>
      </c>
      <c r="N1166">
        <v>1</v>
      </c>
      <c r="O1166">
        <v>80</v>
      </c>
      <c r="P1166">
        <f t="shared" si="92"/>
        <v>2838</v>
      </c>
      <c r="Q1166">
        <f t="shared" si="93"/>
        <v>35</v>
      </c>
      <c r="R1166">
        <f t="shared" si="94"/>
        <v>38</v>
      </c>
    </row>
    <row r="1167" spans="1:18">
      <c r="A1167" t="str">
        <f t="shared" si="90"/>
        <v>Paket Anti Gulma 10 X 500 ml47150</v>
      </c>
      <c r="B1167" t="s">
        <v>1507</v>
      </c>
      <c r="C1167" s="3">
        <v>47150</v>
      </c>
      <c r="D1167">
        <v>70</v>
      </c>
      <c r="G1167" t="str">
        <f t="shared" si="91"/>
        <v>Paket Anti Gulma 10 X 500 ml47150</v>
      </c>
      <c r="H1167">
        <v>1166</v>
      </c>
      <c r="I1167" t="s">
        <v>12772</v>
      </c>
      <c r="J1167" t="s">
        <v>1507</v>
      </c>
      <c r="K1167" s="3">
        <v>47150</v>
      </c>
      <c r="L1167">
        <v>10</v>
      </c>
      <c r="M1167">
        <v>1</v>
      </c>
      <c r="N1167">
        <v>1</v>
      </c>
      <c r="O1167">
        <v>10</v>
      </c>
      <c r="P1167">
        <f t="shared" si="92"/>
        <v>70</v>
      </c>
      <c r="Q1167">
        <f t="shared" si="93"/>
        <v>7</v>
      </c>
      <c r="R1167">
        <f t="shared" si="94"/>
        <v>0</v>
      </c>
    </row>
    <row r="1168" spans="1:18">
      <c r="A1168" t="str">
        <f t="shared" si="90"/>
        <v>Paket Anti Gulma 10 X 500 ml47178</v>
      </c>
      <c r="B1168" t="s">
        <v>1507</v>
      </c>
      <c r="C1168" s="3">
        <v>47178</v>
      </c>
      <c r="D1168">
        <v>160</v>
      </c>
      <c r="G1168" t="str">
        <f t="shared" si="91"/>
        <v>Paket Anti Gulma 10 X 500 ml47178</v>
      </c>
      <c r="H1168">
        <v>1167</v>
      </c>
      <c r="I1168" t="s">
        <v>12772</v>
      </c>
      <c r="J1168" t="s">
        <v>1507</v>
      </c>
      <c r="K1168" s="3">
        <v>47178</v>
      </c>
      <c r="L1168">
        <v>10</v>
      </c>
      <c r="M1168">
        <v>1</v>
      </c>
      <c r="N1168">
        <v>1</v>
      </c>
      <c r="O1168">
        <v>10</v>
      </c>
      <c r="P1168">
        <f t="shared" si="92"/>
        <v>160</v>
      </c>
      <c r="Q1168">
        <f t="shared" si="93"/>
        <v>16</v>
      </c>
      <c r="R1168">
        <f t="shared" si="94"/>
        <v>0</v>
      </c>
    </row>
    <row r="1169" spans="1:18">
      <c r="A1169" t="str">
        <f t="shared" si="90"/>
        <v>Paket Anti Gulma 20 X 250 ml47239</v>
      </c>
      <c r="B1169" t="s">
        <v>1508</v>
      </c>
      <c r="C1169" s="3">
        <v>47239</v>
      </c>
      <c r="D1169">
        <v>2095</v>
      </c>
      <c r="G1169" t="str">
        <f t="shared" si="91"/>
        <v>Paket Anti Gulma 20 X 250 ml47239</v>
      </c>
      <c r="H1169">
        <v>1168</v>
      </c>
      <c r="I1169" t="s">
        <v>12773</v>
      </c>
      <c r="J1169" t="s">
        <v>1508</v>
      </c>
      <c r="K1169" s="3">
        <v>47239</v>
      </c>
      <c r="L1169">
        <v>20</v>
      </c>
      <c r="M1169">
        <v>1</v>
      </c>
      <c r="N1169">
        <v>1</v>
      </c>
      <c r="O1169">
        <v>20</v>
      </c>
      <c r="P1169">
        <f t="shared" si="92"/>
        <v>2095</v>
      </c>
      <c r="Q1169">
        <f t="shared" si="93"/>
        <v>104</v>
      </c>
      <c r="R1169">
        <f t="shared" si="94"/>
        <v>15</v>
      </c>
    </row>
    <row r="1170" spans="1:18">
      <c r="A1170" t="str">
        <f t="shared" si="90"/>
        <v>Paket Booster Kendizol 250 ml + Aviore 100 ml 24 X 1 Paket46054</v>
      </c>
      <c r="B1170" t="s">
        <v>1509</v>
      </c>
      <c r="C1170" s="3">
        <v>46054</v>
      </c>
      <c r="D1170">
        <v>24</v>
      </c>
      <c r="G1170" t="str">
        <f t="shared" si="91"/>
        <v>Paket Booster Kendizol 250 ml + Aviore 100 ml 24 X 1 Paket46054</v>
      </c>
      <c r="H1170">
        <v>1169</v>
      </c>
      <c r="I1170" t="s">
        <v>12774</v>
      </c>
      <c r="J1170" t="s">
        <v>1509</v>
      </c>
      <c r="K1170" s="3">
        <v>46054</v>
      </c>
      <c r="L1170">
        <v>24</v>
      </c>
      <c r="M1170">
        <v>1</v>
      </c>
      <c r="N1170">
        <v>1</v>
      </c>
      <c r="O1170">
        <v>24</v>
      </c>
      <c r="P1170">
        <f t="shared" si="92"/>
        <v>24</v>
      </c>
      <c r="Q1170">
        <f t="shared" si="93"/>
        <v>1</v>
      </c>
      <c r="R1170">
        <f t="shared" si="94"/>
        <v>0</v>
      </c>
    </row>
    <row r="1171" spans="1:18">
      <c r="A1171" t="str">
        <f t="shared" si="90"/>
        <v>Paket Booster Kendizol 250 ml + Aviore 100 ml 24 X 1 Paket47239</v>
      </c>
      <c r="B1171" t="s">
        <v>1509</v>
      </c>
      <c r="C1171" s="3">
        <v>47239</v>
      </c>
      <c r="D1171">
        <v>480</v>
      </c>
      <c r="G1171" t="str">
        <f t="shared" si="91"/>
        <v>Paket Booster Kendizol 250 ml + Aviore 100 ml 24 X 1 Paket47239</v>
      </c>
      <c r="H1171">
        <v>1170</v>
      </c>
      <c r="I1171" t="s">
        <v>12774</v>
      </c>
      <c r="J1171" t="s">
        <v>1509</v>
      </c>
      <c r="K1171" s="3">
        <v>47239</v>
      </c>
      <c r="L1171">
        <v>24</v>
      </c>
      <c r="M1171">
        <v>1</v>
      </c>
      <c r="N1171">
        <v>1</v>
      </c>
      <c r="O1171">
        <v>24</v>
      </c>
      <c r="P1171">
        <f t="shared" si="92"/>
        <v>480</v>
      </c>
      <c r="Q1171">
        <f t="shared" si="93"/>
        <v>20</v>
      </c>
      <c r="R1171">
        <f t="shared" si="94"/>
        <v>0</v>
      </c>
    </row>
    <row r="1172" spans="1:18">
      <c r="A1172" t="str">
        <f t="shared" si="90"/>
        <v>Paket Convey 336 SC 10 X 40 ml45839</v>
      </c>
      <c r="B1172" t="s">
        <v>1510</v>
      </c>
      <c r="C1172" s="3">
        <v>45839</v>
      </c>
      <c r="D1172">
        <v>618</v>
      </c>
      <c r="G1172" t="str">
        <f t="shared" si="91"/>
        <v>Paket Convey 336 SC 10 X 40 ml45839</v>
      </c>
      <c r="H1172">
        <v>1171</v>
      </c>
      <c r="I1172" t="s">
        <v>12775</v>
      </c>
      <c r="J1172" t="s">
        <v>1510</v>
      </c>
      <c r="K1172" s="3">
        <v>45839</v>
      </c>
      <c r="L1172">
        <v>10</v>
      </c>
      <c r="M1172">
        <v>1</v>
      </c>
      <c r="N1172">
        <v>1</v>
      </c>
      <c r="O1172">
        <v>10</v>
      </c>
      <c r="P1172">
        <f t="shared" si="92"/>
        <v>618</v>
      </c>
      <c r="Q1172">
        <f t="shared" si="93"/>
        <v>61</v>
      </c>
      <c r="R1172">
        <f t="shared" si="94"/>
        <v>8</v>
      </c>
    </row>
    <row r="1173" spans="1:18">
      <c r="A1173" t="str">
        <f t="shared" si="90"/>
        <v>Paket Convey 336 SC 10 X 40 ml45992</v>
      </c>
      <c r="B1173" t="s">
        <v>1510</v>
      </c>
      <c r="C1173" s="3">
        <v>45992</v>
      </c>
      <c r="D1173">
        <v>8990</v>
      </c>
      <c r="G1173" t="str">
        <f t="shared" si="91"/>
        <v>Paket Convey 336 SC 10 X 40 ml45992</v>
      </c>
      <c r="H1173">
        <v>1172</v>
      </c>
      <c r="I1173" t="s">
        <v>12775</v>
      </c>
      <c r="J1173" t="s">
        <v>1510</v>
      </c>
      <c r="K1173" s="3">
        <v>45992</v>
      </c>
      <c r="L1173">
        <v>10</v>
      </c>
      <c r="M1173">
        <v>1</v>
      </c>
      <c r="N1173">
        <v>1</v>
      </c>
      <c r="O1173">
        <v>10</v>
      </c>
      <c r="P1173">
        <f t="shared" si="92"/>
        <v>8990</v>
      </c>
      <c r="Q1173">
        <f t="shared" si="93"/>
        <v>899</v>
      </c>
      <c r="R1173">
        <f t="shared" si="94"/>
        <v>0</v>
      </c>
    </row>
    <row r="1174" spans="1:18">
      <c r="A1174" t="str">
        <f t="shared" si="90"/>
        <v>Paket Convey 336 SC 20 X 20 ml45839</v>
      </c>
      <c r="B1174" t="s">
        <v>1520</v>
      </c>
      <c r="C1174" s="3">
        <v>45839</v>
      </c>
      <c r="D1174">
        <v>2195</v>
      </c>
      <c r="G1174" t="str">
        <f t="shared" si="91"/>
        <v>Paket Convey 336 SC 20 X 20 ml45839</v>
      </c>
      <c r="H1174">
        <v>1173</v>
      </c>
      <c r="I1174" t="s">
        <v>12776</v>
      </c>
      <c r="J1174" t="s">
        <v>1520</v>
      </c>
      <c r="K1174" s="3">
        <v>45839</v>
      </c>
      <c r="L1174">
        <v>20</v>
      </c>
      <c r="M1174">
        <v>1</v>
      </c>
      <c r="N1174">
        <v>1</v>
      </c>
      <c r="O1174">
        <v>20</v>
      </c>
      <c r="P1174">
        <f t="shared" si="92"/>
        <v>2195</v>
      </c>
      <c r="Q1174">
        <f t="shared" si="93"/>
        <v>109</v>
      </c>
      <c r="R1174">
        <f t="shared" si="94"/>
        <v>15</v>
      </c>
    </row>
    <row r="1175" spans="1:18">
      <c r="A1175" t="str">
        <f t="shared" si="90"/>
        <v>Paket Cornbelt 336 EC 20 X 50 ml46266</v>
      </c>
      <c r="B1175" t="s">
        <v>1522</v>
      </c>
      <c r="C1175" s="3">
        <v>46266</v>
      </c>
      <c r="D1175">
        <v>1722</v>
      </c>
      <c r="G1175" t="str">
        <f t="shared" si="91"/>
        <v>Paket Cornbelt 336 EC 20 X 50 ml46266</v>
      </c>
      <c r="H1175">
        <v>1174</v>
      </c>
      <c r="I1175" t="s">
        <v>12777</v>
      </c>
      <c r="J1175" t="s">
        <v>1522</v>
      </c>
      <c r="K1175" s="3">
        <v>46266</v>
      </c>
      <c r="L1175">
        <v>20</v>
      </c>
      <c r="M1175">
        <v>1</v>
      </c>
      <c r="N1175">
        <v>1</v>
      </c>
      <c r="O1175">
        <v>20</v>
      </c>
      <c r="P1175">
        <f t="shared" si="92"/>
        <v>1722</v>
      </c>
      <c r="Q1175">
        <f t="shared" si="93"/>
        <v>86</v>
      </c>
      <c r="R1175">
        <f t="shared" si="94"/>
        <v>2</v>
      </c>
    </row>
    <row r="1176" spans="1:18">
      <c r="A1176" t="str">
        <f t="shared" si="90"/>
        <v>Paket Cornbelt 336 EC 20 X 50 ml46388</v>
      </c>
      <c r="B1176" t="s">
        <v>1522</v>
      </c>
      <c r="C1176" s="3">
        <v>46388</v>
      </c>
      <c r="D1176">
        <v>1920</v>
      </c>
      <c r="G1176" t="str">
        <f t="shared" si="91"/>
        <v>Paket Cornbelt 336 EC 20 X 50 ml46388</v>
      </c>
      <c r="H1176">
        <v>1175</v>
      </c>
      <c r="I1176" t="s">
        <v>12777</v>
      </c>
      <c r="J1176" t="s">
        <v>1522</v>
      </c>
      <c r="K1176" s="3">
        <v>46388</v>
      </c>
      <c r="L1176">
        <v>20</v>
      </c>
      <c r="M1176">
        <v>1</v>
      </c>
      <c r="N1176">
        <v>1</v>
      </c>
      <c r="O1176">
        <v>20</v>
      </c>
      <c r="P1176">
        <f t="shared" si="92"/>
        <v>1920</v>
      </c>
      <c r="Q1176">
        <f t="shared" si="93"/>
        <v>96</v>
      </c>
      <c r="R1176">
        <f t="shared" si="94"/>
        <v>0</v>
      </c>
    </row>
    <row r="1177" spans="1:18">
      <c r="A1177" t="str">
        <f t="shared" si="90"/>
        <v>Paket GG Akar 100 X 5 ml + Akrostar 40 WP 5 gr46296</v>
      </c>
      <c r="B1177" t="s">
        <v>1523</v>
      </c>
      <c r="C1177" s="3">
        <v>46296</v>
      </c>
      <c r="D1177">
        <v>9970</v>
      </c>
      <c r="G1177" t="str">
        <f t="shared" si="91"/>
        <v>Paket GG Akar 100 X 5 ml + Akrostar 40 WP 5 gr46296</v>
      </c>
      <c r="H1177">
        <v>1176</v>
      </c>
      <c r="I1177" t="s">
        <v>12778</v>
      </c>
      <c r="J1177" t="s">
        <v>1523</v>
      </c>
      <c r="K1177" s="3">
        <v>46296</v>
      </c>
      <c r="L1177">
        <v>1</v>
      </c>
      <c r="M1177">
        <v>1</v>
      </c>
      <c r="N1177">
        <v>1</v>
      </c>
      <c r="O1177">
        <v>1</v>
      </c>
      <c r="P1177">
        <f t="shared" si="92"/>
        <v>9970</v>
      </c>
      <c r="Q1177">
        <f t="shared" si="93"/>
        <v>9970</v>
      </c>
      <c r="R1177">
        <f t="shared" si="94"/>
        <v>0</v>
      </c>
    </row>
    <row r="1178" spans="1:18">
      <c r="A1178" t="str">
        <f t="shared" si="90"/>
        <v>Paket Kaos dan Tas BrZn1/1/1000</v>
      </c>
      <c r="B1178" t="s">
        <v>1524</v>
      </c>
      <c r="C1178" s="3" t="s">
        <v>2222</v>
      </c>
      <c r="D1178">
        <v>7</v>
      </c>
      <c r="G1178" t="str">
        <f t="shared" si="91"/>
        <v>Paket Kaos dan Tas BrZn1/1/1000</v>
      </c>
      <c r="H1178">
        <v>1177</v>
      </c>
      <c r="I1178" t="s">
        <v>12779</v>
      </c>
      <c r="J1178" t="s">
        <v>1524</v>
      </c>
      <c r="K1178" s="3" t="s">
        <v>2222</v>
      </c>
      <c r="L1178">
        <v>1</v>
      </c>
      <c r="M1178">
        <v>1</v>
      </c>
      <c r="N1178">
        <v>1</v>
      </c>
      <c r="O1178">
        <v>1</v>
      </c>
      <c r="P1178">
        <f t="shared" si="92"/>
        <v>7</v>
      </c>
      <c r="Q1178">
        <f t="shared" si="93"/>
        <v>7</v>
      </c>
      <c r="R1178">
        <f t="shared" si="94"/>
        <v>0</v>
      </c>
    </row>
    <row r="1179" spans="1:18">
      <c r="A1179" t="str">
        <f t="shared" si="90"/>
        <v>Paket Naga 1 6 X 25 X 1 paket47453</v>
      </c>
      <c r="B1179" t="s">
        <v>1525</v>
      </c>
      <c r="C1179" s="3">
        <v>47453</v>
      </c>
      <c r="D1179">
        <v>4470</v>
      </c>
      <c r="G1179" t="str">
        <f t="shared" si="91"/>
        <v>Paket Naga 1 6 X 25 X 1 paket47453</v>
      </c>
      <c r="H1179">
        <v>1178</v>
      </c>
      <c r="I1179" t="s">
        <v>12780</v>
      </c>
      <c r="J1179" t="s">
        <v>1525</v>
      </c>
      <c r="K1179" s="3">
        <v>47453</v>
      </c>
      <c r="L1179">
        <v>6</v>
      </c>
      <c r="M1179">
        <v>25</v>
      </c>
      <c r="N1179">
        <v>1</v>
      </c>
      <c r="O1179">
        <v>150</v>
      </c>
      <c r="P1179">
        <f t="shared" si="92"/>
        <v>4470</v>
      </c>
      <c r="Q1179">
        <f t="shared" si="93"/>
        <v>29</v>
      </c>
      <c r="R1179">
        <f t="shared" si="94"/>
        <v>120</v>
      </c>
    </row>
    <row r="1180" spans="1:18">
      <c r="A1180" t="str">
        <f t="shared" si="90"/>
        <v>Paket Piribac 400 SC 50 X 100 ml + Axial 200 ml47088</v>
      </c>
      <c r="B1180" t="s">
        <v>1526</v>
      </c>
      <c r="C1180" s="3">
        <v>47088</v>
      </c>
      <c r="D1180">
        <v>1830</v>
      </c>
      <c r="G1180" t="str">
        <f t="shared" si="91"/>
        <v>Paket Piribac 400 SC 50 X 100 ml + Axial 200 ml47088</v>
      </c>
      <c r="H1180">
        <v>1179</v>
      </c>
      <c r="I1180" t="s">
        <v>12781</v>
      </c>
      <c r="J1180" t="s">
        <v>1526</v>
      </c>
      <c r="K1180" s="3">
        <v>47088</v>
      </c>
      <c r="L1180">
        <v>50</v>
      </c>
      <c r="M1180">
        <v>1</v>
      </c>
      <c r="N1180">
        <v>1</v>
      </c>
      <c r="O1180">
        <v>50</v>
      </c>
      <c r="P1180">
        <f t="shared" si="92"/>
        <v>1830</v>
      </c>
      <c r="Q1180">
        <f t="shared" si="93"/>
        <v>36</v>
      </c>
      <c r="R1180">
        <f t="shared" si="94"/>
        <v>30</v>
      </c>
    </row>
    <row r="1181" spans="1:18">
      <c r="A1181" t="str">
        <f t="shared" si="90"/>
        <v>Panindo 10 WP 100 X 100 gr45901</v>
      </c>
      <c r="B1181" t="s">
        <v>1528</v>
      </c>
      <c r="C1181" s="3">
        <v>45901</v>
      </c>
      <c r="D1181">
        <v>13</v>
      </c>
      <c r="G1181" t="str">
        <f t="shared" si="91"/>
        <v>Panindo 10 WP 100 X 100 gr45901</v>
      </c>
      <c r="H1181">
        <v>1180</v>
      </c>
      <c r="I1181" t="s">
        <v>12782</v>
      </c>
      <c r="J1181" t="s">
        <v>1528</v>
      </c>
      <c r="K1181" s="3">
        <v>45901</v>
      </c>
      <c r="L1181">
        <v>100</v>
      </c>
      <c r="M1181">
        <v>1</v>
      </c>
      <c r="N1181">
        <v>1</v>
      </c>
      <c r="O1181">
        <v>100</v>
      </c>
      <c r="P1181">
        <f t="shared" si="92"/>
        <v>13</v>
      </c>
      <c r="Q1181">
        <f t="shared" si="93"/>
        <v>0</v>
      </c>
      <c r="R1181">
        <f t="shared" si="94"/>
        <v>13</v>
      </c>
    </row>
    <row r="1182" spans="1:18">
      <c r="A1182" t="str">
        <f t="shared" si="90"/>
        <v>Panindo 10 WP 100 X 100 gr46296</v>
      </c>
      <c r="B1182" t="s">
        <v>1528</v>
      </c>
      <c r="C1182" s="3">
        <v>46296</v>
      </c>
      <c r="D1182">
        <v>200</v>
      </c>
      <c r="G1182" t="str">
        <f t="shared" si="91"/>
        <v>Panindo 10 WP 100 X 100 gr46296</v>
      </c>
      <c r="H1182">
        <v>1181</v>
      </c>
      <c r="I1182" t="s">
        <v>12782</v>
      </c>
      <c r="J1182" t="s">
        <v>1528</v>
      </c>
      <c r="K1182" s="3">
        <v>46296</v>
      </c>
      <c r="L1182">
        <v>100</v>
      </c>
      <c r="M1182">
        <v>1</v>
      </c>
      <c r="N1182">
        <v>1</v>
      </c>
      <c r="O1182">
        <v>100</v>
      </c>
      <c r="P1182">
        <f t="shared" si="92"/>
        <v>200</v>
      </c>
      <c r="Q1182">
        <f t="shared" si="93"/>
        <v>2</v>
      </c>
      <c r="R1182">
        <f t="shared" si="94"/>
        <v>0</v>
      </c>
    </row>
    <row r="1183" spans="1:18">
      <c r="A1183" t="str">
        <f t="shared" si="90"/>
        <v>Panindo 10 WP 100 X 100 gr46388</v>
      </c>
      <c r="B1183" t="s">
        <v>1528</v>
      </c>
      <c r="C1183" s="3">
        <v>46388</v>
      </c>
      <c r="D1183">
        <v>1100</v>
      </c>
      <c r="G1183" t="str">
        <f t="shared" si="91"/>
        <v>Panindo 10 WP 100 X 100 gr46388</v>
      </c>
      <c r="H1183">
        <v>1182</v>
      </c>
      <c r="I1183" t="s">
        <v>12782</v>
      </c>
      <c r="J1183" t="s">
        <v>1528</v>
      </c>
      <c r="K1183" s="3">
        <v>46388</v>
      </c>
      <c r="L1183">
        <v>100</v>
      </c>
      <c r="M1183">
        <v>1</v>
      </c>
      <c r="N1183">
        <v>1</v>
      </c>
      <c r="O1183">
        <v>100</v>
      </c>
      <c r="P1183">
        <f t="shared" si="92"/>
        <v>1100</v>
      </c>
      <c r="Q1183">
        <f t="shared" si="93"/>
        <v>11</v>
      </c>
      <c r="R1183">
        <f t="shared" si="94"/>
        <v>0</v>
      </c>
    </row>
    <row r="1184" spans="1:18">
      <c r="A1184" t="str">
        <f t="shared" si="90"/>
        <v>Papandayan 486 SL 20 ltr47119</v>
      </c>
      <c r="B1184" t="s">
        <v>1529</v>
      </c>
      <c r="C1184" s="3">
        <v>47119</v>
      </c>
      <c r="D1184">
        <v>15</v>
      </c>
      <c r="G1184" t="str">
        <f t="shared" si="91"/>
        <v>Papandayan 486 SL 20 ltr47119</v>
      </c>
      <c r="H1184">
        <v>1183</v>
      </c>
      <c r="I1184" t="s">
        <v>12783</v>
      </c>
      <c r="J1184" t="s">
        <v>1529</v>
      </c>
      <c r="K1184" s="3">
        <v>47119</v>
      </c>
      <c r="L1184">
        <v>1</v>
      </c>
      <c r="M1184">
        <v>1</v>
      </c>
      <c r="N1184">
        <v>1</v>
      </c>
      <c r="O1184">
        <v>1</v>
      </c>
      <c r="P1184">
        <f t="shared" si="92"/>
        <v>15</v>
      </c>
      <c r="Q1184">
        <f t="shared" si="93"/>
        <v>15</v>
      </c>
      <c r="R1184">
        <f t="shared" si="94"/>
        <v>0</v>
      </c>
    </row>
    <row r="1185" spans="1:18">
      <c r="A1185" t="str">
        <f t="shared" si="90"/>
        <v>Papandayan 486 SL 20 ltr47178</v>
      </c>
      <c r="B1185" t="s">
        <v>1529</v>
      </c>
      <c r="C1185" s="3">
        <v>47178</v>
      </c>
      <c r="D1185">
        <v>85</v>
      </c>
      <c r="G1185" t="str">
        <f t="shared" si="91"/>
        <v>Papandayan 486 SL 20 ltr47178</v>
      </c>
      <c r="H1185">
        <v>1184</v>
      </c>
      <c r="I1185" t="s">
        <v>12783</v>
      </c>
      <c r="J1185" t="s">
        <v>1529</v>
      </c>
      <c r="K1185" s="3">
        <v>47178</v>
      </c>
      <c r="L1185">
        <v>1</v>
      </c>
      <c r="M1185">
        <v>1</v>
      </c>
      <c r="N1185">
        <v>1</v>
      </c>
      <c r="O1185">
        <v>1</v>
      </c>
      <c r="P1185">
        <f t="shared" si="92"/>
        <v>85</v>
      </c>
      <c r="Q1185">
        <f t="shared" si="93"/>
        <v>85</v>
      </c>
      <c r="R1185">
        <f t="shared" si="94"/>
        <v>0</v>
      </c>
    </row>
    <row r="1186" spans="1:18">
      <c r="A1186" t="str">
        <f t="shared" si="90"/>
        <v>Papandayan 486 SL 20 ltr47150</v>
      </c>
      <c r="B1186" t="s">
        <v>1529</v>
      </c>
      <c r="C1186" s="3">
        <v>47150</v>
      </c>
      <c r="D1186">
        <v>56</v>
      </c>
      <c r="G1186" t="str">
        <f t="shared" si="91"/>
        <v>Papandayan 486 SL 20 ltr47150</v>
      </c>
      <c r="H1186">
        <v>1185</v>
      </c>
      <c r="I1186" t="s">
        <v>12783</v>
      </c>
      <c r="J1186" t="s">
        <v>1529</v>
      </c>
      <c r="K1186" s="3">
        <v>47150</v>
      </c>
      <c r="L1186">
        <v>1</v>
      </c>
      <c r="M1186">
        <v>1</v>
      </c>
      <c r="N1186">
        <v>1</v>
      </c>
      <c r="O1186">
        <v>1</v>
      </c>
      <c r="P1186">
        <f t="shared" si="92"/>
        <v>56</v>
      </c>
      <c r="Q1186">
        <f t="shared" si="93"/>
        <v>56</v>
      </c>
      <c r="R1186">
        <f t="shared" si="94"/>
        <v>0</v>
      </c>
    </row>
    <row r="1187" spans="1:18">
      <c r="A1187" t="str">
        <f t="shared" si="90"/>
        <v>Papandayan 486 SL 20 X 1 ltr47119</v>
      </c>
      <c r="B1187" t="s">
        <v>1530</v>
      </c>
      <c r="C1187" s="3">
        <v>47119</v>
      </c>
      <c r="D1187">
        <v>19</v>
      </c>
      <c r="G1187" t="str">
        <f t="shared" si="91"/>
        <v>Papandayan 486 SL 20 X 1 ltr47119</v>
      </c>
      <c r="H1187">
        <v>1186</v>
      </c>
      <c r="I1187" t="s">
        <v>12784</v>
      </c>
      <c r="J1187" t="s">
        <v>1530</v>
      </c>
      <c r="K1187" s="3">
        <v>47119</v>
      </c>
      <c r="L1187">
        <v>20</v>
      </c>
      <c r="M1187">
        <v>1</v>
      </c>
      <c r="N1187">
        <v>1</v>
      </c>
      <c r="O1187">
        <v>20</v>
      </c>
      <c r="P1187">
        <f t="shared" si="92"/>
        <v>19</v>
      </c>
      <c r="Q1187">
        <f t="shared" si="93"/>
        <v>0</v>
      </c>
      <c r="R1187">
        <f t="shared" si="94"/>
        <v>19</v>
      </c>
    </row>
    <row r="1188" spans="1:18">
      <c r="A1188" t="str">
        <f t="shared" si="90"/>
        <v>Papandayan 486 SL 20 X 1 ltr47178</v>
      </c>
      <c r="B1188" t="s">
        <v>1530</v>
      </c>
      <c r="C1188" s="3">
        <v>47178</v>
      </c>
      <c r="D1188">
        <v>6960</v>
      </c>
      <c r="G1188" t="str">
        <f t="shared" si="91"/>
        <v>Papandayan 486 SL 20 X 1 ltr47178</v>
      </c>
      <c r="H1188">
        <v>1187</v>
      </c>
      <c r="I1188" t="s">
        <v>12784</v>
      </c>
      <c r="J1188" t="s">
        <v>1530</v>
      </c>
      <c r="K1188" s="3">
        <v>47178</v>
      </c>
      <c r="L1188">
        <v>20</v>
      </c>
      <c r="M1188">
        <v>1</v>
      </c>
      <c r="N1188">
        <v>1</v>
      </c>
      <c r="O1188">
        <v>20</v>
      </c>
      <c r="P1188">
        <f t="shared" si="92"/>
        <v>6960</v>
      </c>
      <c r="Q1188">
        <f t="shared" si="93"/>
        <v>348</v>
      </c>
      <c r="R1188">
        <f t="shared" si="94"/>
        <v>0</v>
      </c>
    </row>
    <row r="1189" spans="1:18">
      <c r="A1189" t="str">
        <f t="shared" si="90"/>
        <v>Papandayan 486 SL 20 X 1 ltr47150</v>
      </c>
      <c r="B1189" t="s">
        <v>1530</v>
      </c>
      <c r="C1189" s="3">
        <v>47150</v>
      </c>
      <c r="D1189">
        <v>2040</v>
      </c>
      <c r="G1189" t="str">
        <f t="shared" si="91"/>
        <v>Papandayan 486 SL 20 X 1 ltr47150</v>
      </c>
      <c r="H1189">
        <v>1188</v>
      </c>
      <c r="I1189" t="s">
        <v>12784</v>
      </c>
      <c r="J1189" t="s">
        <v>1530</v>
      </c>
      <c r="K1189" s="3">
        <v>47150</v>
      </c>
      <c r="L1189">
        <v>20</v>
      </c>
      <c r="M1189">
        <v>1</v>
      </c>
      <c r="N1189">
        <v>1</v>
      </c>
      <c r="O1189">
        <v>20</v>
      </c>
      <c r="P1189">
        <f t="shared" si="92"/>
        <v>2040</v>
      </c>
      <c r="Q1189">
        <f t="shared" si="93"/>
        <v>102</v>
      </c>
      <c r="R1189">
        <f t="shared" si="94"/>
        <v>0</v>
      </c>
    </row>
    <row r="1190" spans="1:18">
      <c r="A1190" t="str">
        <f t="shared" si="90"/>
        <v>Papandayan 486 SL 4 X 5 ltr47058</v>
      </c>
      <c r="B1190" t="s">
        <v>1531</v>
      </c>
      <c r="C1190" s="3">
        <v>47058</v>
      </c>
      <c r="D1190">
        <v>70</v>
      </c>
      <c r="G1190" t="str">
        <f t="shared" si="91"/>
        <v>Papandayan 486 SL 4 X 5 ltr47058</v>
      </c>
      <c r="H1190">
        <v>1189</v>
      </c>
      <c r="I1190" t="s">
        <v>12785</v>
      </c>
      <c r="J1190" t="s">
        <v>1531</v>
      </c>
      <c r="K1190" s="3">
        <v>47058</v>
      </c>
      <c r="L1190">
        <v>4</v>
      </c>
      <c r="M1190">
        <v>1</v>
      </c>
      <c r="N1190">
        <v>1</v>
      </c>
      <c r="O1190">
        <v>4</v>
      </c>
      <c r="P1190">
        <f t="shared" si="92"/>
        <v>70</v>
      </c>
      <c r="Q1190">
        <f t="shared" si="93"/>
        <v>17</v>
      </c>
      <c r="R1190">
        <f t="shared" si="94"/>
        <v>2</v>
      </c>
    </row>
    <row r="1191" spans="1:18">
      <c r="A1191" t="str">
        <f t="shared" si="90"/>
        <v>Papandayan 486 SL 4 X 5 ltr47178</v>
      </c>
      <c r="B1191" t="s">
        <v>1531</v>
      </c>
      <c r="C1191" s="3">
        <v>47178</v>
      </c>
      <c r="D1191">
        <v>200</v>
      </c>
      <c r="G1191" t="str">
        <f t="shared" si="91"/>
        <v>Papandayan 486 SL 4 X 5 ltr47178</v>
      </c>
      <c r="H1191">
        <v>1190</v>
      </c>
      <c r="I1191" t="s">
        <v>12785</v>
      </c>
      <c r="J1191" t="s">
        <v>1531</v>
      </c>
      <c r="K1191" s="3">
        <v>47178</v>
      </c>
      <c r="L1191">
        <v>4</v>
      </c>
      <c r="M1191">
        <v>1</v>
      </c>
      <c r="N1191">
        <v>1</v>
      </c>
      <c r="O1191">
        <v>4</v>
      </c>
      <c r="P1191">
        <f t="shared" si="92"/>
        <v>200</v>
      </c>
      <c r="Q1191">
        <f t="shared" si="93"/>
        <v>50</v>
      </c>
      <c r="R1191">
        <f t="shared" si="94"/>
        <v>0</v>
      </c>
    </row>
    <row r="1192" spans="1:18">
      <c r="A1192" t="str">
        <f t="shared" si="90"/>
        <v>Paratop 276 SL 20 X 1 ltr46905</v>
      </c>
      <c r="B1192" t="s">
        <v>1532</v>
      </c>
      <c r="C1192" s="3">
        <v>46905</v>
      </c>
      <c r="D1192">
        <v>2045</v>
      </c>
      <c r="G1192" t="str">
        <f t="shared" si="91"/>
        <v>Paratop 276 SL 20 X 1 ltr46905</v>
      </c>
      <c r="H1192">
        <v>1191</v>
      </c>
      <c r="I1192" t="s">
        <v>12786</v>
      </c>
      <c r="J1192" t="s">
        <v>1532</v>
      </c>
      <c r="K1192" s="3">
        <v>46905</v>
      </c>
      <c r="L1192">
        <v>20</v>
      </c>
      <c r="M1192">
        <v>1</v>
      </c>
      <c r="N1192">
        <v>1</v>
      </c>
      <c r="O1192">
        <v>20</v>
      </c>
      <c r="P1192">
        <f t="shared" si="92"/>
        <v>2045</v>
      </c>
      <c r="Q1192">
        <f t="shared" si="93"/>
        <v>102</v>
      </c>
      <c r="R1192">
        <f t="shared" si="94"/>
        <v>5</v>
      </c>
    </row>
    <row r="1193" spans="1:18">
      <c r="A1193" t="str">
        <f t="shared" si="90"/>
        <v>Paratop 276 SL 20 X 1 ltr47027</v>
      </c>
      <c r="B1193" t="s">
        <v>1532</v>
      </c>
      <c r="C1193" s="3">
        <v>47027</v>
      </c>
      <c r="D1193">
        <v>9460</v>
      </c>
      <c r="G1193" t="str">
        <f t="shared" si="91"/>
        <v>Paratop 276 SL 20 X 1 ltr47027</v>
      </c>
      <c r="H1193">
        <v>1192</v>
      </c>
      <c r="I1193" t="s">
        <v>12786</v>
      </c>
      <c r="J1193" t="s">
        <v>1532</v>
      </c>
      <c r="K1193" s="3">
        <v>47027</v>
      </c>
      <c r="L1193">
        <v>20</v>
      </c>
      <c r="M1193">
        <v>1</v>
      </c>
      <c r="N1193">
        <v>1</v>
      </c>
      <c r="O1193">
        <v>20</v>
      </c>
      <c r="P1193">
        <f t="shared" si="92"/>
        <v>9460</v>
      </c>
      <c r="Q1193">
        <f t="shared" si="93"/>
        <v>473</v>
      </c>
      <c r="R1193">
        <f t="shared" si="94"/>
        <v>0</v>
      </c>
    </row>
    <row r="1194" spans="1:18">
      <c r="A1194" t="str">
        <f t="shared" si="90"/>
        <v>Paratop 276 SL 20 X 1 ltr46966</v>
      </c>
      <c r="B1194" t="s">
        <v>1532</v>
      </c>
      <c r="C1194" s="3">
        <v>46966</v>
      </c>
      <c r="D1194">
        <v>3500</v>
      </c>
      <c r="G1194" t="str">
        <f t="shared" si="91"/>
        <v>Paratop 276 SL 20 X 1 ltr46966</v>
      </c>
      <c r="H1194">
        <v>1193</v>
      </c>
      <c r="I1194" t="s">
        <v>12786</v>
      </c>
      <c r="J1194" t="s">
        <v>1532</v>
      </c>
      <c r="K1194" s="3">
        <v>46966</v>
      </c>
      <c r="L1194">
        <v>20</v>
      </c>
      <c r="M1194">
        <v>1</v>
      </c>
      <c r="N1194">
        <v>1</v>
      </c>
      <c r="O1194">
        <v>20</v>
      </c>
      <c r="P1194">
        <f t="shared" si="92"/>
        <v>3500</v>
      </c>
      <c r="Q1194">
        <f t="shared" si="93"/>
        <v>175</v>
      </c>
      <c r="R1194">
        <f t="shared" si="94"/>
        <v>0</v>
      </c>
    </row>
    <row r="1195" spans="1:18">
      <c r="A1195" t="str">
        <f t="shared" si="90"/>
        <v>Paratop 276 SL 20 X 500 ml46419</v>
      </c>
      <c r="B1195" t="s">
        <v>1533</v>
      </c>
      <c r="C1195" s="3">
        <v>46419</v>
      </c>
      <c r="D1195">
        <v>664</v>
      </c>
      <c r="G1195" t="str">
        <f t="shared" si="91"/>
        <v>Paratop 276 SL 20 X 500 ml46419</v>
      </c>
      <c r="H1195">
        <v>1194</v>
      </c>
      <c r="I1195" t="s">
        <v>12787</v>
      </c>
      <c r="J1195" t="s">
        <v>1533</v>
      </c>
      <c r="K1195" s="3">
        <v>46419</v>
      </c>
      <c r="L1195">
        <v>20</v>
      </c>
      <c r="M1195">
        <v>1</v>
      </c>
      <c r="N1195">
        <v>1</v>
      </c>
      <c r="O1195">
        <v>20</v>
      </c>
      <c r="P1195">
        <f t="shared" si="92"/>
        <v>664</v>
      </c>
      <c r="Q1195">
        <f t="shared" si="93"/>
        <v>33</v>
      </c>
      <c r="R1195">
        <f t="shared" si="94"/>
        <v>4</v>
      </c>
    </row>
    <row r="1196" spans="1:18">
      <c r="A1196" t="str">
        <f t="shared" si="90"/>
        <v>Paratop 276 SL 20 X 500 ml46478</v>
      </c>
      <c r="B1196" t="s">
        <v>1533</v>
      </c>
      <c r="C1196" s="3">
        <v>46478</v>
      </c>
      <c r="D1196">
        <v>2000</v>
      </c>
      <c r="G1196" t="str">
        <f t="shared" si="91"/>
        <v>Paratop 276 SL 20 X 500 ml46478</v>
      </c>
      <c r="H1196">
        <v>1195</v>
      </c>
      <c r="I1196" t="s">
        <v>12787</v>
      </c>
      <c r="J1196" t="s">
        <v>1533</v>
      </c>
      <c r="K1196" s="3">
        <v>46478</v>
      </c>
      <c r="L1196">
        <v>20</v>
      </c>
      <c r="M1196">
        <v>1</v>
      </c>
      <c r="N1196">
        <v>1</v>
      </c>
      <c r="O1196">
        <v>20</v>
      </c>
      <c r="P1196">
        <f t="shared" si="92"/>
        <v>2000</v>
      </c>
      <c r="Q1196">
        <f t="shared" si="93"/>
        <v>100</v>
      </c>
      <c r="R1196">
        <f t="shared" si="94"/>
        <v>0</v>
      </c>
    </row>
    <row r="1197" spans="1:18">
      <c r="A1197" t="str">
        <f t="shared" si="90"/>
        <v>Parcel Paket A1/1/1000</v>
      </c>
      <c r="B1197" t="s">
        <v>1534</v>
      </c>
      <c r="C1197" s="3" t="s">
        <v>2222</v>
      </c>
      <c r="D1197">
        <v>106</v>
      </c>
      <c r="G1197" t="str">
        <f t="shared" si="91"/>
        <v>Parcel Paket A1/1/1000</v>
      </c>
      <c r="H1197">
        <v>1196</v>
      </c>
      <c r="I1197" t="s">
        <v>12788</v>
      </c>
      <c r="J1197" t="s">
        <v>1534</v>
      </c>
      <c r="K1197" s="3" t="s">
        <v>2222</v>
      </c>
      <c r="L1197">
        <v>1</v>
      </c>
      <c r="M1197">
        <v>1</v>
      </c>
      <c r="N1197">
        <v>1</v>
      </c>
      <c r="O1197">
        <v>1</v>
      </c>
      <c r="P1197">
        <f t="shared" si="92"/>
        <v>106</v>
      </c>
      <c r="Q1197">
        <f t="shared" si="93"/>
        <v>106</v>
      </c>
      <c r="R1197">
        <f t="shared" si="94"/>
        <v>0</v>
      </c>
    </row>
    <row r="1198" spans="1:18">
      <c r="A1198" t="str">
        <f t="shared" si="90"/>
        <v>Parcel Paket B1/1/1000</v>
      </c>
      <c r="B1198" t="s">
        <v>1535</v>
      </c>
      <c r="C1198" s="3" t="s">
        <v>2222</v>
      </c>
      <c r="D1198">
        <v>46</v>
      </c>
      <c r="G1198" t="str">
        <f t="shared" si="91"/>
        <v>Parcel Paket B1/1/1000</v>
      </c>
      <c r="H1198">
        <v>1197</v>
      </c>
      <c r="I1198" t="s">
        <v>12789</v>
      </c>
      <c r="J1198" t="s">
        <v>1535</v>
      </c>
      <c r="K1198" s="3" t="s">
        <v>2222</v>
      </c>
      <c r="L1198">
        <v>1</v>
      </c>
      <c r="M1198">
        <v>1</v>
      </c>
      <c r="N1198">
        <v>1</v>
      </c>
      <c r="O1198">
        <v>1</v>
      </c>
      <c r="P1198">
        <f t="shared" si="92"/>
        <v>46</v>
      </c>
      <c r="Q1198">
        <f t="shared" si="93"/>
        <v>46</v>
      </c>
      <c r="R1198">
        <f t="shared" si="94"/>
        <v>0</v>
      </c>
    </row>
    <row r="1199" spans="1:18">
      <c r="A1199" t="str">
        <f t="shared" si="90"/>
        <v>Parcel Paket C1/1/1000</v>
      </c>
      <c r="B1199" t="s">
        <v>1536</v>
      </c>
      <c r="C1199" s="3" t="s">
        <v>2222</v>
      </c>
      <c r="D1199">
        <v>74</v>
      </c>
      <c r="G1199" t="str">
        <f t="shared" si="91"/>
        <v>Parcel Paket C1/1/1000</v>
      </c>
      <c r="H1199">
        <v>1198</v>
      </c>
      <c r="I1199" t="s">
        <v>12790</v>
      </c>
      <c r="J1199" t="s">
        <v>1536</v>
      </c>
      <c r="K1199" s="3" t="s">
        <v>2222</v>
      </c>
      <c r="L1199">
        <v>1</v>
      </c>
      <c r="M1199">
        <v>1</v>
      </c>
      <c r="N1199">
        <v>1</v>
      </c>
      <c r="O1199">
        <v>1</v>
      </c>
      <c r="P1199">
        <f t="shared" si="92"/>
        <v>74</v>
      </c>
      <c r="Q1199">
        <f t="shared" si="93"/>
        <v>74</v>
      </c>
      <c r="R1199">
        <f t="shared" si="94"/>
        <v>0</v>
      </c>
    </row>
    <row r="1200" spans="1:18">
      <c r="A1200" t="str">
        <f t="shared" si="90"/>
        <v>Parcel Paket D1/1/1000</v>
      </c>
      <c r="B1200" t="s">
        <v>1537</v>
      </c>
      <c r="C1200" s="3" t="s">
        <v>2222</v>
      </c>
      <c r="D1200">
        <v>299</v>
      </c>
      <c r="G1200" t="str">
        <f t="shared" si="91"/>
        <v>Parcel Paket D1/1/1000</v>
      </c>
      <c r="H1200">
        <v>1199</v>
      </c>
      <c r="I1200" t="s">
        <v>12791</v>
      </c>
      <c r="J1200" t="s">
        <v>1537</v>
      </c>
      <c r="K1200" s="3" t="s">
        <v>2222</v>
      </c>
      <c r="L1200">
        <v>1</v>
      </c>
      <c r="M1200">
        <v>1</v>
      </c>
      <c r="N1200">
        <v>1</v>
      </c>
      <c r="O1200">
        <v>1</v>
      </c>
      <c r="P1200">
        <f t="shared" si="92"/>
        <v>299</v>
      </c>
      <c r="Q1200">
        <f t="shared" si="93"/>
        <v>299</v>
      </c>
      <c r="R1200">
        <f t="shared" si="94"/>
        <v>0</v>
      </c>
    </row>
    <row r="1201" spans="1:18">
      <c r="A1201" t="str">
        <f t="shared" si="90"/>
        <v>Parcel Paket E1/1/1000</v>
      </c>
      <c r="B1201" t="s">
        <v>1538</v>
      </c>
      <c r="C1201" s="3" t="s">
        <v>2222</v>
      </c>
      <c r="D1201">
        <v>214</v>
      </c>
      <c r="G1201" t="str">
        <f t="shared" si="91"/>
        <v>Parcel Paket E1/1/1000</v>
      </c>
      <c r="H1201">
        <v>1200</v>
      </c>
      <c r="I1201" t="s">
        <v>12792</v>
      </c>
      <c r="J1201" t="s">
        <v>1538</v>
      </c>
      <c r="K1201" s="3" t="s">
        <v>2222</v>
      </c>
      <c r="L1201">
        <v>1</v>
      </c>
      <c r="M1201">
        <v>1</v>
      </c>
      <c r="N1201">
        <v>1</v>
      </c>
      <c r="O1201">
        <v>1</v>
      </c>
      <c r="P1201">
        <f t="shared" si="92"/>
        <v>214</v>
      </c>
      <c r="Q1201">
        <f t="shared" si="93"/>
        <v>214</v>
      </c>
      <c r="R1201">
        <f t="shared" si="94"/>
        <v>0</v>
      </c>
    </row>
    <row r="1202" spans="1:18">
      <c r="A1202" t="str">
        <f t="shared" si="90"/>
        <v>Parcel Paket Sembako1/1/1000</v>
      </c>
      <c r="B1202" t="s">
        <v>1539</v>
      </c>
      <c r="C1202" s="3" t="s">
        <v>2222</v>
      </c>
      <c r="D1202">
        <v>80</v>
      </c>
      <c r="G1202" t="str">
        <f t="shared" si="91"/>
        <v>Parcel Paket Sembako1/1/1000</v>
      </c>
      <c r="H1202">
        <v>1201</v>
      </c>
      <c r="I1202" t="s">
        <v>12793</v>
      </c>
      <c r="J1202" t="s">
        <v>1539</v>
      </c>
      <c r="K1202" s="3" t="s">
        <v>2222</v>
      </c>
      <c r="L1202">
        <v>1</v>
      </c>
      <c r="M1202">
        <v>1</v>
      </c>
      <c r="N1202">
        <v>1</v>
      </c>
      <c r="O1202">
        <v>1</v>
      </c>
      <c r="P1202">
        <f t="shared" si="92"/>
        <v>80</v>
      </c>
      <c r="Q1202">
        <f t="shared" si="93"/>
        <v>80</v>
      </c>
      <c r="R1202">
        <f t="shared" si="94"/>
        <v>0</v>
      </c>
    </row>
    <row r="1203" spans="1:18">
      <c r="A1203" t="str">
        <f t="shared" si="90"/>
        <v>Paskal 50 WP 20 X 500 gr46235</v>
      </c>
      <c r="B1203" t="s">
        <v>1542</v>
      </c>
      <c r="C1203" s="3">
        <v>46235</v>
      </c>
      <c r="D1203">
        <v>100</v>
      </c>
      <c r="G1203" t="str">
        <f t="shared" si="91"/>
        <v>Paskal 50 WP 20 X 500 gr46235</v>
      </c>
      <c r="H1203">
        <v>1202</v>
      </c>
      <c r="I1203" t="s">
        <v>12794</v>
      </c>
      <c r="J1203" t="s">
        <v>1542</v>
      </c>
      <c r="K1203" s="3">
        <v>46235</v>
      </c>
      <c r="L1203">
        <v>20</v>
      </c>
      <c r="M1203">
        <v>1</v>
      </c>
      <c r="N1203">
        <v>1</v>
      </c>
      <c r="O1203">
        <v>20</v>
      </c>
      <c r="P1203">
        <f t="shared" si="92"/>
        <v>100</v>
      </c>
      <c r="Q1203">
        <f t="shared" si="93"/>
        <v>5</v>
      </c>
      <c r="R1203">
        <f t="shared" si="94"/>
        <v>0</v>
      </c>
    </row>
    <row r="1204" spans="1:18">
      <c r="A1204" t="str">
        <f t="shared" si="90"/>
        <v>Paskal 50 WP 20 X 500 gr46692</v>
      </c>
      <c r="B1204" t="s">
        <v>1542</v>
      </c>
      <c r="C1204" s="3">
        <v>46692</v>
      </c>
      <c r="D1204">
        <v>480</v>
      </c>
      <c r="G1204" t="str">
        <f t="shared" si="91"/>
        <v>Paskal 50 WP 20 X 500 gr46692</v>
      </c>
      <c r="H1204">
        <v>1203</v>
      </c>
      <c r="I1204" t="s">
        <v>12794</v>
      </c>
      <c r="J1204" t="s">
        <v>1542</v>
      </c>
      <c r="K1204" s="3">
        <v>46692</v>
      </c>
      <c r="L1204">
        <v>20</v>
      </c>
      <c r="M1204">
        <v>1</v>
      </c>
      <c r="N1204">
        <v>1</v>
      </c>
      <c r="O1204">
        <v>20</v>
      </c>
      <c r="P1204">
        <f t="shared" si="92"/>
        <v>480</v>
      </c>
      <c r="Q1204">
        <f t="shared" si="93"/>
        <v>24</v>
      </c>
      <c r="R1204">
        <f t="shared" si="94"/>
        <v>0</v>
      </c>
    </row>
    <row r="1205" spans="1:18">
      <c r="A1205" t="str">
        <f t="shared" si="90"/>
        <v>Paskal 50 WP 24 X 250 gr46692</v>
      </c>
      <c r="B1205" t="s">
        <v>1546</v>
      </c>
      <c r="C1205" s="3">
        <v>46692</v>
      </c>
      <c r="D1205">
        <v>441</v>
      </c>
      <c r="G1205" t="str">
        <f t="shared" si="91"/>
        <v>Paskal 50 WP 24 X 250 gr46692</v>
      </c>
      <c r="H1205">
        <v>1204</v>
      </c>
      <c r="I1205" t="s">
        <v>12795</v>
      </c>
      <c r="J1205" t="s">
        <v>1546</v>
      </c>
      <c r="K1205" s="3">
        <v>46692</v>
      </c>
      <c r="L1205">
        <v>24</v>
      </c>
      <c r="M1205">
        <v>1</v>
      </c>
      <c r="N1205">
        <v>1</v>
      </c>
      <c r="O1205">
        <v>24</v>
      </c>
      <c r="P1205">
        <f t="shared" si="92"/>
        <v>441</v>
      </c>
      <c r="Q1205">
        <f t="shared" si="93"/>
        <v>18</v>
      </c>
      <c r="R1205">
        <f t="shared" si="94"/>
        <v>9</v>
      </c>
    </row>
    <row r="1206" spans="1:18">
      <c r="A1206" t="str">
        <f t="shared" si="90"/>
        <v>Paskal 50 WP 24 X 250 gr46235</v>
      </c>
      <c r="B1206" t="s">
        <v>1546</v>
      </c>
      <c r="C1206" s="3">
        <v>46235</v>
      </c>
      <c r="D1206">
        <v>532</v>
      </c>
      <c r="G1206" t="str">
        <f t="shared" si="91"/>
        <v>Paskal 50 WP 24 X 250 gr46235</v>
      </c>
      <c r="H1206">
        <v>1205</v>
      </c>
      <c r="I1206" t="s">
        <v>12795</v>
      </c>
      <c r="J1206" t="s">
        <v>1546</v>
      </c>
      <c r="K1206" s="3">
        <v>46235</v>
      </c>
      <c r="L1206">
        <v>24</v>
      </c>
      <c r="M1206">
        <v>1</v>
      </c>
      <c r="N1206">
        <v>1</v>
      </c>
      <c r="O1206">
        <v>24</v>
      </c>
      <c r="P1206">
        <f t="shared" si="92"/>
        <v>532</v>
      </c>
      <c r="Q1206">
        <f t="shared" si="93"/>
        <v>22</v>
      </c>
      <c r="R1206">
        <f t="shared" si="94"/>
        <v>4</v>
      </c>
    </row>
    <row r="1207" spans="1:18">
      <c r="A1207" t="str">
        <f t="shared" si="90"/>
        <v>Paskal 50 WP 32 X 250 gr46692</v>
      </c>
      <c r="B1207" t="s">
        <v>1548</v>
      </c>
      <c r="C1207" s="3">
        <v>46692</v>
      </c>
      <c r="D1207">
        <v>160</v>
      </c>
      <c r="G1207" t="str">
        <f t="shared" si="91"/>
        <v>Paskal 50 WP 32 X 250 gr46692</v>
      </c>
      <c r="H1207">
        <v>1206</v>
      </c>
      <c r="I1207" t="s">
        <v>12796</v>
      </c>
      <c r="J1207" t="s">
        <v>1548</v>
      </c>
      <c r="K1207" s="3">
        <v>46692</v>
      </c>
      <c r="L1207">
        <v>32</v>
      </c>
      <c r="M1207">
        <v>1</v>
      </c>
      <c r="N1207">
        <v>1</v>
      </c>
      <c r="O1207">
        <v>32</v>
      </c>
      <c r="P1207">
        <f t="shared" si="92"/>
        <v>160</v>
      </c>
      <c r="Q1207">
        <f t="shared" si="93"/>
        <v>5</v>
      </c>
      <c r="R1207">
        <f t="shared" si="94"/>
        <v>0</v>
      </c>
    </row>
    <row r="1208" spans="1:18">
      <c r="A1208" t="str">
        <f t="shared" si="90"/>
        <v>Paskal 50 WP 60 X 100 gr46692</v>
      </c>
      <c r="B1208" t="s">
        <v>1550</v>
      </c>
      <c r="C1208" s="3">
        <v>46692</v>
      </c>
      <c r="D1208">
        <v>3068</v>
      </c>
      <c r="G1208" t="str">
        <f t="shared" si="91"/>
        <v>Paskal 50 WP 60 X 100 gr46692</v>
      </c>
      <c r="H1208">
        <v>1207</v>
      </c>
      <c r="I1208" t="s">
        <v>12797</v>
      </c>
      <c r="J1208" t="s">
        <v>1550</v>
      </c>
      <c r="K1208" s="3">
        <v>46692</v>
      </c>
      <c r="L1208">
        <v>60</v>
      </c>
      <c r="M1208">
        <v>1</v>
      </c>
      <c r="N1208">
        <v>1</v>
      </c>
      <c r="O1208">
        <v>60</v>
      </c>
      <c r="P1208">
        <f t="shared" si="92"/>
        <v>3068</v>
      </c>
      <c r="Q1208">
        <f t="shared" si="93"/>
        <v>51</v>
      </c>
      <c r="R1208">
        <f t="shared" si="94"/>
        <v>8</v>
      </c>
    </row>
    <row r="1209" spans="1:18">
      <c r="A1209" t="str">
        <f t="shared" si="90"/>
        <v>Passxone 276 SL 20 ltr46508</v>
      </c>
      <c r="B1209" t="s">
        <v>1554</v>
      </c>
      <c r="C1209" s="3">
        <v>46508</v>
      </c>
      <c r="D1209">
        <v>45</v>
      </c>
      <c r="G1209" t="str">
        <f t="shared" si="91"/>
        <v>Passxone 276 SL 20 ltr46508</v>
      </c>
      <c r="H1209">
        <v>1208</v>
      </c>
      <c r="I1209" t="s">
        <v>12798</v>
      </c>
      <c r="J1209" t="s">
        <v>1554</v>
      </c>
      <c r="K1209" s="3">
        <v>46508</v>
      </c>
      <c r="L1209">
        <v>1</v>
      </c>
      <c r="M1209">
        <v>1</v>
      </c>
      <c r="N1209">
        <v>1</v>
      </c>
      <c r="O1209">
        <v>1</v>
      </c>
      <c r="P1209">
        <f t="shared" si="92"/>
        <v>45</v>
      </c>
      <c r="Q1209">
        <f t="shared" si="93"/>
        <v>45</v>
      </c>
      <c r="R1209">
        <f t="shared" si="94"/>
        <v>0</v>
      </c>
    </row>
    <row r="1210" spans="1:18">
      <c r="A1210" t="str">
        <f t="shared" si="90"/>
        <v>Passxone 276 SL 20 ltr46478</v>
      </c>
      <c r="B1210" t="s">
        <v>1554</v>
      </c>
      <c r="C1210" s="3">
        <v>46478</v>
      </c>
      <c r="D1210">
        <v>148</v>
      </c>
      <c r="G1210" t="str">
        <f t="shared" si="91"/>
        <v>Passxone 276 SL 20 ltr46478</v>
      </c>
      <c r="H1210">
        <v>1209</v>
      </c>
      <c r="I1210" t="s">
        <v>12798</v>
      </c>
      <c r="J1210" t="s">
        <v>1554</v>
      </c>
      <c r="K1210" s="3">
        <v>46478</v>
      </c>
      <c r="L1210">
        <v>1</v>
      </c>
      <c r="M1210">
        <v>1</v>
      </c>
      <c r="N1210">
        <v>1</v>
      </c>
      <c r="O1210">
        <v>1</v>
      </c>
      <c r="P1210">
        <f t="shared" si="92"/>
        <v>148</v>
      </c>
      <c r="Q1210">
        <f t="shared" si="93"/>
        <v>148</v>
      </c>
      <c r="R1210">
        <f t="shared" si="94"/>
        <v>0</v>
      </c>
    </row>
    <row r="1211" spans="1:18">
      <c r="A1211" t="str">
        <f t="shared" si="90"/>
        <v>Passxone 276 SL 20 ltr46997</v>
      </c>
      <c r="B1211" t="s">
        <v>1554</v>
      </c>
      <c r="C1211" s="3">
        <v>46997</v>
      </c>
      <c r="D1211">
        <v>50</v>
      </c>
      <c r="G1211" t="str">
        <f t="shared" si="91"/>
        <v>Passxone 276 SL 20 ltr46997</v>
      </c>
      <c r="H1211">
        <v>1210</v>
      </c>
      <c r="I1211" t="s">
        <v>12798</v>
      </c>
      <c r="J1211" t="s">
        <v>1554</v>
      </c>
      <c r="K1211" s="3">
        <v>46997</v>
      </c>
      <c r="L1211">
        <v>1</v>
      </c>
      <c r="M1211">
        <v>1</v>
      </c>
      <c r="N1211">
        <v>1</v>
      </c>
      <c r="O1211">
        <v>1</v>
      </c>
      <c r="P1211">
        <f t="shared" si="92"/>
        <v>50</v>
      </c>
      <c r="Q1211">
        <f t="shared" si="93"/>
        <v>50</v>
      </c>
      <c r="R1211">
        <f t="shared" si="94"/>
        <v>0</v>
      </c>
    </row>
    <row r="1212" spans="1:18">
      <c r="A1212" t="str">
        <f t="shared" si="90"/>
        <v>Passxone 276 SL 20 X 1 ltr46478</v>
      </c>
      <c r="B1212" t="s">
        <v>1555</v>
      </c>
      <c r="C1212" s="3">
        <v>46478</v>
      </c>
      <c r="D1212">
        <v>14665</v>
      </c>
      <c r="G1212" t="str">
        <f t="shared" si="91"/>
        <v>Passxone 276 SL 20 X 1 ltr46478</v>
      </c>
      <c r="H1212">
        <v>1211</v>
      </c>
      <c r="I1212" t="s">
        <v>12799</v>
      </c>
      <c r="J1212" t="s">
        <v>1555</v>
      </c>
      <c r="K1212" s="3">
        <v>46478</v>
      </c>
      <c r="L1212">
        <v>20</v>
      </c>
      <c r="M1212">
        <v>1</v>
      </c>
      <c r="N1212">
        <v>1</v>
      </c>
      <c r="O1212">
        <v>20</v>
      </c>
      <c r="P1212">
        <f t="shared" si="92"/>
        <v>14665</v>
      </c>
      <c r="Q1212">
        <f t="shared" si="93"/>
        <v>733</v>
      </c>
      <c r="R1212">
        <f t="shared" si="94"/>
        <v>5</v>
      </c>
    </row>
    <row r="1213" spans="1:18">
      <c r="A1213" t="str">
        <f t="shared" si="90"/>
        <v>Passxone 276 SL 4 X 5 ltr46478</v>
      </c>
      <c r="B1213" t="s">
        <v>1556</v>
      </c>
      <c r="C1213" s="3">
        <v>46478</v>
      </c>
      <c r="D1213">
        <v>300</v>
      </c>
      <c r="G1213" t="str">
        <f t="shared" si="91"/>
        <v>Passxone 276 SL 4 X 5 ltr46478</v>
      </c>
      <c r="H1213">
        <v>1212</v>
      </c>
      <c r="I1213" t="s">
        <v>12800</v>
      </c>
      <c r="J1213" t="s">
        <v>1556</v>
      </c>
      <c r="K1213" s="3">
        <v>46478</v>
      </c>
      <c r="L1213">
        <v>4</v>
      </c>
      <c r="M1213">
        <v>1</v>
      </c>
      <c r="N1213">
        <v>1</v>
      </c>
      <c r="O1213">
        <v>4</v>
      </c>
      <c r="P1213">
        <f t="shared" si="92"/>
        <v>300</v>
      </c>
      <c r="Q1213">
        <f t="shared" si="93"/>
        <v>75</v>
      </c>
      <c r="R1213">
        <f t="shared" si="94"/>
        <v>0</v>
      </c>
    </row>
    <row r="1214" spans="1:18">
      <c r="A1214" t="str">
        <f t="shared" si="90"/>
        <v>Payung Java Karlos1/1/1000</v>
      </c>
      <c r="B1214" t="s">
        <v>1557</v>
      </c>
      <c r="C1214" s="3" t="s">
        <v>2222</v>
      </c>
      <c r="D1214">
        <v>53</v>
      </c>
      <c r="G1214" t="str">
        <f t="shared" si="91"/>
        <v>Payung Java Karlos1/1/1000</v>
      </c>
      <c r="H1214">
        <v>1213</v>
      </c>
      <c r="I1214" t="s">
        <v>12801</v>
      </c>
      <c r="J1214" t="s">
        <v>1557</v>
      </c>
      <c r="K1214" s="3" t="s">
        <v>2222</v>
      </c>
      <c r="L1214">
        <v>1</v>
      </c>
      <c r="M1214">
        <v>1</v>
      </c>
      <c r="N1214">
        <v>1</v>
      </c>
      <c r="O1214">
        <v>1</v>
      </c>
      <c r="P1214">
        <f t="shared" si="92"/>
        <v>53</v>
      </c>
      <c r="Q1214">
        <f t="shared" si="93"/>
        <v>53</v>
      </c>
      <c r="R1214">
        <f t="shared" si="94"/>
        <v>0</v>
      </c>
    </row>
    <row r="1215" spans="1:18">
      <c r="A1215" t="str">
        <f t="shared" si="90"/>
        <v>Payung Lipat1/1/1000</v>
      </c>
      <c r="B1215" t="s">
        <v>1558</v>
      </c>
      <c r="C1215" s="3" t="s">
        <v>2222</v>
      </c>
      <c r="D1215">
        <v>4</v>
      </c>
      <c r="G1215" t="str">
        <f t="shared" si="91"/>
        <v>Payung Lipat1/1/1000</v>
      </c>
      <c r="H1215">
        <v>1214</v>
      </c>
      <c r="I1215" t="s">
        <v>12802</v>
      </c>
      <c r="J1215" t="s">
        <v>1558</v>
      </c>
      <c r="K1215" s="3" t="s">
        <v>2222</v>
      </c>
      <c r="L1215">
        <v>1</v>
      </c>
      <c r="M1215">
        <v>1</v>
      </c>
      <c r="N1215">
        <v>1</v>
      </c>
      <c r="O1215">
        <v>1</v>
      </c>
      <c r="P1215">
        <f t="shared" si="92"/>
        <v>4</v>
      </c>
      <c r="Q1215">
        <f t="shared" si="93"/>
        <v>4</v>
      </c>
      <c r="R1215">
        <f t="shared" si="94"/>
        <v>0</v>
      </c>
    </row>
    <row r="1216" spans="1:18">
      <c r="A1216" t="str">
        <f t="shared" si="90"/>
        <v>Pegasus 500 SC 50 X 80 ml46388</v>
      </c>
      <c r="B1216" t="s">
        <v>1559</v>
      </c>
      <c r="C1216" s="3">
        <v>46388</v>
      </c>
      <c r="D1216">
        <v>4575</v>
      </c>
      <c r="G1216" t="str">
        <f t="shared" si="91"/>
        <v>Pegasus 500 SC 50 X 80 ml46388</v>
      </c>
      <c r="H1216">
        <v>1215</v>
      </c>
      <c r="I1216" t="s">
        <v>12803</v>
      </c>
      <c r="J1216" t="s">
        <v>1559</v>
      </c>
      <c r="K1216" s="3">
        <v>46388</v>
      </c>
      <c r="L1216">
        <v>50</v>
      </c>
      <c r="M1216">
        <v>1</v>
      </c>
      <c r="N1216">
        <v>1</v>
      </c>
      <c r="O1216">
        <v>50</v>
      </c>
      <c r="P1216">
        <f t="shared" si="92"/>
        <v>4575</v>
      </c>
      <c r="Q1216">
        <f t="shared" si="93"/>
        <v>91</v>
      </c>
      <c r="R1216">
        <f t="shared" si="94"/>
        <v>25</v>
      </c>
    </row>
    <row r="1217" spans="1:18">
      <c r="A1217" t="str">
        <f t="shared" si="90"/>
        <v>Pegasus 500 SC 50 X 80 ml46600</v>
      </c>
      <c r="B1217" t="s">
        <v>1559</v>
      </c>
      <c r="C1217" s="3">
        <v>46600</v>
      </c>
      <c r="D1217">
        <v>30000</v>
      </c>
      <c r="G1217" t="str">
        <f t="shared" si="91"/>
        <v>Pegasus 500 SC 50 X 80 ml46600</v>
      </c>
      <c r="H1217">
        <v>1216</v>
      </c>
      <c r="I1217" t="s">
        <v>12803</v>
      </c>
      <c r="J1217" t="s">
        <v>1559</v>
      </c>
      <c r="K1217" s="3">
        <v>46600</v>
      </c>
      <c r="L1217">
        <v>50</v>
      </c>
      <c r="M1217">
        <v>1</v>
      </c>
      <c r="N1217">
        <v>1</v>
      </c>
      <c r="O1217">
        <v>50</v>
      </c>
      <c r="P1217">
        <f t="shared" si="92"/>
        <v>30000</v>
      </c>
      <c r="Q1217">
        <f t="shared" si="93"/>
        <v>600</v>
      </c>
      <c r="R1217">
        <f t="shared" si="94"/>
        <v>0</v>
      </c>
    </row>
    <row r="1218" spans="1:18">
      <c r="A1218" t="str">
        <f t="shared" si="90"/>
        <v>Pegasus 500 SC 50 X 80 ml46539</v>
      </c>
      <c r="B1218" t="s">
        <v>1559</v>
      </c>
      <c r="C1218" s="3">
        <v>46539</v>
      </c>
      <c r="D1218">
        <v>9350</v>
      </c>
      <c r="G1218" t="str">
        <f t="shared" si="91"/>
        <v>Pegasus 500 SC 50 X 80 ml46539</v>
      </c>
      <c r="H1218">
        <v>1217</v>
      </c>
      <c r="I1218" t="s">
        <v>12803</v>
      </c>
      <c r="J1218" t="s">
        <v>1559</v>
      </c>
      <c r="K1218" s="3">
        <v>46539</v>
      </c>
      <c r="L1218">
        <v>50</v>
      </c>
      <c r="M1218">
        <v>1</v>
      </c>
      <c r="N1218">
        <v>1</v>
      </c>
      <c r="O1218">
        <v>50</v>
      </c>
      <c r="P1218">
        <f t="shared" si="92"/>
        <v>9350</v>
      </c>
      <c r="Q1218">
        <f t="shared" si="93"/>
        <v>187</v>
      </c>
      <c r="R1218">
        <f t="shared" si="94"/>
        <v>0</v>
      </c>
    </row>
    <row r="1219" spans="1:18">
      <c r="A1219" t="str">
        <f t="shared" ref="A1219:A1282" si="95">B1219&amp;C1219</f>
        <v>Pelatuk S-041/1/1000</v>
      </c>
      <c r="B1219" t="s">
        <v>1566</v>
      </c>
      <c r="C1219" s="3" t="s">
        <v>2222</v>
      </c>
      <c r="D1219">
        <v>9</v>
      </c>
      <c r="G1219" t="str">
        <f t="shared" ref="G1219:G1282" si="96">J1219&amp;K1219</f>
        <v>Pelatuk S-041/1/1000</v>
      </c>
      <c r="H1219">
        <v>1218</v>
      </c>
      <c r="I1219" t="s">
        <v>12804</v>
      </c>
      <c r="J1219" t="s">
        <v>1566</v>
      </c>
      <c r="K1219" s="3" t="s">
        <v>2222</v>
      </c>
      <c r="L1219">
        <v>1</v>
      </c>
      <c r="M1219">
        <v>1</v>
      </c>
      <c r="N1219">
        <v>1</v>
      </c>
      <c r="O1219">
        <v>1</v>
      </c>
      <c r="P1219">
        <f t="shared" ref="P1219:P1282" si="97">VLOOKUP(G1219,$A$2:$D$2089,4,FALSE)</f>
        <v>9</v>
      </c>
      <c r="Q1219">
        <f t="shared" ref="Q1219:Q1282" si="98">ROUNDDOWN(P1219/O1219,0)</f>
        <v>9</v>
      </c>
      <c r="R1219">
        <f t="shared" ref="R1219:R1282" si="99">P1219-Q1219*O1219</f>
        <v>0</v>
      </c>
    </row>
    <row r="1220" spans="1:18">
      <c r="A1220" t="str">
        <f t="shared" si="95"/>
        <v>Pelatuk/Trigger1/1/1000</v>
      </c>
      <c r="B1220" t="s">
        <v>1567</v>
      </c>
      <c r="C1220" s="3" t="s">
        <v>2222</v>
      </c>
      <c r="D1220">
        <v>15</v>
      </c>
      <c r="G1220" t="str">
        <f t="shared" si="96"/>
        <v>Pelatuk/Trigger1/1/1000</v>
      </c>
      <c r="H1220">
        <v>1219</v>
      </c>
      <c r="I1220" t="s">
        <v>12805</v>
      </c>
      <c r="J1220" t="s">
        <v>1567</v>
      </c>
      <c r="K1220" s="3" t="s">
        <v>2222</v>
      </c>
      <c r="L1220">
        <v>1</v>
      </c>
      <c r="M1220">
        <v>1</v>
      </c>
      <c r="N1220">
        <v>1</v>
      </c>
      <c r="O1220">
        <v>1</v>
      </c>
      <c r="P1220">
        <f t="shared" si="97"/>
        <v>15</v>
      </c>
      <c r="Q1220">
        <f t="shared" si="98"/>
        <v>15</v>
      </c>
      <c r="R1220">
        <f t="shared" si="99"/>
        <v>0</v>
      </c>
    </row>
    <row r="1221" spans="1:18">
      <c r="A1221" t="str">
        <f t="shared" si="95"/>
        <v>Pelle 50 EC 15 X 1 ltr45748</v>
      </c>
      <c r="B1221" t="s">
        <v>1568</v>
      </c>
      <c r="C1221" s="3">
        <v>45748</v>
      </c>
      <c r="D1221">
        <v>330</v>
      </c>
      <c r="G1221" t="str">
        <f t="shared" si="96"/>
        <v>Pelle 50 EC 15 X 1 ltr45748</v>
      </c>
      <c r="H1221">
        <v>1220</v>
      </c>
      <c r="I1221" t="s">
        <v>12806</v>
      </c>
      <c r="J1221" t="s">
        <v>1568</v>
      </c>
      <c r="K1221" s="3">
        <v>45748</v>
      </c>
      <c r="L1221">
        <v>15</v>
      </c>
      <c r="M1221">
        <v>1</v>
      </c>
      <c r="N1221">
        <v>1</v>
      </c>
      <c r="O1221">
        <v>15</v>
      </c>
      <c r="P1221">
        <f t="shared" si="97"/>
        <v>330</v>
      </c>
      <c r="Q1221">
        <f t="shared" si="98"/>
        <v>22</v>
      </c>
      <c r="R1221">
        <f t="shared" si="99"/>
        <v>0</v>
      </c>
    </row>
    <row r="1222" spans="1:18">
      <c r="A1222" t="str">
        <f t="shared" si="95"/>
        <v>Pelle 50 EC 20 X 400 ml45717</v>
      </c>
      <c r="B1222" t="s">
        <v>1570</v>
      </c>
      <c r="C1222" s="3">
        <v>45717</v>
      </c>
      <c r="D1222">
        <v>500</v>
      </c>
      <c r="G1222" t="str">
        <f t="shared" si="96"/>
        <v>Pelle 50 EC 20 X 400 ml45717</v>
      </c>
      <c r="H1222">
        <v>1221</v>
      </c>
      <c r="I1222" t="s">
        <v>12807</v>
      </c>
      <c r="J1222" t="s">
        <v>1570</v>
      </c>
      <c r="K1222" s="3">
        <v>45717</v>
      </c>
      <c r="L1222">
        <v>20</v>
      </c>
      <c r="M1222">
        <v>1</v>
      </c>
      <c r="N1222">
        <v>1</v>
      </c>
      <c r="O1222">
        <v>20</v>
      </c>
      <c r="P1222">
        <f t="shared" si="97"/>
        <v>500</v>
      </c>
      <c r="Q1222">
        <f t="shared" si="98"/>
        <v>25</v>
      </c>
      <c r="R1222">
        <f t="shared" si="99"/>
        <v>0</v>
      </c>
    </row>
    <row r="1223" spans="1:18">
      <c r="A1223" t="str">
        <f t="shared" si="95"/>
        <v>Penta So-Z 505 SL 20 X 1 ltr46753</v>
      </c>
      <c r="B1223" t="s">
        <v>1572</v>
      </c>
      <c r="C1223" s="3">
        <v>46753</v>
      </c>
      <c r="D1223">
        <v>18</v>
      </c>
      <c r="G1223" t="str">
        <f t="shared" si="96"/>
        <v>Penta So-Z 505 SL 20 X 1 ltr46753</v>
      </c>
      <c r="H1223">
        <v>1222</v>
      </c>
      <c r="I1223" t="s">
        <v>12808</v>
      </c>
      <c r="J1223" t="s">
        <v>1572</v>
      </c>
      <c r="K1223" s="3">
        <v>46753</v>
      </c>
      <c r="L1223">
        <v>20</v>
      </c>
      <c r="M1223">
        <v>1</v>
      </c>
      <c r="N1223">
        <v>1</v>
      </c>
      <c r="O1223">
        <v>20</v>
      </c>
      <c r="P1223">
        <f t="shared" si="97"/>
        <v>18</v>
      </c>
      <c r="Q1223">
        <f t="shared" si="98"/>
        <v>0</v>
      </c>
      <c r="R1223">
        <f t="shared" si="99"/>
        <v>18</v>
      </c>
    </row>
    <row r="1224" spans="1:18">
      <c r="A1224" t="str">
        <f t="shared" si="95"/>
        <v>Penta So-Z 505 SL 20 X 1 ltr46966</v>
      </c>
      <c r="B1224" t="s">
        <v>1572</v>
      </c>
      <c r="C1224" s="3">
        <v>46966</v>
      </c>
      <c r="D1224">
        <v>3920</v>
      </c>
      <c r="G1224" t="str">
        <f t="shared" si="96"/>
        <v>Penta So-Z 505 SL 20 X 1 ltr46966</v>
      </c>
      <c r="H1224">
        <v>1223</v>
      </c>
      <c r="I1224" t="s">
        <v>12808</v>
      </c>
      <c r="J1224" t="s">
        <v>1572</v>
      </c>
      <c r="K1224" s="3">
        <v>46966</v>
      </c>
      <c r="L1224">
        <v>20</v>
      </c>
      <c r="M1224">
        <v>1</v>
      </c>
      <c r="N1224">
        <v>1</v>
      </c>
      <c r="O1224">
        <v>20</v>
      </c>
      <c r="P1224">
        <f t="shared" si="97"/>
        <v>3920</v>
      </c>
      <c r="Q1224">
        <f t="shared" si="98"/>
        <v>196</v>
      </c>
      <c r="R1224">
        <f t="shared" si="99"/>
        <v>0</v>
      </c>
    </row>
    <row r="1225" spans="1:18">
      <c r="A1225" t="str">
        <f t="shared" si="95"/>
        <v>Pentagon 100 ml (Sample)1/1/1000</v>
      </c>
      <c r="B1225" t="s">
        <v>1573</v>
      </c>
      <c r="C1225" s="3" t="s">
        <v>2222</v>
      </c>
      <c r="D1225">
        <v>74</v>
      </c>
      <c r="G1225" t="str">
        <f t="shared" si="96"/>
        <v>Pentagon 100 ml (Sample)1/1/1000</v>
      </c>
      <c r="H1225">
        <v>1224</v>
      </c>
      <c r="I1225" t="s">
        <v>12809</v>
      </c>
      <c r="J1225" t="s">
        <v>1573</v>
      </c>
      <c r="K1225" s="3" t="s">
        <v>2222</v>
      </c>
      <c r="L1225">
        <v>1</v>
      </c>
      <c r="M1225">
        <v>1</v>
      </c>
      <c r="N1225">
        <v>1</v>
      </c>
      <c r="O1225">
        <v>1</v>
      </c>
      <c r="P1225">
        <f t="shared" si="97"/>
        <v>74</v>
      </c>
      <c r="Q1225">
        <f t="shared" si="98"/>
        <v>74</v>
      </c>
      <c r="R1225">
        <f t="shared" si="99"/>
        <v>0</v>
      </c>
    </row>
    <row r="1226" spans="1:18">
      <c r="A1226" t="str">
        <f t="shared" si="95"/>
        <v>Pentagon 50 ml (Sample)1/1/1000</v>
      </c>
      <c r="B1226" t="s">
        <v>1574</v>
      </c>
      <c r="C1226" s="3" t="s">
        <v>2222</v>
      </c>
      <c r="D1226">
        <v>48</v>
      </c>
      <c r="G1226" t="str">
        <f t="shared" si="96"/>
        <v>Pentagon 50 ml (Sample)1/1/1000</v>
      </c>
      <c r="H1226">
        <v>1225</v>
      </c>
      <c r="I1226" t="s">
        <v>12810</v>
      </c>
      <c r="J1226" t="s">
        <v>1574</v>
      </c>
      <c r="K1226" s="3" t="s">
        <v>2222</v>
      </c>
      <c r="L1226">
        <v>1</v>
      </c>
      <c r="M1226">
        <v>1</v>
      </c>
      <c r="N1226">
        <v>1</v>
      </c>
      <c r="O1226">
        <v>1</v>
      </c>
      <c r="P1226">
        <f t="shared" si="97"/>
        <v>48</v>
      </c>
      <c r="Q1226">
        <f t="shared" si="98"/>
        <v>48</v>
      </c>
      <c r="R1226">
        <f t="shared" si="99"/>
        <v>0</v>
      </c>
    </row>
    <row r="1227" spans="1:18">
      <c r="A1227" t="str">
        <f t="shared" si="95"/>
        <v>Pentazol 80 X 60 gr (Sample)1/1/1000</v>
      </c>
      <c r="B1227" t="s">
        <v>1575</v>
      </c>
      <c r="C1227" s="3" t="s">
        <v>2222</v>
      </c>
      <c r="D1227">
        <v>80</v>
      </c>
      <c r="G1227" t="str">
        <f t="shared" si="96"/>
        <v>Pentazol 80 X 60 gr (Sample)1/1/1000</v>
      </c>
      <c r="H1227">
        <v>1226</v>
      </c>
      <c r="I1227" t="s">
        <v>12811</v>
      </c>
      <c r="J1227" t="s">
        <v>1575</v>
      </c>
      <c r="K1227" s="3" t="s">
        <v>2222</v>
      </c>
      <c r="L1227">
        <v>80</v>
      </c>
      <c r="M1227">
        <v>1</v>
      </c>
      <c r="N1227">
        <v>1</v>
      </c>
      <c r="O1227">
        <v>80</v>
      </c>
      <c r="P1227">
        <f t="shared" si="97"/>
        <v>80</v>
      </c>
      <c r="Q1227">
        <f t="shared" si="98"/>
        <v>1</v>
      </c>
      <c r="R1227">
        <f t="shared" si="99"/>
        <v>0</v>
      </c>
    </row>
    <row r="1228" spans="1:18">
      <c r="A1228" t="str">
        <f t="shared" si="95"/>
        <v>Perozin 80 WP 14 X 1 kg47058</v>
      </c>
      <c r="B1228" t="s">
        <v>1576</v>
      </c>
      <c r="C1228" s="3">
        <v>47058</v>
      </c>
      <c r="D1228">
        <v>1256</v>
      </c>
      <c r="G1228" t="str">
        <f t="shared" si="96"/>
        <v>Perozin 80 WP 14 X 1 kg47058</v>
      </c>
      <c r="H1228">
        <v>1227</v>
      </c>
      <c r="I1228" t="s">
        <v>12812</v>
      </c>
      <c r="J1228" t="s">
        <v>1576</v>
      </c>
      <c r="K1228" s="3">
        <v>47058</v>
      </c>
      <c r="L1228">
        <v>14</v>
      </c>
      <c r="M1228">
        <v>1</v>
      </c>
      <c r="N1228">
        <v>1</v>
      </c>
      <c r="O1228">
        <v>14</v>
      </c>
      <c r="P1228">
        <f t="shared" si="97"/>
        <v>1256</v>
      </c>
      <c r="Q1228">
        <f t="shared" si="98"/>
        <v>89</v>
      </c>
      <c r="R1228">
        <f t="shared" si="99"/>
        <v>10</v>
      </c>
    </row>
    <row r="1229" spans="1:18">
      <c r="A1229" t="str">
        <f t="shared" si="95"/>
        <v>Perozin 80 WP 14 X 1 kg47150</v>
      </c>
      <c r="B1229" t="s">
        <v>1576</v>
      </c>
      <c r="C1229" s="3">
        <v>47150</v>
      </c>
      <c r="D1229">
        <v>686</v>
      </c>
      <c r="G1229" t="str">
        <f t="shared" si="96"/>
        <v>Perozin 80 WP 14 X 1 kg47150</v>
      </c>
      <c r="H1229">
        <v>1228</v>
      </c>
      <c r="I1229" t="s">
        <v>12812</v>
      </c>
      <c r="J1229" t="s">
        <v>1576</v>
      </c>
      <c r="K1229" s="3">
        <v>47150</v>
      </c>
      <c r="L1229">
        <v>14</v>
      </c>
      <c r="M1229">
        <v>1</v>
      </c>
      <c r="N1229">
        <v>1</v>
      </c>
      <c r="O1229">
        <v>14</v>
      </c>
      <c r="P1229">
        <f t="shared" si="97"/>
        <v>686</v>
      </c>
      <c r="Q1229">
        <f t="shared" si="98"/>
        <v>49</v>
      </c>
      <c r="R1229">
        <f t="shared" si="99"/>
        <v>0</v>
      </c>
    </row>
    <row r="1230" spans="1:18">
      <c r="A1230" t="str">
        <f t="shared" si="95"/>
        <v>Perozin 80 WP 15 X 400 gr46844</v>
      </c>
      <c r="B1230" t="s">
        <v>1577</v>
      </c>
      <c r="C1230" s="3">
        <v>46844</v>
      </c>
      <c r="D1230">
        <v>13</v>
      </c>
      <c r="G1230" t="str">
        <f t="shared" si="96"/>
        <v>Perozin 80 WP 15 X 400 gr46844</v>
      </c>
      <c r="H1230">
        <v>1229</v>
      </c>
      <c r="I1230" t="s">
        <v>12813</v>
      </c>
      <c r="J1230" t="s">
        <v>1577</v>
      </c>
      <c r="K1230" s="3">
        <v>46844</v>
      </c>
      <c r="L1230">
        <v>15</v>
      </c>
      <c r="M1230">
        <v>1</v>
      </c>
      <c r="N1230">
        <v>1</v>
      </c>
      <c r="O1230">
        <v>15</v>
      </c>
      <c r="P1230">
        <f t="shared" si="97"/>
        <v>13</v>
      </c>
      <c r="Q1230">
        <f t="shared" si="98"/>
        <v>0</v>
      </c>
      <c r="R1230">
        <f t="shared" si="99"/>
        <v>13</v>
      </c>
    </row>
    <row r="1231" spans="1:18">
      <c r="A1231" t="str">
        <f t="shared" si="95"/>
        <v>Perozin 80 WP 60 X 150 gr47088</v>
      </c>
      <c r="B1231" t="s">
        <v>1578</v>
      </c>
      <c r="C1231" s="3">
        <v>47088</v>
      </c>
      <c r="D1231">
        <v>4528</v>
      </c>
      <c r="G1231" t="str">
        <f t="shared" si="96"/>
        <v>Perozin 80 WP 60 X 150 gr47088</v>
      </c>
      <c r="H1231">
        <v>1230</v>
      </c>
      <c r="I1231" t="s">
        <v>12814</v>
      </c>
      <c r="J1231" t="s">
        <v>1578</v>
      </c>
      <c r="K1231" s="3">
        <v>47088</v>
      </c>
      <c r="L1231">
        <v>60</v>
      </c>
      <c r="M1231">
        <v>1</v>
      </c>
      <c r="N1231">
        <v>1</v>
      </c>
      <c r="O1231">
        <v>60</v>
      </c>
      <c r="P1231">
        <f t="shared" si="97"/>
        <v>4528</v>
      </c>
      <c r="Q1231">
        <f t="shared" si="98"/>
        <v>75</v>
      </c>
      <c r="R1231">
        <f t="shared" si="99"/>
        <v>28</v>
      </c>
    </row>
    <row r="1232" spans="1:18">
      <c r="A1232" t="str">
        <f t="shared" si="95"/>
        <v>Petrogenol 800 L 20 X 20 X 5 ml47178</v>
      </c>
      <c r="B1232" t="s">
        <v>1579</v>
      </c>
      <c r="C1232" s="3">
        <v>47178</v>
      </c>
      <c r="D1232">
        <v>69036</v>
      </c>
      <c r="G1232" t="str">
        <f t="shared" si="96"/>
        <v>Petrogenol 800 L 20 X 20 X 5 ml47178</v>
      </c>
      <c r="H1232">
        <v>1231</v>
      </c>
      <c r="I1232" t="s">
        <v>12815</v>
      </c>
      <c r="J1232" t="s">
        <v>1579</v>
      </c>
      <c r="K1232" s="3">
        <v>47178</v>
      </c>
      <c r="L1232">
        <v>20</v>
      </c>
      <c r="M1232">
        <v>20</v>
      </c>
      <c r="N1232">
        <v>1</v>
      </c>
      <c r="O1232">
        <v>400</v>
      </c>
      <c r="P1232">
        <f t="shared" si="97"/>
        <v>69036</v>
      </c>
      <c r="Q1232">
        <f t="shared" si="98"/>
        <v>172</v>
      </c>
      <c r="R1232">
        <f t="shared" si="99"/>
        <v>236</v>
      </c>
    </row>
    <row r="1233" spans="1:18">
      <c r="A1233" t="str">
        <f t="shared" si="95"/>
        <v>Petrokum 0.005 BB 20 X 10 X 100 gr47150</v>
      </c>
      <c r="B1233" t="s">
        <v>1580</v>
      </c>
      <c r="C1233" s="3">
        <v>47150</v>
      </c>
      <c r="D1233">
        <v>262</v>
      </c>
      <c r="G1233" t="str">
        <f t="shared" si="96"/>
        <v>Petrokum 0.005 BB 20 X 10 X 100 gr47150</v>
      </c>
      <c r="H1233">
        <v>1232</v>
      </c>
      <c r="I1233" t="s">
        <v>12816</v>
      </c>
      <c r="J1233" t="s">
        <v>1580</v>
      </c>
      <c r="K1233" s="3">
        <v>47150</v>
      </c>
      <c r="L1233">
        <v>20</v>
      </c>
      <c r="M1233">
        <v>10</v>
      </c>
      <c r="N1233">
        <v>1</v>
      </c>
      <c r="O1233">
        <v>200</v>
      </c>
      <c r="P1233">
        <f t="shared" si="97"/>
        <v>262</v>
      </c>
      <c r="Q1233">
        <f t="shared" si="98"/>
        <v>1</v>
      </c>
      <c r="R1233">
        <f t="shared" si="99"/>
        <v>62</v>
      </c>
    </row>
    <row r="1234" spans="1:18">
      <c r="A1234" t="str">
        <f t="shared" si="95"/>
        <v>Petrokum 0.005 BB 20 X 10 X 100 gr47209</v>
      </c>
      <c r="B1234" t="s">
        <v>1580</v>
      </c>
      <c r="C1234" s="3">
        <v>47209</v>
      </c>
      <c r="D1234">
        <v>9200</v>
      </c>
      <c r="G1234" t="str">
        <f t="shared" si="96"/>
        <v>Petrokum 0.005 BB 20 X 10 X 100 gr47209</v>
      </c>
      <c r="H1234">
        <v>1233</v>
      </c>
      <c r="I1234" t="s">
        <v>12816</v>
      </c>
      <c r="J1234" t="s">
        <v>1580</v>
      </c>
      <c r="K1234" s="3">
        <v>47209</v>
      </c>
      <c r="L1234">
        <v>20</v>
      </c>
      <c r="M1234">
        <v>10</v>
      </c>
      <c r="N1234">
        <v>1</v>
      </c>
      <c r="O1234">
        <v>200</v>
      </c>
      <c r="P1234">
        <f t="shared" si="97"/>
        <v>9200</v>
      </c>
      <c r="Q1234">
        <f t="shared" si="98"/>
        <v>46</v>
      </c>
      <c r="R1234">
        <f t="shared" si="99"/>
        <v>0</v>
      </c>
    </row>
    <row r="1235" spans="1:18">
      <c r="A1235" t="str">
        <f t="shared" si="95"/>
        <v>Pexalon 106 SC 24 X 240 ml46143</v>
      </c>
      <c r="B1235" t="s">
        <v>1581</v>
      </c>
      <c r="C1235" s="3">
        <v>46143</v>
      </c>
      <c r="D1235">
        <v>203</v>
      </c>
      <c r="G1235" t="str">
        <f t="shared" si="96"/>
        <v>Pexalon 106 SC 24 X 240 ml46143</v>
      </c>
      <c r="H1235">
        <v>1234</v>
      </c>
      <c r="I1235" t="s">
        <v>12817</v>
      </c>
      <c r="J1235" t="s">
        <v>1581</v>
      </c>
      <c r="K1235" s="3">
        <v>46143</v>
      </c>
      <c r="L1235">
        <v>24</v>
      </c>
      <c r="M1235">
        <v>1</v>
      </c>
      <c r="N1235">
        <v>1</v>
      </c>
      <c r="O1235">
        <v>24</v>
      </c>
      <c r="P1235">
        <f t="shared" si="97"/>
        <v>203</v>
      </c>
      <c r="Q1235">
        <f t="shared" si="98"/>
        <v>8</v>
      </c>
      <c r="R1235">
        <f t="shared" si="99"/>
        <v>11</v>
      </c>
    </row>
    <row r="1236" spans="1:18">
      <c r="A1236" t="str">
        <f t="shared" si="95"/>
        <v>Pexalon 106 SC 50 X 100 ml46235</v>
      </c>
      <c r="B1236" t="s">
        <v>1583</v>
      </c>
      <c r="C1236" s="3">
        <v>46235</v>
      </c>
      <c r="D1236">
        <v>1767</v>
      </c>
      <c r="G1236" t="str">
        <f t="shared" si="96"/>
        <v>Pexalon 106 SC 50 X 100 ml46235</v>
      </c>
      <c r="H1236">
        <v>1235</v>
      </c>
      <c r="I1236" t="s">
        <v>12818</v>
      </c>
      <c r="J1236" t="s">
        <v>1583</v>
      </c>
      <c r="K1236" s="3">
        <v>46235</v>
      </c>
      <c r="L1236">
        <v>50</v>
      </c>
      <c r="M1236">
        <v>1</v>
      </c>
      <c r="N1236">
        <v>1</v>
      </c>
      <c r="O1236">
        <v>50</v>
      </c>
      <c r="P1236">
        <f t="shared" si="97"/>
        <v>1767</v>
      </c>
      <c r="Q1236">
        <f t="shared" si="98"/>
        <v>35</v>
      </c>
      <c r="R1236">
        <f t="shared" si="99"/>
        <v>17</v>
      </c>
    </row>
    <row r="1237" spans="1:18">
      <c r="A1237" t="str">
        <f t="shared" si="95"/>
        <v>Phenol (Sample)1/1/1000</v>
      </c>
      <c r="B1237" t="s">
        <v>1585</v>
      </c>
      <c r="C1237" s="3" t="s">
        <v>2222</v>
      </c>
      <c r="D1237">
        <v>3</v>
      </c>
      <c r="G1237" t="str">
        <f t="shared" si="96"/>
        <v>Phenol (Sample)1/1/1000</v>
      </c>
      <c r="H1237">
        <v>1236</v>
      </c>
      <c r="I1237" t="s">
        <v>12819</v>
      </c>
      <c r="J1237" t="s">
        <v>1585</v>
      </c>
      <c r="K1237" s="3" t="s">
        <v>2222</v>
      </c>
      <c r="L1237">
        <v>1</v>
      </c>
      <c r="M1237">
        <v>1</v>
      </c>
      <c r="N1237">
        <v>1</v>
      </c>
      <c r="O1237">
        <v>1</v>
      </c>
      <c r="P1237">
        <f t="shared" si="97"/>
        <v>3</v>
      </c>
      <c r="Q1237">
        <f t="shared" si="98"/>
        <v>3</v>
      </c>
      <c r="R1237">
        <f t="shared" si="99"/>
        <v>0</v>
      </c>
    </row>
    <row r="1238" spans="1:18">
      <c r="A1238" t="str">
        <f t="shared" si="95"/>
        <v>Phosgrow 50 kg46419</v>
      </c>
      <c r="B1238" t="s">
        <v>1586</v>
      </c>
      <c r="C1238" s="3">
        <v>46419</v>
      </c>
      <c r="D1238">
        <v>151</v>
      </c>
      <c r="G1238" t="str">
        <f t="shared" si="96"/>
        <v>Phosgrow 50 kg46419</v>
      </c>
      <c r="H1238">
        <v>1237</v>
      </c>
      <c r="I1238" t="s">
        <v>12820</v>
      </c>
      <c r="J1238" t="s">
        <v>1586</v>
      </c>
      <c r="K1238" s="3">
        <v>46419</v>
      </c>
      <c r="L1238">
        <v>1</v>
      </c>
      <c r="M1238">
        <v>1</v>
      </c>
      <c r="N1238">
        <v>1</v>
      </c>
      <c r="O1238">
        <v>1</v>
      </c>
      <c r="P1238">
        <f t="shared" si="97"/>
        <v>151</v>
      </c>
      <c r="Q1238">
        <f t="shared" si="98"/>
        <v>151</v>
      </c>
      <c r="R1238">
        <f t="shared" si="99"/>
        <v>0</v>
      </c>
    </row>
    <row r="1239" spans="1:18">
      <c r="A1239" t="str">
        <f t="shared" si="95"/>
        <v>Phosthene 97 WG 100 X 100 gr45870</v>
      </c>
      <c r="B1239" t="s">
        <v>1587</v>
      </c>
      <c r="C1239" s="3">
        <v>45870</v>
      </c>
      <c r="D1239">
        <v>735</v>
      </c>
      <c r="G1239" t="str">
        <f t="shared" si="96"/>
        <v>Phosthene 97 WG 100 X 100 gr45870</v>
      </c>
      <c r="H1239">
        <v>1238</v>
      </c>
      <c r="I1239" t="s">
        <v>12821</v>
      </c>
      <c r="J1239" t="s">
        <v>1587</v>
      </c>
      <c r="K1239" s="3">
        <v>45870</v>
      </c>
      <c r="L1239">
        <v>100</v>
      </c>
      <c r="M1239">
        <v>1</v>
      </c>
      <c r="N1239">
        <v>1</v>
      </c>
      <c r="O1239">
        <v>100</v>
      </c>
      <c r="P1239">
        <f t="shared" si="97"/>
        <v>735</v>
      </c>
      <c r="Q1239">
        <f t="shared" si="98"/>
        <v>7</v>
      </c>
      <c r="R1239">
        <f t="shared" si="99"/>
        <v>35</v>
      </c>
    </row>
    <row r="1240" spans="1:18">
      <c r="A1240" t="str">
        <f t="shared" si="95"/>
        <v>Pilly 25 WP 20 gr45413</v>
      </c>
      <c r="B1240" t="s">
        <v>1589</v>
      </c>
      <c r="C1240" s="3">
        <v>45413</v>
      </c>
      <c r="D1240">
        <v>115</v>
      </c>
      <c r="G1240" t="str">
        <f t="shared" si="96"/>
        <v>Pilly 25 WP 20 gr45413</v>
      </c>
      <c r="H1240">
        <v>1239</v>
      </c>
      <c r="I1240" t="s">
        <v>12822</v>
      </c>
      <c r="J1240" t="s">
        <v>1589</v>
      </c>
      <c r="K1240" s="3">
        <v>45413</v>
      </c>
      <c r="L1240">
        <v>1</v>
      </c>
      <c r="M1240">
        <v>1</v>
      </c>
      <c r="N1240">
        <v>1</v>
      </c>
      <c r="O1240">
        <v>1</v>
      </c>
      <c r="P1240">
        <f t="shared" si="97"/>
        <v>115</v>
      </c>
      <c r="Q1240">
        <f t="shared" si="98"/>
        <v>115</v>
      </c>
      <c r="R1240">
        <f t="shared" si="99"/>
        <v>0</v>
      </c>
    </row>
    <row r="1241" spans="1:18">
      <c r="A1241" t="str">
        <f t="shared" si="95"/>
        <v>Pinamec 20 EC 15 X 1 ltr46905</v>
      </c>
      <c r="B1241" t="s">
        <v>1590</v>
      </c>
      <c r="C1241" s="3">
        <v>46905</v>
      </c>
      <c r="D1241">
        <v>101</v>
      </c>
      <c r="G1241" t="str">
        <f t="shared" si="96"/>
        <v>Pinamec 20 EC 15 X 1 ltr46905</v>
      </c>
      <c r="H1241">
        <v>1240</v>
      </c>
      <c r="I1241" t="s">
        <v>12823</v>
      </c>
      <c r="J1241" t="s">
        <v>1590</v>
      </c>
      <c r="K1241" s="3">
        <v>46905</v>
      </c>
      <c r="L1241">
        <v>15</v>
      </c>
      <c r="M1241">
        <v>1</v>
      </c>
      <c r="N1241">
        <v>1</v>
      </c>
      <c r="O1241">
        <v>15</v>
      </c>
      <c r="P1241">
        <f t="shared" si="97"/>
        <v>101</v>
      </c>
      <c r="Q1241">
        <f t="shared" si="98"/>
        <v>6</v>
      </c>
      <c r="R1241">
        <f t="shared" si="99"/>
        <v>11</v>
      </c>
    </row>
    <row r="1242" spans="1:18">
      <c r="A1242" t="str">
        <f t="shared" si="95"/>
        <v>Pinamec 20 EC 15 X 1 ltr47027</v>
      </c>
      <c r="B1242" t="s">
        <v>1590</v>
      </c>
      <c r="C1242" s="3">
        <v>47027</v>
      </c>
      <c r="D1242">
        <v>540</v>
      </c>
      <c r="G1242" t="str">
        <f t="shared" si="96"/>
        <v>Pinamec 20 EC 15 X 1 ltr47027</v>
      </c>
      <c r="H1242">
        <v>1241</v>
      </c>
      <c r="I1242" t="s">
        <v>12823</v>
      </c>
      <c r="J1242" t="s">
        <v>1590</v>
      </c>
      <c r="K1242" s="3">
        <v>47027</v>
      </c>
      <c r="L1242">
        <v>15</v>
      </c>
      <c r="M1242">
        <v>1</v>
      </c>
      <c r="N1242">
        <v>1</v>
      </c>
      <c r="O1242">
        <v>15</v>
      </c>
      <c r="P1242">
        <f t="shared" si="97"/>
        <v>540</v>
      </c>
      <c r="Q1242">
        <f t="shared" si="98"/>
        <v>36</v>
      </c>
      <c r="R1242">
        <f t="shared" si="99"/>
        <v>0</v>
      </c>
    </row>
    <row r="1243" spans="1:18">
      <c r="A1243" t="str">
        <f t="shared" si="95"/>
        <v>Pinamec 20 EC 20 X 1 ltr (Hitam)47150</v>
      </c>
      <c r="B1243" t="s">
        <v>1594</v>
      </c>
      <c r="C1243" s="3">
        <v>47150</v>
      </c>
      <c r="D1243">
        <v>80</v>
      </c>
      <c r="G1243" t="str">
        <f t="shared" si="96"/>
        <v>Pinamec 20 EC 20 X 1 ltr (Hitam)47150</v>
      </c>
      <c r="H1243">
        <v>1242</v>
      </c>
      <c r="I1243" t="s">
        <v>12824</v>
      </c>
      <c r="J1243" t="s">
        <v>1594</v>
      </c>
      <c r="K1243" s="3">
        <v>47150</v>
      </c>
      <c r="L1243">
        <v>20</v>
      </c>
      <c r="M1243">
        <v>1</v>
      </c>
      <c r="N1243">
        <v>1</v>
      </c>
      <c r="O1243">
        <v>20</v>
      </c>
      <c r="P1243">
        <f t="shared" si="97"/>
        <v>80</v>
      </c>
      <c r="Q1243">
        <f t="shared" si="98"/>
        <v>4</v>
      </c>
      <c r="R1243">
        <f t="shared" si="99"/>
        <v>0</v>
      </c>
    </row>
    <row r="1244" spans="1:18">
      <c r="A1244" t="str">
        <f t="shared" si="95"/>
        <v>Pinamec 20 EC 20 X 1 ltr (Hitam)47209</v>
      </c>
      <c r="B1244" t="s">
        <v>1594</v>
      </c>
      <c r="C1244" s="3">
        <v>47209</v>
      </c>
      <c r="D1244">
        <v>500</v>
      </c>
      <c r="G1244" t="str">
        <f t="shared" si="96"/>
        <v>Pinamec 20 EC 20 X 1 ltr (Hitam)47209</v>
      </c>
      <c r="H1244">
        <v>1243</v>
      </c>
      <c r="I1244" t="s">
        <v>12824</v>
      </c>
      <c r="J1244" t="s">
        <v>1594</v>
      </c>
      <c r="K1244" s="3">
        <v>47209</v>
      </c>
      <c r="L1244">
        <v>20</v>
      </c>
      <c r="M1244">
        <v>1</v>
      </c>
      <c r="N1244">
        <v>1</v>
      </c>
      <c r="O1244">
        <v>20</v>
      </c>
      <c r="P1244">
        <f t="shared" si="97"/>
        <v>500</v>
      </c>
      <c r="Q1244">
        <f t="shared" si="98"/>
        <v>25</v>
      </c>
      <c r="R1244">
        <f t="shared" si="99"/>
        <v>0</v>
      </c>
    </row>
    <row r="1245" spans="1:18">
      <c r="A1245" t="str">
        <f t="shared" si="95"/>
        <v>Pinamec 20 EC 20 X 500 ml (Hitam)46844</v>
      </c>
      <c r="B1245" t="s">
        <v>1597</v>
      </c>
      <c r="C1245" s="3">
        <v>46844</v>
      </c>
      <c r="D1245">
        <v>200</v>
      </c>
      <c r="G1245" t="str">
        <f t="shared" si="96"/>
        <v>Pinamec 20 EC 20 X 500 ml (Hitam)46844</v>
      </c>
      <c r="H1245">
        <v>1244</v>
      </c>
      <c r="I1245" t="s">
        <v>12825</v>
      </c>
      <c r="J1245" t="s">
        <v>1597</v>
      </c>
      <c r="K1245" s="3">
        <v>46844</v>
      </c>
      <c r="L1245">
        <v>20</v>
      </c>
      <c r="M1245">
        <v>1</v>
      </c>
      <c r="N1245">
        <v>1</v>
      </c>
      <c r="O1245">
        <v>20</v>
      </c>
      <c r="P1245">
        <f t="shared" si="97"/>
        <v>200</v>
      </c>
      <c r="Q1245">
        <f t="shared" si="98"/>
        <v>10</v>
      </c>
      <c r="R1245">
        <f t="shared" si="99"/>
        <v>0</v>
      </c>
    </row>
    <row r="1246" spans="1:18">
      <c r="A1246" t="str">
        <f t="shared" si="95"/>
        <v>Pinamec 20 EC 40 X 250 ml46784</v>
      </c>
      <c r="B1246" t="s">
        <v>1600</v>
      </c>
      <c r="C1246" s="3">
        <v>46784</v>
      </c>
      <c r="D1246">
        <v>148</v>
      </c>
      <c r="G1246" t="str">
        <f t="shared" si="96"/>
        <v>Pinamec 20 EC 40 X 250 ml46784</v>
      </c>
      <c r="H1246">
        <v>1245</v>
      </c>
      <c r="I1246" t="s">
        <v>12826</v>
      </c>
      <c r="J1246" t="s">
        <v>1600</v>
      </c>
      <c r="K1246" s="3">
        <v>46784</v>
      </c>
      <c r="L1246">
        <v>40</v>
      </c>
      <c r="M1246">
        <v>1</v>
      </c>
      <c r="N1246">
        <v>1</v>
      </c>
      <c r="O1246">
        <v>40</v>
      </c>
      <c r="P1246">
        <f t="shared" si="97"/>
        <v>148</v>
      </c>
      <c r="Q1246">
        <f t="shared" si="98"/>
        <v>3</v>
      </c>
      <c r="R1246">
        <f t="shared" si="99"/>
        <v>28</v>
      </c>
    </row>
    <row r="1247" spans="1:18">
      <c r="A1247" t="str">
        <f t="shared" si="95"/>
        <v>Pinamec 20 EC 40 X 250 ml (Hitam)46844</v>
      </c>
      <c r="B1247" t="s">
        <v>1599</v>
      </c>
      <c r="C1247" s="3">
        <v>46844</v>
      </c>
      <c r="D1247">
        <v>675</v>
      </c>
      <c r="G1247" t="str">
        <f t="shared" si="96"/>
        <v>Pinamec 20 EC 40 X 250 ml (Hitam)46844</v>
      </c>
      <c r="H1247">
        <v>1246</v>
      </c>
      <c r="I1247" t="s">
        <v>12827</v>
      </c>
      <c r="J1247" t="s">
        <v>1599</v>
      </c>
      <c r="K1247" s="3">
        <v>46844</v>
      </c>
      <c r="L1247">
        <v>40</v>
      </c>
      <c r="M1247">
        <v>1</v>
      </c>
      <c r="N1247">
        <v>1</v>
      </c>
      <c r="O1247">
        <v>40</v>
      </c>
      <c r="P1247">
        <f t="shared" si="97"/>
        <v>675</v>
      </c>
      <c r="Q1247">
        <f t="shared" si="98"/>
        <v>16</v>
      </c>
      <c r="R1247">
        <f t="shared" si="99"/>
        <v>35</v>
      </c>
    </row>
    <row r="1248" spans="1:18">
      <c r="A1248" t="str">
        <f t="shared" si="95"/>
        <v>Pinamec 20 EC 50 X 100 ml (Hitam)47150</v>
      </c>
      <c r="B1248" t="s">
        <v>1602</v>
      </c>
      <c r="C1248" s="3">
        <v>47150</v>
      </c>
      <c r="D1248">
        <v>930</v>
      </c>
      <c r="G1248" t="str">
        <f t="shared" si="96"/>
        <v>Pinamec 20 EC 50 X 100 ml (Hitam)47150</v>
      </c>
      <c r="H1248">
        <v>1247</v>
      </c>
      <c r="I1248" t="s">
        <v>12828</v>
      </c>
      <c r="J1248" t="s">
        <v>1602</v>
      </c>
      <c r="K1248" s="3">
        <v>47150</v>
      </c>
      <c r="L1248">
        <v>50</v>
      </c>
      <c r="M1248">
        <v>1</v>
      </c>
      <c r="N1248">
        <v>1</v>
      </c>
      <c r="O1248">
        <v>50</v>
      </c>
      <c r="P1248">
        <f t="shared" si="97"/>
        <v>930</v>
      </c>
      <c r="Q1248">
        <f t="shared" si="98"/>
        <v>18</v>
      </c>
      <c r="R1248">
        <f t="shared" si="99"/>
        <v>30</v>
      </c>
    </row>
    <row r="1249" spans="1:18">
      <c r="A1249" t="str">
        <f t="shared" si="95"/>
        <v>Pipa Penyemprot 60 cm Star Metal1/1/1000</v>
      </c>
      <c r="B1249" t="s">
        <v>1603</v>
      </c>
      <c r="C1249" s="3" t="s">
        <v>2222</v>
      </c>
      <c r="D1249">
        <v>80</v>
      </c>
      <c r="G1249" t="str">
        <f t="shared" si="96"/>
        <v>Pipa Penyemprot 60 cm Star Metal1/1/1000</v>
      </c>
      <c r="H1249">
        <v>1248</v>
      </c>
      <c r="I1249" t="s">
        <v>12829</v>
      </c>
      <c r="J1249" t="s">
        <v>1603</v>
      </c>
      <c r="K1249" s="3" t="s">
        <v>2222</v>
      </c>
      <c r="L1249">
        <v>1</v>
      </c>
      <c r="M1249">
        <v>1</v>
      </c>
      <c r="N1249">
        <v>1</v>
      </c>
      <c r="O1249">
        <v>1</v>
      </c>
      <c r="P1249">
        <f t="shared" si="97"/>
        <v>80</v>
      </c>
      <c r="Q1249">
        <f t="shared" si="98"/>
        <v>80</v>
      </c>
      <c r="R1249">
        <f t="shared" si="99"/>
        <v>0</v>
      </c>
    </row>
    <row r="1250" spans="1:18">
      <c r="A1250" t="str">
        <f t="shared" si="95"/>
        <v>Pipa Penyemprot Fiberglass YT 3L, 4L, 5L, 7L &amp; 9L1/1/1000</v>
      </c>
      <c r="B1250" t="s">
        <v>1604</v>
      </c>
      <c r="C1250" s="3" t="s">
        <v>2222</v>
      </c>
      <c r="D1250">
        <v>100</v>
      </c>
      <c r="G1250" t="str">
        <f t="shared" si="96"/>
        <v>Pipa Penyemprot Fiberglass YT 3L, 4L, 5L, 7L &amp; 9L1/1/1000</v>
      </c>
      <c r="H1250">
        <v>1249</v>
      </c>
      <c r="I1250" t="s">
        <v>12830</v>
      </c>
      <c r="J1250" t="s">
        <v>1604</v>
      </c>
      <c r="K1250" s="3" t="s">
        <v>2222</v>
      </c>
      <c r="L1250">
        <v>1</v>
      </c>
      <c r="M1250">
        <v>1</v>
      </c>
      <c r="N1250">
        <v>1</v>
      </c>
      <c r="O1250">
        <v>1</v>
      </c>
      <c r="P1250">
        <f t="shared" si="97"/>
        <v>100</v>
      </c>
      <c r="Q1250">
        <f t="shared" si="98"/>
        <v>100</v>
      </c>
      <c r="R1250">
        <f t="shared" si="99"/>
        <v>0</v>
      </c>
    </row>
    <row r="1251" spans="1:18">
      <c r="A1251" t="str">
        <f t="shared" si="95"/>
        <v>Pipa Penyemprot+G.Orange 20 L Star Metal1/1/1000</v>
      </c>
      <c r="B1251" t="s">
        <v>1605</v>
      </c>
      <c r="C1251" s="3" t="s">
        <v>2222</v>
      </c>
      <c r="D1251">
        <v>36</v>
      </c>
      <c r="G1251" t="str">
        <f t="shared" si="96"/>
        <v>Pipa Penyemprot+G.Orange 20 L Star Metal1/1/1000</v>
      </c>
      <c r="H1251">
        <v>1250</v>
      </c>
      <c r="I1251" t="s">
        <v>12831</v>
      </c>
      <c r="J1251" t="s">
        <v>1605</v>
      </c>
      <c r="K1251" s="3" t="s">
        <v>2222</v>
      </c>
      <c r="L1251">
        <v>1</v>
      </c>
      <c r="M1251">
        <v>1</v>
      </c>
      <c r="N1251">
        <v>1</v>
      </c>
      <c r="O1251">
        <v>1</v>
      </c>
      <c r="P1251">
        <f t="shared" si="97"/>
        <v>36</v>
      </c>
      <c r="Q1251">
        <f t="shared" si="98"/>
        <v>36</v>
      </c>
      <c r="R1251">
        <f t="shared" si="99"/>
        <v>0</v>
      </c>
    </row>
    <row r="1252" spans="1:18">
      <c r="A1252" t="str">
        <f t="shared" si="95"/>
        <v>Pipa Semprot1/1/1000</v>
      </c>
      <c r="B1252" t="s">
        <v>1606</v>
      </c>
      <c r="C1252" s="3" t="s">
        <v>2222</v>
      </c>
      <c r="D1252">
        <v>15</v>
      </c>
      <c r="G1252" t="str">
        <f t="shared" si="96"/>
        <v>Pipa Semprot1/1/1000</v>
      </c>
      <c r="H1252">
        <v>1251</v>
      </c>
      <c r="I1252" t="s">
        <v>12832</v>
      </c>
      <c r="J1252" t="s">
        <v>1606</v>
      </c>
      <c r="K1252" s="3" t="s">
        <v>2222</v>
      </c>
      <c r="L1252">
        <v>1</v>
      </c>
      <c r="M1252">
        <v>1</v>
      </c>
      <c r="N1252">
        <v>1</v>
      </c>
      <c r="O1252">
        <v>1</v>
      </c>
      <c r="P1252">
        <f t="shared" si="97"/>
        <v>15</v>
      </c>
      <c r="Q1252">
        <f t="shared" si="98"/>
        <v>15</v>
      </c>
      <c r="R1252">
        <f t="shared" si="99"/>
        <v>0</v>
      </c>
    </row>
    <row r="1253" spans="1:18">
      <c r="A1253" t="str">
        <f t="shared" si="95"/>
        <v>Piraklo 250 EC 100 X 100 ml46935</v>
      </c>
      <c r="B1253" t="s">
        <v>1607</v>
      </c>
      <c r="C1253" s="3">
        <v>46935</v>
      </c>
      <c r="D1253">
        <v>28070</v>
      </c>
      <c r="G1253" t="str">
        <f t="shared" si="96"/>
        <v>Piraklo 250 EC 100 X 100 ml46935</v>
      </c>
      <c r="H1253">
        <v>1252</v>
      </c>
      <c r="I1253" t="s">
        <v>12833</v>
      </c>
      <c r="J1253" t="s">
        <v>1607</v>
      </c>
      <c r="K1253" s="3">
        <v>46935</v>
      </c>
      <c r="L1253">
        <v>100</v>
      </c>
      <c r="M1253">
        <v>1</v>
      </c>
      <c r="N1253">
        <v>1</v>
      </c>
      <c r="O1253">
        <v>100</v>
      </c>
      <c r="P1253">
        <f t="shared" si="97"/>
        <v>28070</v>
      </c>
      <c r="Q1253">
        <f t="shared" si="98"/>
        <v>280</v>
      </c>
      <c r="R1253">
        <f t="shared" si="99"/>
        <v>70</v>
      </c>
    </row>
    <row r="1254" spans="1:18">
      <c r="A1254" t="str">
        <f t="shared" si="95"/>
        <v>Piraklo 250 EC 40 X 250 ml46508</v>
      </c>
      <c r="B1254" t="s">
        <v>1608</v>
      </c>
      <c r="C1254" s="3">
        <v>46508</v>
      </c>
      <c r="D1254">
        <v>1080</v>
      </c>
      <c r="G1254" t="str">
        <f t="shared" si="96"/>
        <v>Piraklo 250 EC 40 X 250 ml46508</v>
      </c>
      <c r="H1254">
        <v>1253</v>
      </c>
      <c r="I1254" t="s">
        <v>12834</v>
      </c>
      <c r="J1254" t="s">
        <v>1608</v>
      </c>
      <c r="K1254" s="3">
        <v>46508</v>
      </c>
      <c r="L1254">
        <v>40</v>
      </c>
      <c r="M1254">
        <v>1</v>
      </c>
      <c r="N1254">
        <v>1</v>
      </c>
      <c r="O1254">
        <v>40</v>
      </c>
      <c r="P1254">
        <f t="shared" si="97"/>
        <v>1080</v>
      </c>
      <c r="Q1254">
        <f t="shared" si="98"/>
        <v>27</v>
      </c>
      <c r="R1254">
        <f t="shared" si="99"/>
        <v>0</v>
      </c>
    </row>
    <row r="1255" spans="1:18">
      <c r="A1255" t="str">
        <f t="shared" si="95"/>
        <v>Piraklo 250 EC 40 X 250 ml46935</v>
      </c>
      <c r="B1255" t="s">
        <v>1608</v>
      </c>
      <c r="C1255" s="3">
        <v>46935</v>
      </c>
      <c r="D1255">
        <v>39359</v>
      </c>
      <c r="G1255" t="str">
        <f t="shared" si="96"/>
        <v>Piraklo 250 EC 40 X 250 ml46935</v>
      </c>
      <c r="H1255">
        <v>1254</v>
      </c>
      <c r="I1255" t="s">
        <v>12834</v>
      </c>
      <c r="J1255" t="s">
        <v>1608</v>
      </c>
      <c r="K1255" s="3">
        <v>46935</v>
      </c>
      <c r="L1255">
        <v>40</v>
      </c>
      <c r="M1255">
        <v>1</v>
      </c>
      <c r="N1255">
        <v>1</v>
      </c>
      <c r="O1255">
        <v>40</v>
      </c>
      <c r="P1255">
        <f t="shared" si="97"/>
        <v>39359</v>
      </c>
      <c r="Q1255">
        <f t="shared" si="98"/>
        <v>983</v>
      </c>
      <c r="R1255">
        <f t="shared" si="99"/>
        <v>39</v>
      </c>
    </row>
    <row r="1256" spans="1:18">
      <c r="A1256" t="str">
        <f t="shared" si="95"/>
        <v>Piribac 400 SC 50 X 100 ml (Sample)1/1/1000</v>
      </c>
      <c r="B1256" t="s">
        <v>1609</v>
      </c>
      <c r="C1256" s="3" t="s">
        <v>2222</v>
      </c>
      <c r="D1256">
        <v>5</v>
      </c>
      <c r="G1256" t="str">
        <f t="shared" si="96"/>
        <v>Piribac 400 SC 50 X 100 ml (Sample)1/1/1000</v>
      </c>
      <c r="H1256">
        <v>1255</v>
      </c>
      <c r="I1256" t="s">
        <v>12835</v>
      </c>
      <c r="J1256" t="s">
        <v>1609</v>
      </c>
      <c r="K1256" s="3" t="s">
        <v>2222</v>
      </c>
      <c r="L1256">
        <v>50</v>
      </c>
      <c r="M1256">
        <v>1</v>
      </c>
      <c r="N1256">
        <v>1</v>
      </c>
      <c r="O1256">
        <v>50</v>
      </c>
      <c r="P1256">
        <f t="shared" si="97"/>
        <v>5</v>
      </c>
      <c r="Q1256">
        <f t="shared" si="98"/>
        <v>0</v>
      </c>
      <c r="R1256">
        <f t="shared" si="99"/>
        <v>5</v>
      </c>
    </row>
    <row r="1257" spans="1:18">
      <c r="A1257" t="str">
        <f t="shared" si="95"/>
        <v>Pisau Lipat Set1/1/1000</v>
      </c>
      <c r="B1257" t="s">
        <v>1610</v>
      </c>
      <c r="C1257" s="3" t="s">
        <v>2222</v>
      </c>
      <c r="D1257">
        <v>133</v>
      </c>
      <c r="G1257" t="str">
        <f t="shared" si="96"/>
        <v>Pisau Lipat Set1/1/1000</v>
      </c>
      <c r="H1257">
        <v>1256</v>
      </c>
      <c r="I1257" t="s">
        <v>12836</v>
      </c>
      <c r="J1257" t="s">
        <v>1610</v>
      </c>
      <c r="K1257" s="3" t="s">
        <v>2222</v>
      </c>
      <c r="L1257">
        <v>1</v>
      </c>
      <c r="M1257">
        <v>1</v>
      </c>
      <c r="N1257">
        <v>1</v>
      </c>
      <c r="O1257">
        <v>1</v>
      </c>
      <c r="P1257">
        <f t="shared" si="97"/>
        <v>133</v>
      </c>
      <c r="Q1257">
        <f t="shared" si="98"/>
        <v>133</v>
      </c>
      <c r="R1257">
        <f t="shared" si="99"/>
        <v>0</v>
      </c>
    </row>
    <row r="1258" spans="1:18">
      <c r="A1258" t="str">
        <f t="shared" si="95"/>
        <v>Pita Alat Pengikat Tanaman Yoto 25 X 20 X 1 roll1/1/1000</v>
      </c>
      <c r="B1258" t="s">
        <v>1611</v>
      </c>
      <c r="C1258" s="3" t="s">
        <v>2222</v>
      </c>
      <c r="D1258">
        <v>3525</v>
      </c>
      <c r="G1258" t="str">
        <f t="shared" si="96"/>
        <v>Pita Alat Pengikat Tanaman Yoto 25 X 20 X 1 roll1/1/1000</v>
      </c>
      <c r="H1258">
        <v>1257</v>
      </c>
      <c r="I1258" t="s">
        <v>12837</v>
      </c>
      <c r="J1258" t="s">
        <v>1611</v>
      </c>
      <c r="K1258" s="3" t="s">
        <v>2222</v>
      </c>
      <c r="L1258">
        <v>25</v>
      </c>
      <c r="M1258">
        <v>20</v>
      </c>
      <c r="N1258">
        <v>1</v>
      </c>
      <c r="O1258">
        <v>500</v>
      </c>
      <c r="P1258">
        <f t="shared" si="97"/>
        <v>3525</v>
      </c>
      <c r="Q1258">
        <f t="shared" si="98"/>
        <v>7</v>
      </c>
      <c r="R1258">
        <f t="shared" si="99"/>
        <v>25</v>
      </c>
    </row>
    <row r="1259" spans="1:18">
      <c r="A1259" t="str">
        <f t="shared" si="95"/>
        <v>Planter Bag 11 Liter 2 Handle Standard HDPE 4cm 150 X 24 cm X 25 cm1/1/1000</v>
      </c>
      <c r="B1259" t="s">
        <v>1612</v>
      </c>
      <c r="C1259" s="3" t="s">
        <v>2222</v>
      </c>
      <c r="D1259">
        <v>1</v>
      </c>
      <c r="G1259" t="str">
        <f t="shared" si="96"/>
        <v>Planter Bag 11 Liter 2 Handle Standard HDPE 4cm 150 X 24 cm X 25 cm1/1/1000</v>
      </c>
      <c r="H1259">
        <v>1258</v>
      </c>
      <c r="I1259" t="s">
        <v>12838</v>
      </c>
      <c r="J1259" t="s">
        <v>1612</v>
      </c>
      <c r="K1259" s="3" t="s">
        <v>2222</v>
      </c>
      <c r="L1259">
        <v>150</v>
      </c>
      <c r="M1259">
        <v>1</v>
      </c>
      <c r="N1259">
        <v>1</v>
      </c>
      <c r="O1259">
        <v>150</v>
      </c>
      <c r="P1259">
        <f t="shared" si="97"/>
        <v>1</v>
      </c>
      <c r="Q1259">
        <f t="shared" si="98"/>
        <v>0</v>
      </c>
      <c r="R1259">
        <f t="shared" si="99"/>
        <v>1</v>
      </c>
    </row>
    <row r="1260" spans="1:18">
      <c r="A1260" t="str">
        <f t="shared" si="95"/>
        <v>Planter Bag 15 Liter 2 Handle Standard HDPE 4cm 150 X 29 cm X 24 cm1/1/1000</v>
      </c>
      <c r="B1260" t="s">
        <v>1613</v>
      </c>
      <c r="C1260" s="3" t="s">
        <v>2222</v>
      </c>
      <c r="D1260">
        <v>130</v>
      </c>
      <c r="G1260" t="str">
        <f t="shared" si="96"/>
        <v>Planter Bag 15 Liter 2 Handle Standard HDPE 4cm 150 X 29 cm X 24 cm1/1/1000</v>
      </c>
      <c r="H1260">
        <v>1259</v>
      </c>
      <c r="I1260" t="s">
        <v>12839</v>
      </c>
      <c r="J1260" t="s">
        <v>1613</v>
      </c>
      <c r="K1260" s="3" t="s">
        <v>2222</v>
      </c>
      <c r="L1260">
        <v>150</v>
      </c>
      <c r="M1260">
        <v>1</v>
      </c>
      <c r="N1260">
        <v>1</v>
      </c>
      <c r="O1260">
        <v>150</v>
      </c>
      <c r="P1260">
        <f t="shared" si="97"/>
        <v>130</v>
      </c>
      <c r="Q1260">
        <f t="shared" si="98"/>
        <v>0</v>
      </c>
      <c r="R1260">
        <f t="shared" si="99"/>
        <v>130</v>
      </c>
    </row>
    <row r="1261" spans="1:18">
      <c r="A1261" t="str">
        <f t="shared" si="95"/>
        <v>Planter Bag 18 Liter 2 Handle Standard HDPE 4cm 150 X 28 cm X 30 cm1/1/1000</v>
      </c>
      <c r="B1261" t="s">
        <v>1614</v>
      </c>
      <c r="C1261" s="3" t="s">
        <v>2222</v>
      </c>
      <c r="D1261">
        <v>192</v>
      </c>
      <c r="G1261" t="str">
        <f t="shared" si="96"/>
        <v>Planter Bag 18 Liter 2 Handle Standard HDPE 4cm 150 X 28 cm X 30 cm1/1/1000</v>
      </c>
      <c r="H1261">
        <v>1260</v>
      </c>
      <c r="I1261" t="s">
        <v>12840</v>
      </c>
      <c r="J1261" t="s">
        <v>1614</v>
      </c>
      <c r="K1261" s="3" t="s">
        <v>2222</v>
      </c>
      <c r="L1261">
        <v>150</v>
      </c>
      <c r="M1261">
        <v>1</v>
      </c>
      <c r="N1261">
        <v>1</v>
      </c>
      <c r="O1261">
        <v>150</v>
      </c>
      <c r="P1261">
        <f t="shared" si="97"/>
        <v>192</v>
      </c>
      <c r="Q1261">
        <f t="shared" si="98"/>
        <v>1</v>
      </c>
      <c r="R1261">
        <f t="shared" si="99"/>
        <v>42</v>
      </c>
    </row>
    <row r="1262" spans="1:18">
      <c r="A1262" t="str">
        <f t="shared" si="95"/>
        <v>Planter Bag 28 Liter 2 Handle Standard HDPE 4cm 150 X 30 cm X 40 cm1/1/1000</v>
      </c>
      <c r="B1262" t="s">
        <v>1615</v>
      </c>
      <c r="C1262" s="3" t="s">
        <v>2222</v>
      </c>
      <c r="D1262">
        <v>102</v>
      </c>
      <c r="G1262" t="str">
        <f t="shared" si="96"/>
        <v>Planter Bag 28 Liter 2 Handle Standard HDPE 4cm 150 X 30 cm X 40 cm1/1/1000</v>
      </c>
      <c r="H1262">
        <v>1261</v>
      </c>
      <c r="I1262" t="s">
        <v>12841</v>
      </c>
      <c r="J1262" t="s">
        <v>1615</v>
      </c>
      <c r="K1262" s="3" t="s">
        <v>2222</v>
      </c>
      <c r="L1262">
        <v>150</v>
      </c>
      <c r="M1262">
        <v>1</v>
      </c>
      <c r="N1262">
        <v>1</v>
      </c>
      <c r="O1262">
        <v>150</v>
      </c>
      <c r="P1262">
        <f t="shared" si="97"/>
        <v>102</v>
      </c>
      <c r="Q1262">
        <f t="shared" si="98"/>
        <v>0</v>
      </c>
      <c r="R1262">
        <f t="shared" si="99"/>
        <v>102</v>
      </c>
    </row>
    <row r="1263" spans="1:18">
      <c r="A1263" t="str">
        <f t="shared" si="95"/>
        <v>Planter Bag 3 Liter No Handle 200 X 15 cm X 18 cm1/1/1000</v>
      </c>
      <c r="B1263" t="s">
        <v>1616</v>
      </c>
      <c r="C1263" s="3" t="s">
        <v>2222</v>
      </c>
      <c r="D1263">
        <v>162</v>
      </c>
      <c r="G1263" t="str">
        <f t="shared" si="96"/>
        <v>Planter Bag 3 Liter No Handle 200 X 15 cm X 18 cm1/1/1000</v>
      </c>
      <c r="H1263">
        <v>1262</v>
      </c>
      <c r="I1263" t="s">
        <v>12842</v>
      </c>
      <c r="J1263" t="s">
        <v>1616</v>
      </c>
      <c r="K1263" s="3" t="s">
        <v>2222</v>
      </c>
      <c r="L1263">
        <v>200</v>
      </c>
      <c r="M1263">
        <v>1</v>
      </c>
      <c r="N1263">
        <v>1</v>
      </c>
      <c r="O1263">
        <v>200</v>
      </c>
      <c r="P1263">
        <f t="shared" si="97"/>
        <v>162</v>
      </c>
      <c r="Q1263">
        <f t="shared" si="98"/>
        <v>0</v>
      </c>
      <c r="R1263">
        <f t="shared" si="99"/>
        <v>162</v>
      </c>
    </row>
    <row r="1264" spans="1:18">
      <c r="A1264" t="str">
        <f t="shared" si="95"/>
        <v>Planter Bag 5 Liter No Handle 200 X 18 cm X 20 cm1/1/1000</v>
      </c>
      <c r="B1264" t="s">
        <v>1617</v>
      </c>
      <c r="C1264" s="3" t="s">
        <v>2222</v>
      </c>
      <c r="D1264">
        <v>373</v>
      </c>
      <c r="G1264" t="str">
        <f t="shared" si="96"/>
        <v>Planter Bag 5 Liter No Handle 200 X 18 cm X 20 cm1/1/1000</v>
      </c>
      <c r="H1264">
        <v>1263</v>
      </c>
      <c r="I1264" t="s">
        <v>12843</v>
      </c>
      <c r="J1264" t="s">
        <v>1617</v>
      </c>
      <c r="K1264" s="3" t="s">
        <v>2222</v>
      </c>
      <c r="L1264">
        <v>200</v>
      </c>
      <c r="M1264">
        <v>1</v>
      </c>
      <c r="N1264">
        <v>1</v>
      </c>
      <c r="O1264">
        <v>200</v>
      </c>
      <c r="P1264">
        <f t="shared" si="97"/>
        <v>373</v>
      </c>
      <c r="Q1264">
        <f t="shared" si="98"/>
        <v>1</v>
      </c>
      <c r="R1264">
        <f t="shared" si="99"/>
        <v>173</v>
      </c>
    </row>
    <row r="1265" spans="1:18">
      <c r="A1265" t="str">
        <f t="shared" si="95"/>
        <v>Plenum 50 WG 12 X 10 X 25 gr45992</v>
      </c>
      <c r="B1265" t="s">
        <v>1618</v>
      </c>
      <c r="C1265" s="3">
        <v>45992</v>
      </c>
      <c r="D1265">
        <v>3390</v>
      </c>
      <c r="G1265" t="str">
        <f t="shared" si="96"/>
        <v>Plenum 50 WG 12 X 10 X 25 gr45992</v>
      </c>
      <c r="H1265">
        <v>1264</v>
      </c>
      <c r="I1265" t="s">
        <v>12844</v>
      </c>
      <c r="J1265" t="s">
        <v>1618</v>
      </c>
      <c r="K1265" s="3">
        <v>45992</v>
      </c>
      <c r="L1265">
        <v>12</v>
      </c>
      <c r="M1265">
        <v>10</v>
      </c>
      <c r="N1265">
        <v>1</v>
      </c>
      <c r="O1265">
        <v>120</v>
      </c>
      <c r="P1265">
        <f t="shared" si="97"/>
        <v>3390</v>
      </c>
      <c r="Q1265">
        <f t="shared" si="98"/>
        <v>28</v>
      </c>
      <c r="R1265">
        <f t="shared" si="99"/>
        <v>30</v>
      </c>
    </row>
    <row r="1266" spans="1:18">
      <c r="A1266" t="str">
        <f t="shared" si="95"/>
        <v>Plenum 50 WG 50 X 100 gr45778</v>
      </c>
      <c r="B1266" t="s">
        <v>1620</v>
      </c>
      <c r="C1266" s="3">
        <v>45778</v>
      </c>
      <c r="D1266">
        <v>3554</v>
      </c>
      <c r="G1266" t="str">
        <f t="shared" si="96"/>
        <v>Plenum 50 WG 50 X 100 gr45778</v>
      </c>
      <c r="H1266">
        <v>1265</v>
      </c>
      <c r="I1266" t="s">
        <v>12845</v>
      </c>
      <c r="J1266" t="s">
        <v>1620</v>
      </c>
      <c r="K1266" s="3">
        <v>45778</v>
      </c>
      <c r="L1266">
        <v>50</v>
      </c>
      <c r="M1266">
        <v>1</v>
      </c>
      <c r="N1266">
        <v>1</v>
      </c>
      <c r="O1266">
        <v>50</v>
      </c>
      <c r="P1266">
        <f t="shared" si="97"/>
        <v>3554</v>
      </c>
      <c r="Q1266">
        <f t="shared" si="98"/>
        <v>71</v>
      </c>
      <c r="R1266">
        <f t="shared" si="99"/>
        <v>4</v>
      </c>
    </row>
    <row r="1267" spans="1:18">
      <c r="A1267" t="str">
        <f t="shared" si="95"/>
        <v>Plenum 50 WG 50 X 100 gr45962</v>
      </c>
      <c r="B1267" t="s">
        <v>1620</v>
      </c>
      <c r="C1267" s="3">
        <v>45962</v>
      </c>
      <c r="D1267">
        <v>4250</v>
      </c>
      <c r="G1267" t="str">
        <f t="shared" si="96"/>
        <v>Plenum 50 WG 50 X 100 gr45962</v>
      </c>
      <c r="H1267">
        <v>1266</v>
      </c>
      <c r="I1267" t="s">
        <v>12845</v>
      </c>
      <c r="J1267" t="s">
        <v>1620</v>
      </c>
      <c r="K1267" s="3">
        <v>45962</v>
      </c>
      <c r="L1267">
        <v>50</v>
      </c>
      <c r="M1267">
        <v>1</v>
      </c>
      <c r="N1267">
        <v>1</v>
      </c>
      <c r="O1267">
        <v>50</v>
      </c>
      <c r="P1267">
        <f t="shared" si="97"/>
        <v>4250</v>
      </c>
      <c r="Q1267">
        <f t="shared" si="98"/>
        <v>85</v>
      </c>
      <c r="R1267">
        <f t="shared" si="99"/>
        <v>0</v>
      </c>
    </row>
    <row r="1268" spans="1:18">
      <c r="A1268" t="str">
        <f t="shared" si="95"/>
        <v>Plenum 50 WG 50 X 100 gr45839</v>
      </c>
      <c r="B1268" t="s">
        <v>1620</v>
      </c>
      <c r="C1268" s="3">
        <v>45839</v>
      </c>
      <c r="D1268">
        <v>500</v>
      </c>
      <c r="G1268" t="str">
        <f t="shared" si="96"/>
        <v>Plenum 50 WG 50 X 100 gr45839</v>
      </c>
      <c r="H1268">
        <v>1267</v>
      </c>
      <c r="I1268" t="s">
        <v>12845</v>
      </c>
      <c r="J1268" t="s">
        <v>1620</v>
      </c>
      <c r="K1268" s="3">
        <v>45839</v>
      </c>
      <c r="L1268">
        <v>50</v>
      </c>
      <c r="M1268">
        <v>1</v>
      </c>
      <c r="N1268">
        <v>1</v>
      </c>
      <c r="O1268">
        <v>50</v>
      </c>
      <c r="P1268">
        <f t="shared" si="97"/>
        <v>500</v>
      </c>
      <c r="Q1268">
        <f t="shared" si="98"/>
        <v>10</v>
      </c>
      <c r="R1268">
        <f t="shared" si="99"/>
        <v>0</v>
      </c>
    </row>
    <row r="1269" spans="1:18">
      <c r="A1269" t="str">
        <f t="shared" si="95"/>
        <v>Plenum 50 WG 50 X 100 gr45992</v>
      </c>
      <c r="B1269" t="s">
        <v>1620</v>
      </c>
      <c r="C1269" s="3">
        <v>45992</v>
      </c>
      <c r="D1269">
        <v>4450</v>
      </c>
      <c r="G1269" t="str">
        <f t="shared" si="96"/>
        <v>Plenum 50 WG 50 X 100 gr45992</v>
      </c>
      <c r="H1269">
        <v>1268</v>
      </c>
      <c r="I1269" t="s">
        <v>12845</v>
      </c>
      <c r="J1269" t="s">
        <v>1620</v>
      </c>
      <c r="K1269" s="3">
        <v>45992</v>
      </c>
      <c r="L1269">
        <v>50</v>
      </c>
      <c r="M1269">
        <v>1</v>
      </c>
      <c r="N1269">
        <v>1</v>
      </c>
      <c r="O1269">
        <v>50</v>
      </c>
      <c r="P1269">
        <f t="shared" si="97"/>
        <v>4450</v>
      </c>
      <c r="Q1269">
        <f t="shared" si="98"/>
        <v>89</v>
      </c>
      <c r="R1269">
        <f t="shared" si="99"/>
        <v>0</v>
      </c>
    </row>
    <row r="1270" spans="1:18">
      <c r="A1270" t="str">
        <f t="shared" si="95"/>
        <v>Pointer 276 SL 20 X 1 ltr New46143</v>
      </c>
      <c r="B1270" t="s">
        <v>1627</v>
      </c>
      <c r="C1270" s="3">
        <v>46143</v>
      </c>
      <c r="D1270">
        <v>9160</v>
      </c>
      <c r="G1270" t="str">
        <f t="shared" si="96"/>
        <v>Pointer 276 SL 20 X 1 ltr New46143</v>
      </c>
      <c r="H1270">
        <v>1269</v>
      </c>
      <c r="I1270" t="s">
        <v>12846</v>
      </c>
      <c r="J1270" t="s">
        <v>1627</v>
      </c>
      <c r="K1270" s="3">
        <v>46143</v>
      </c>
      <c r="L1270">
        <v>20</v>
      </c>
      <c r="M1270">
        <v>1</v>
      </c>
      <c r="N1270">
        <v>1</v>
      </c>
      <c r="O1270">
        <v>20</v>
      </c>
      <c r="P1270">
        <f t="shared" si="97"/>
        <v>9160</v>
      </c>
      <c r="Q1270">
        <f t="shared" si="98"/>
        <v>458</v>
      </c>
      <c r="R1270">
        <f t="shared" si="99"/>
        <v>0</v>
      </c>
    </row>
    <row r="1271" spans="1:18">
      <c r="A1271" t="str">
        <f t="shared" si="95"/>
        <v>Polo Shirt MIA (Putih Kombinasi)1/1/1000</v>
      </c>
      <c r="B1271" t="s">
        <v>1628</v>
      </c>
      <c r="C1271" s="3" t="s">
        <v>2222</v>
      </c>
      <c r="D1271">
        <v>7</v>
      </c>
      <c r="G1271" t="str">
        <f t="shared" si="96"/>
        <v>Polo Shirt MIA (Putih Kombinasi)1/1/1000</v>
      </c>
      <c r="H1271">
        <v>1270</v>
      </c>
      <c r="I1271" t="s">
        <v>12847</v>
      </c>
      <c r="J1271" t="s">
        <v>1628</v>
      </c>
      <c r="K1271" s="3" t="s">
        <v>2222</v>
      </c>
      <c r="L1271">
        <v>1</v>
      </c>
      <c r="M1271">
        <v>1</v>
      </c>
      <c r="N1271">
        <v>1</v>
      </c>
      <c r="O1271">
        <v>1</v>
      </c>
      <c r="P1271">
        <f t="shared" si="97"/>
        <v>7</v>
      </c>
      <c r="Q1271">
        <f t="shared" si="98"/>
        <v>7</v>
      </c>
      <c r="R1271">
        <f t="shared" si="99"/>
        <v>0</v>
      </c>
    </row>
    <row r="1272" spans="1:18">
      <c r="A1272" t="str">
        <f t="shared" si="95"/>
        <v>Polybag Alpen 10/20 X 25 cm - 25 X 1 kg1/1/1000</v>
      </c>
      <c r="B1272" t="s">
        <v>1629</v>
      </c>
      <c r="C1272" s="3" t="s">
        <v>2222</v>
      </c>
      <c r="D1272">
        <v>12</v>
      </c>
      <c r="G1272" t="str">
        <f t="shared" si="96"/>
        <v>Polybag Alpen 10/20 X 25 cm - 25 X 1 kg1/1/1000</v>
      </c>
      <c r="H1272">
        <v>1271</v>
      </c>
      <c r="I1272" t="s">
        <v>12848</v>
      </c>
      <c r="J1272" t="s">
        <v>1629</v>
      </c>
      <c r="K1272" s="3" t="s">
        <v>2222</v>
      </c>
      <c r="L1272">
        <v>25</v>
      </c>
      <c r="M1272">
        <v>1</v>
      </c>
      <c r="N1272">
        <v>1</v>
      </c>
      <c r="O1272">
        <v>25</v>
      </c>
      <c r="P1272">
        <f t="shared" si="97"/>
        <v>12</v>
      </c>
      <c r="Q1272">
        <f t="shared" si="98"/>
        <v>0</v>
      </c>
      <c r="R1272">
        <f t="shared" si="99"/>
        <v>12</v>
      </c>
    </row>
    <row r="1273" spans="1:18">
      <c r="A1273" t="str">
        <f t="shared" si="95"/>
        <v>Polybag Alpen 10/20 X 40 cm - 25 X 1 kg1/1/1000</v>
      </c>
      <c r="B1273" t="s">
        <v>1630</v>
      </c>
      <c r="C1273" s="3" t="s">
        <v>2222</v>
      </c>
      <c r="D1273">
        <v>425</v>
      </c>
      <c r="G1273" t="str">
        <f t="shared" si="96"/>
        <v>Polybag Alpen 10/20 X 40 cm - 25 X 1 kg1/1/1000</v>
      </c>
      <c r="H1273">
        <v>1272</v>
      </c>
      <c r="I1273" t="s">
        <v>12849</v>
      </c>
      <c r="J1273" t="s">
        <v>1630</v>
      </c>
      <c r="K1273" s="3" t="s">
        <v>2222</v>
      </c>
      <c r="L1273">
        <v>25</v>
      </c>
      <c r="M1273">
        <v>1</v>
      </c>
      <c r="N1273">
        <v>1</v>
      </c>
      <c r="O1273">
        <v>25</v>
      </c>
      <c r="P1273">
        <f t="shared" si="97"/>
        <v>425</v>
      </c>
      <c r="Q1273">
        <f t="shared" si="98"/>
        <v>17</v>
      </c>
      <c r="R1273">
        <f t="shared" si="99"/>
        <v>0</v>
      </c>
    </row>
    <row r="1274" spans="1:18">
      <c r="A1274" t="str">
        <f t="shared" si="95"/>
        <v>Polybag Alpen 12.5/25 X 25 cm - 25 X 1 kg1/1/1000</v>
      </c>
      <c r="B1274" t="s">
        <v>1631</v>
      </c>
      <c r="C1274" s="3" t="s">
        <v>2222</v>
      </c>
      <c r="D1274">
        <v>232</v>
      </c>
      <c r="G1274" t="str">
        <f t="shared" si="96"/>
        <v>Polybag Alpen 12.5/25 X 25 cm - 25 X 1 kg1/1/1000</v>
      </c>
      <c r="H1274">
        <v>1273</v>
      </c>
      <c r="I1274" t="s">
        <v>12850</v>
      </c>
      <c r="J1274" t="s">
        <v>1631</v>
      </c>
      <c r="K1274" s="3" t="s">
        <v>2222</v>
      </c>
      <c r="L1274">
        <v>25</v>
      </c>
      <c r="M1274">
        <v>1</v>
      </c>
      <c r="N1274">
        <v>1</v>
      </c>
      <c r="O1274">
        <v>25</v>
      </c>
      <c r="P1274">
        <f t="shared" si="97"/>
        <v>232</v>
      </c>
      <c r="Q1274">
        <f t="shared" si="98"/>
        <v>9</v>
      </c>
      <c r="R1274">
        <f t="shared" si="99"/>
        <v>7</v>
      </c>
    </row>
    <row r="1275" spans="1:18">
      <c r="A1275" t="str">
        <f t="shared" si="95"/>
        <v>Polybag Alpen 12.5/25 X 30 cm - 25 X 1 kg1/1/1000</v>
      </c>
      <c r="B1275" t="s">
        <v>1632</v>
      </c>
      <c r="C1275" s="3" t="s">
        <v>2222</v>
      </c>
      <c r="D1275">
        <v>422</v>
      </c>
      <c r="G1275" t="str">
        <f t="shared" si="96"/>
        <v>Polybag Alpen 12.5/25 X 30 cm - 25 X 1 kg1/1/1000</v>
      </c>
      <c r="H1275">
        <v>1274</v>
      </c>
      <c r="I1275" t="s">
        <v>12851</v>
      </c>
      <c r="J1275" t="s">
        <v>1632</v>
      </c>
      <c r="K1275" s="3" t="s">
        <v>2222</v>
      </c>
      <c r="L1275">
        <v>25</v>
      </c>
      <c r="M1275">
        <v>1</v>
      </c>
      <c r="N1275">
        <v>1</v>
      </c>
      <c r="O1275">
        <v>25</v>
      </c>
      <c r="P1275">
        <f t="shared" si="97"/>
        <v>422</v>
      </c>
      <c r="Q1275">
        <f t="shared" si="98"/>
        <v>16</v>
      </c>
      <c r="R1275">
        <f t="shared" si="99"/>
        <v>22</v>
      </c>
    </row>
    <row r="1276" spans="1:18">
      <c r="A1276" t="str">
        <f t="shared" si="95"/>
        <v>Polybag Alpen 17.5/35 X 35 cm - 25 X 1 kg1/1/1000</v>
      </c>
      <c r="B1276" t="s">
        <v>1633</v>
      </c>
      <c r="C1276" s="3" t="s">
        <v>2222</v>
      </c>
      <c r="D1276">
        <v>502</v>
      </c>
      <c r="G1276" t="str">
        <f t="shared" si="96"/>
        <v>Polybag Alpen 17.5/35 X 35 cm - 25 X 1 kg1/1/1000</v>
      </c>
      <c r="H1276">
        <v>1275</v>
      </c>
      <c r="I1276" t="s">
        <v>12852</v>
      </c>
      <c r="J1276" t="s">
        <v>1633</v>
      </c>
      <c r="K1276" s="3" t="s">
        <v>2222</v>
      </c>
      <c r="L1276">
        <v>25</v>
      </c>
      <c r="M1276">
        <v>1</v>
      </c>
      <c r="N1276">
        <v>1</v>
      </c>
      <c r="O1276">
        <v>25</v>
      </c>
      <c r="P1276">
        <f t="shared" si="97"/>
        <v>502</v>
      </c>
      <c r="Q1276">
        <f t="shared" si="98"/>
        <v>20</v>
      </c>
      <c r="R1276">
        <f t="shared" si="99"/>
        <v>2</v>
      </c>
    </row>
    <row r="1277" spans="1:18">
      <c r="A1277" t="str">
        <f t="shared" si="95"/>
        <v>Polybag Alpen 17.5/35 X 40 cm - 25 X 1 kg1/1/1000</v>
      </c>
      <c r="B1277" t="s">
        <v>1634</v>
      </c>
      <c r="C1277" s="3" t="s">
        <v>2222</v>
      </c>
      <c r="D1277">
        <v>7</v>
      </c>
      <c r="G1277" t="str">
        <f t="shared" si="96"/>
        <v>Polybag Alpen 17.5/35 X 40 cm - 25 X 1 kg1/1/1000</v>
      </c>
      <c r="H1277">
        <v>1276</v>
      </c>
      <c r="I1277" t="s">
        <v>12853</v>
      </c>
      <c r="J1277" t="s">
        <v>1634</v>
      </c>
      <c r="K1277" s="3" t="s">
        <v>2222</v>
      </c>
      <c r="L1277">
        <v>25</v>
      </c>
      <c r="M1277">
        <v>1</v>
      </c>
      <c r="N1277">
        <v>1</v>
      </c>
      <c r="O1277">
        <v>25</v>
      </c>
      <c r="P1277">
        <f t="shared" si="97"/>
        <v>7</v>
      </c>
      <c r="Q1277">
        <f t="shared" si="98"/>
        <v>0</v>
      </c>
      <c r="R1277">
        <f t="shared" si="99"/>
        <v>7</v>
      </c>
    </row>
    <row r="1278" spans="1:18">
      <c r="A1278" t="str">
        <f t="shared" si="95"/>
        <v>Polybag Alpen 2.5/5 X 15 cm - 50 X 500 gr1/1/1000</v>
      </c>
      <c r="B1278" t="s">
        <v>1635</v>
      </c>
      <c r="C1278" s="3" t="s">
        <v>2222</v>
      </c>
      <c r="D1278">
        <v>2700</v>
      </c>
      <c r="G1278" t="str">
        <f t="shared" si="96"/>
        <v>Polybag Alpen 2.5/5 X 15 cm - 50 X 500 gr1/1/1000</v>
      </c>
      <c r="H1278">
        <v>1277</v>
      </c>
      <c r="I1278" t="s">
        <v>12854</v>
      </c>
      <c r="J1278" t="s">
        <v>1635</v>
      </c>
      <c r="K1278" s="3" t="s">
        <v>2222</v>
      </c>
      <c r="L1278">
        <v>50</v>
      </c>
      <c r="M1278">
        <v>1</v>
      </c>
      <c r="N1278">
        <v>1</v>
      </c>
      <c r="O1278">
        <v>50</v>
      </c>
      <c r="P1278">
        <f t="shared" si="97"/>
        <v>2700</v>
      </c>
      <c r="Q1278">
        <f t="shared" si="98"/>
        <v>54</v>
      </c>
      <c r="R1278">
        <f t="shared" si="99"/>
        <v>0</v>
      </c>
    </row>
    <row r="1279" spans="1:18">
      <c r="A1279" t="str">
        <f t="shared" si="95"/>
        <v>Polybag Alpen 25/45 X 45 cm - 25 X 1 kg1/1/1000</v>
      </c>
      <c r="B1279" t="s">
        <v>1636</v>
      </c>
      <c r="C1279" s="3" t="s">
        <v>2222</v>
      </c>
      <c r="D1279">
        <v>39</v>
      </c>
      <c r="G1279" t="str">
        <f t="shared" si="96"/>
        <v>Polybag Alpen 25/45 X 45 cm - 25 X 1 kg1/1/1000</v>
      </c>
      <c r="H1279">
        <v>1278</v>
      </c>
      <c r="I1279" t="s">
        <v>12855</v>
      </c>
      <c r="J1279" t="s">
        <v>1636</v>
      </c>
      <c r="K1279" s="3" t="s">
        <v>2222</v>
      </c>
      <c r="L1279">
        <v>25</v>
      </c>
      <c r="M1279">
        <v>1</v>
      </c>
      <c r="N1279">
        <v>1</v>
      </c>
      <c r="O1279">
        <v>25</v>
      </c>
      <c r="P1279">
        <f t="shared" si="97"/>
        <v>39</v>
      </c>
      <c r="Q1279">
        <f t="shared" si="98"/>
        <v>1</v>
      </c>
      <c r="R1279">
        <f t="shared" si="99"/>
        <v>14</v>
      </c>
    </row>
    <row r="1280" spans="1:18">
      <c r="A1280" t="str">
        <f t="shared" si="95"/>
        <v>Polybag Alpen 30/50 X 50 cm - 25 X 1 kg1/1/1000</v>
      </c>
      <c r="B1280" t="s">
        <v>1637</v>
      </c>
      <c r="C1280" s="3" t="s">
        <v>2222</v>
      </c>
      <c r="D1280">
        <v>1746</v>
      </c>
      <c r="G1280" t="str">
        <f t="shared" si="96"/>
        <v>Polybag Alpen 30/50 X 50 cm - 25 X 1 kg1/1/1000</v>
      </c>
      <c r="H1280">
        <v>1279</v>
      </c>
      <c r="I1280" t="s">
        <v>12856</v>
      </c>
      <c r="J1280" t="s">
        <v>1637</v>
      </c>
      <c r="K1280" s="3" t="s">
        <v>2222</v>
      </c>
      <c r="L1280">
        <v>25</v>
      </c>
      <c r="M1280">
        <v>1</v>
      </c>
      <c r="N1280">
        <v>1</v>
      </c>
      <c r="O1280">
        <v>25</v>
      </c>
      <c r="P1280">
        <f t="shared" si="97"/>
        <v>1746</v>
      </c>
      <c r="Q1280">
        <f t="shared" si="98"/>
        <v>69</v>
      </c>
      <c r="R1280">
        <f t="shared" si="99"/>
        <v>21</v>
      </c>
    </row>
    <row r="1281" spans="1:18">
      <c r="A1281" t="str">
        <f t="shared" si="95"/>
        <v>Polybag Alpen 5/10 X 15 cm - 50 X 500 gr1/1/1000</v>
      </c>
      <c r="B1281" t="s">
        <v>1638</v>
      </c>
      <c r="C1281" s="3" t="s">
        <v>2222</v>
      </c>
      <c r="D1281">
        <v>150</v>
      </c>
      <c r="G1281" t="str">
        <f t="shared" si="96"/>
        <v>Polybag Alpen 5/10 X 15 cm - 50 X 500 gr1/1/1000</v>
      </c>
      <c r="H1281">
        <v>1280</v>
      </c>
      <c r="I1281" t="s">
        <v>12857</v>
      </c>
      <c r="J1281" t="s">
        <v>1638</v>
      </c>
      <c r="K1281" s="3" t="s">
        <v>2222</v>
      </c>
      <c r="L1281">
        <v>50</v>
      </c>
      <c r="M1281">
        <v>1</v>
      </c>
      <c r="N1281">
        <v>1</v>
      </c>
      <c r="O1281">
        <v>50</v>
      </c>
      <c r="P1281">
        <f t="shared" si="97"/>
        <v>150</v>
      </c>
      <c r="Q1281">
        <f t="shared" si="98"/>
        <v>3</v>
      </c>
      <c r="R1281">
        <f t="shared" si="99"/>
        <v>0</v>
      </c>
    </row>
    <row r="1282" spans="1:18">
      <c r="A1282" t="str">
        <f t="shared" si="95"/>
        <v>Polybag Korma 10 X 15 X 004 (Sample)1/1/1000</v>
      </c>
      <c r="B1282" t="s">
        <v>1639</v>
      </c>
      <c r="C1282" s="3" t="s">
        <v>2222</v>
      </c>
      <c r="D1282">
        <v>2</v>
      </c>
      <c r="G1282" t="str">
        <f t="shared" si="96"/>
        <v>Polybag Korma 10 X 15 X 004 (Sample)1/1/1000</v>
      </c>
      <c r="H1282">
        <v>1281</v>
      </c>
      <c r="I1282" t="s">
        <v>12858</v>
      </c>
      <c r="J1282" t="s">
        <v>1639</v>
      </c>
      <c r="K1282" s="3" t="s">
        <v>2222</v>
      </c>
      <c r="L1282">
        <v>1</v>
      </c>
      <c r="M1282">
        <v>1</v>
      </c>
      <c r="N1282">
        <v>1</v>
      </c>
      <c r="O1282">
        <v>1</v>
      </c>
      <c r="P1282">
        <f t="shared" si="97"/>
        <v>2</v>
      </c>
      <c r="Q1282">
        <f t="shared" si="98"/>
        <v>2</v>
      </c>
      <c r="R1282">
        <f t="shared" si="99"/>
        <v>0</v>
      </c>
    </row>
    <row r="1283" spans="1:18">
      <c r="A1283" t="str">
        <f t="shared" ref="A1283:A1346" si="100">B1283&amp;C1283</f>
        <v>Polybag Korma 15 X 15 X 005 (Sample)1/1/1000</v>
      </c>
      <c r="B1283" t="s">
        <v>1641</v>
      </c>
      <c r="C1283" s="3" t="s">
        <v>2222</v>
      </c>
      <c r="D1283">
        <v>2</v>
      </c>
      <c r="G1283" t="str">
        <f t="shared" ref="G1283:G1346" si="101">J1283&amp;K1283</f>
        <v>Polybag Korma 15 X 15 X 005 (Sample)1/1/1000</v>
      </c>
      <c r="H1283">
        <v>1282</v>
      </c>
      <c r="I1283" t="s">
        <v>12859</v>
      </c>
      <c r="J1283" t="s">
        <v>1641</v>
      </c>
      <c r="K1283" s="3" t="s">
        <v>2222</v>
      </c>
      <c r="L1283">
        <v>1</v>
      </c>
      <c r="M1283">
        <v>1</v>
      </c>
      <c r="N1283">
        <v>1</v>
      </c>
      <c r="O1283">
        <v>1</v>
      </c>
      <c r="P1283">
        <f t="shared" ref="P1283:P1346" si="102">VLOOKUP(G1283,$A$2:$D$2089,4,FALSE)</f>
        <v>2</v>
      </c>
      <c r="Q1283">
        <f t="shared" ref="Q1283:Q1346" si="103">ROUNDDOWN(P1283/O1283,0)</f>
        <v>2</v>
      </c>
      <c r="R1283">
        <f t="shared" ref="R1283:R1346" si="104">P1283-Q1283*O1283</f>
        <v>0</v>
      </c>
    </row>
    <row r="1284" spans="1:18">
      <c r="A1284" t="str">
        <f t="shared" si="100"/>
        <v>Polybag Korma 20 X 20 X 006 (Sample)1/1/1000</v>
      </c>
      <c r="B1284" t="s">
        <v>1642</v>
      </c>
      <c r="C1284" s="3" t="s">
        <v>2222</v>
      </c>
      <c r="D1284">
        <v>2</v>
      </c>
      <c r="G1284" t="str">
        <f t="shared" si="101"/>
        <v>Polybag Korma 20 X 20 X 006 (Sample)1/1/1000</v>
      </c>
      <c r="H1284">
        <v>1283</v>
      </c>
      <c r="I1284" t="s">
        <v>12860</v>
      </c>
      <c r="J1284" t="s">
        <v>1642</v>
      </c>
      <c r="K1284" s="3" t="s">
        <v>2222</v>
      </c>
      <c r="L1284">
        <v>1</v>
      </c>
      <c r="M1284">
        <v>1</v>
      </c>
      <c r="N1284">
        <v>1</v>
      </c>
      <c r="O1284">
        <v>1</v>
      </c>
      <c r="P1284">
        <f t="shared" si="102"/>
        <v>2</v>
      </c>
      <c r="Q1284">
        <f t="shared" si="103"/>
        <v>2</v>
      </c>
      <c r="R1284">
        <f t="shared" si="104"/>
        <v>0</v>
      </c>
    </row>
    <row r="1285" spans="1:18">
      <c r="A1285" t="str">
        <f t="shared" si="100"/>
        <v>Polybag Korma 25 X 30 X 006 (Sample)1/1/1000</v>
      </c>
      <c r="B1285" t="s">
        <v>1643</v>
      </c>
      <c r="C1285" s="3" t="s">
        <v>2222</v>
      </c>
      <c r="D1285">
        <v>1</v>
      </c>
      <c r="G1285" t="str">
        <f t="shared" si="101"/>
        <v>Polybag Korma 25 X 30 X 006 (Sample)1/1/1000</v>
      </c>
      <c r="H1285">
        <v>1284</v>
      </c>
      <c r="I1285" t="s">
        <v>12861</v>
      </c>
      <c r="J1285" t="s">
        <v>1643</v>
      </c>
      <c r="K1285" s="3" t="s">
        <v>2222</v>
      </c>
      <c r="L1285">
        <v>1</v>
      </c>
      <c r="M1285">
        <v>1</v>
      </c>
      <c r="N1285">
        <v>1</v>
      </c>
      <c r="O1285">
        <v>1</v>
      </c>
      <c r="P1285">
        <f t="shared" si="102"/>
        <v>1</v>
      </c>
      <c r="Q1285">
        <f t="shared" si="103"/>
        <v>1</v>
      </c>
      <c r="R1285">
        <f t="shared" si="104"/>
        <v>0</v>
      </c>
    </row>
    <row r="1286" spans="1:18">
      <c r="A1286" t="str">
        <f t="shared" si="100"/>
        <v>Polybag Korma 30 X 30 X 008 (Sample)1/1/1000</v>
      </c>
      <c r="B1286" t="s">
        <v>1644</v>
      </c>
      <c r="C1286" s="3" t="s">
        <v>2222</v>
      </c>
      <c r="D1286">
        <v>1</v>
      </c>
      <c r="G1286" t="str">
        <f t="shared" si="101"/>
        <v>Polybag Korma 30 X 30 X 008 (Sample)1/1/1000</v>
      </c>
      <c r="H1286">
        <v>1285</v>
      </c>
      <c r="I1286" t="s">
        <v>12862</v>
      </c>
      <c r="J1286" t="s">
        <v>1644</v>
      </c>
      <c r="K1286" s="3" t="s">
        <v>2222</v>
      </c>
      <c r="L1286">
        <v>1</v>
      </c>
      <c r="M1286">
        <v>1</v>
      </c>
      <c r="N1286">
        <v>1</v>
      </c>
      <c r="O1286">
        <v>1</v>
      </c>
      <c r="P1286">
        <f t="shared" si="102"/>
        <v>1</v>
      </c>
      <c r="Q1286">
        <f t="shared" si="103"/>
        <v>1</v>
      </c>
      <c r="R1286">
        <f t="shared" si="104"/>
        <v>0</v>
      </c>
    </row>
    <row r="1287" spans="1:18">
      <c r="A1287" t="str">
        <f t="shared" si="100"/>
        <v>Polybag Korma 35 X 35 X 008 (Sample)1/1/1000</v>
      </c>
      <c r="B1287" t="s">
        <v>1645</v>
      </c>
      <c r="C1287" s="3" t="s">
        <v>2222</v>
      </c>
      <c r="D1287">
        <v>1</v>
      </c>
      <c r="G1287" t="str">
        <f t="shared" si="101"/>
        <v>Polybag Korma 35 X 35 X 008 (Sample)1/1/1000</v>
      </c>
      <c r="H1287">
        <v>1286</v>
      </c>
      <c r="I1287" t="s">
        <v>12863</v>
      </c>
      <c r="J1287" t="s">
        <v>1645</v>
      </c>
      <c r="K1287" s="3" t="s">
        <v>2222</v>
      </c>
      <c r="L1287">
        <v>1</v>
      </c>
      <c r="M1287">
        <v>1</v>
      </c>
      <c r="N1287">
        <v>1</v>
      </c>
      <c r="O1287">
        <v>1</v>
      </c>
      <c r="P1287">
        <f t="shared" si="102"/>
        <v>1</v>
      </c>
      <c r="Q1287">
        <f t="shared" si="103"/>
        <v>1</v>
      </c>
      <c r="R1287">
        <f t="shared" si="104"/>
        <v>0</v>
      </c>
    </row>
    <row r="1288" spans="1:18">
      <c r="A1288" t="str">
        <f t="shared" si="100"/>
        <v>Polybag Korma 40 X 40 X 010 (Sample)1/1/1000</v>
      </c>
      <c r="B1288" t="s">
        <v>1646</v>
      </c>
      <c r="C1288" s="3" t="s">
        <v>2222</v>
      </c>
      <c r="D1288">
        <v>1</v>
      </c>
      <c r="G1288" t="str">
        <f t="shared" si="101"/>
        <v>Polybag Korma 40 X 40 X 010 (Sample)1/1/1000</v>
      </c>
      <c r="H1288">
        <v>1287</v>
      </c>
      <c r="I1288" t="s">
        <v>12864</v>
      </c>
      <c r="J1288" t="s">
        <v>1646</v>
      </c>
      <c r="K1288" s="3" t="s">
        <v>2222</v>
      </c>
      <c r="L1288">
        <v>1</v>
      </c>
      <c r="M1288">
        <v>1</v>
      </c>
      <c r="N1288">
        <v>1</v>
      </c>
      <c r="O1288">
        <v>1</v>
      </c>
      <c r="P1288">
        <f t="shared" si="102"/>
        <v>1</v>
      </c>
      <c r="Q1288">
        <f t="shared" si="103"/>
        <v>1</v>
      </c>
      <c r="R1288">
        <f t="shared" si="104"/>
        <v>0</v>
      </c>
    </row>
    <row r="1289" spans="1:18">
      <c r="A1289" t="str">
        <f t="shared" si="100"/>
        <v>Polybag Korma 45 X 45 X 010 (Sample)1/1/1000</v>
      </c>
      <c r="B1289" t="s">
        <v>1647</v>
      </c>
      <c r="C1289" s="3" t="s">
        <v>2222</v>
      </c>
      <c r="D1289">
        <v>1</v>
      </c>
      <c r="G1289" t="str">
        <f t="shared" si="101"/>
        <v>Polybag Korma 45 X 45 X 010 (Sample)1/1/1000</v>
      </c>
      <c r="H1289">
        <v>1288</v>
      </c>
      <c r="I1289" t="s">
        <v>12865</v>
      </c>
      <c r="J1289" t="s">
        <v>1647</v>
      </c>
      <c r="K1289" s="3" t="s">
        <v>2222</v>
      </c>
      <c r="L1289">
        <v>1</v>
      </c>
      <c r="M1289">
        <v>1</v>
      </c>
      <c r="N1289">
        <v>1</v>
      </c>
      <c r="O1289">
        <v>1</v>
      </c>
      <c r="P1289">
        <f t="shared" si="102"/>
        <v>1</v>
      </c>
      <c r="Q1289">
        <f t="shared" si="103"/>
        <v>1</v>
      </c>
      <c r="R1289">
        <f t="shared" si="104"/>
        <v>0</v>
      </c>
    </row>
    <row r="1290" spans="1:18">
      <c r="A1290" t="str">
        <f t="shared" si="100"/>
        <v>Polybag Korma 50 X 50 X 010 (Sample)1/1/1000</v>
      </c>
      <c r="B1290" t="s">
        <v>1648</v>
      </c>
      <c r="C1290" s="3" t="s">
        <v>2222</v>
      </c>
      <c r="D1290">
        <v>1</v>
      </c>
      <c r="G1290" t="str">
        <f t="shared" si="101"/>
        <v>Polybag Korma 50 X 50 X 010 (Sample)1/1/1000</v>
      </c>
      <c r="H1290">
        <v>1289</v>
      </c>
      <c r="I1290" t="s">
        <v>12866</v>
      </c>
      <c r="J1290" t="s">
        <v>1648</v>
      </c>
      <c r="K1290" s="3" t="s">
        <v>2222</v>
      </c>
      <c r="L1290">
        <v>1</v>
      </c>
      <c r="M1290">
        <v>1</v>
      </c>
      <c r="N1290">
        <v>1</v>
      </c>
      <c r="O1290">
        <v>1</v>
      </c>
      <c r="P1290">
        <f t="shared" si="102"/>
        <v>1</v>
      </c>
      <c r="Q1290">
        <f t="shared" si="103"/>
        <v>1</v>
      </c>
      <c r="R1290">
        <f t="shared" si="104"/>
        <v>0</v>
      </c>
    </row>
    <row r="1291" spans="1:18">
      <c r="A1291" t="str">
        <f t="shared" si="100"/>
        <v>Pompa Plasindo 14 ltr1/1/1000</v>
      </c>
      <c r="B1291" t="s">
        <v>1649</v>
      </c>
      <c r="C1291" s="3" t="s">
        <v>2222</v>
      </c>
      <c r="D1291">
        <v>4</v>
      </c>
      <c r="G1291" t="str">
        <f t="shared" si="101"/>
        <v>Pompa Plasindo 14 ltr1/1/1000</v>
      </c>
      <c r="H1291">
        <v>1290</v>
      </c>
      <c r="I1291" t="s">
        <v>12867</v>
      </c>
      <c r="J1291" t="s">
        <v>1649</v>
      </c>
      <c r="K1291" s="3" t="s">
        <v>2222</v>
      </c>
      <c r="L1291">
        <v>1</v>
      </c>
      <c r="M1291">
        <v>1</v>
      </c>
      <c r="N1291">
        <v>1</v>
      </c>
      <c r="O1291">
        <v>1</v>
      </c>
      <c r="P1291">
        <f t="shared" si="102"/>
        <v>4</v>
      </c>
      <c r="Q1291">
        <f t="shared" si="103"/>
        <v>4</v>
      </c>
      <c r="R1291">
        <f t="shared" si="104"/>
        <v>0</v>
      </c>
    </row>
    <row r="1292" spans="1:18">
      <c r="A1292" t="str">
        <f t="shared" si="100"/>
        <v>Popzole 525 SE 48 X 240 ml45962</v>
      </c>
      <c r="B1292" t="s">
        <v>1650</v>
      </c>
      <c r="C1292" s="3">
        <v>45962</v>
      </c>
      <c r="D1292">
        <v>617</v>
      </c>
      <c r="G1292" t="str">
        <f t="shared" si="101"/>
        <v>Popzole 525 SE 48 X 240 ml45962</v>
      </c>
      <c r="H1292">
        <v>1291</v>
      </c>
      <c r="I1292" t="s">
        <v>12868</v>
      </c>
      <c r="J1292" t="s">
        <v>1650</v>
      </c>
      <c r="K1292" s="3">
        <v>45962</v>
      </c>
      <c r="L1292">
        <v>48</v>
      </c>
      <c r="M1292">
        <v>1</v>
      </c>
      <c r="N1292">
        <v>1</v>
      </c>
      <c r="O1292">
        <v>48</v>
      </c>
      <c r="P1292">
        <f t="shared" si="102"/>
        <v>617</v>
      </c>
      <c r="Q1292">
        <f t="shared" si="103"/>
        <v>12</v>
      </c>
      <c r="R1292">
        <f t="shared" si="104"/>
        <v>41</v>
      </c>
    </row>
    <row r="1293" spans="1:18">
      <c r="A1293" t="str">
        <f t="shared" si="100"/>
        <v>Popzole 525 SE 48 X 240 ml46753</v>
      </c>
      <c r="B1293" t="s">
        <v>1650</v>
      </c>
      <c r="C1293" s="3">
        <v>46753</v>
      </c>
      <c r="D1293">
        <v>624</v>
      </c>
      <c r="G1293" t="str">
        <f t="shared" si="101"/>
        <v>Popzole 525 SE 48 X 240 ml46753</v>
      </c>
      <c r="H1293">
        <v>1292</v>
      </c>
      <c r="I1293" t="s">
        <v>12868</v>
      </c>
      <c r="J1293" t="s">
        <v>1650</v>
      </c>
      <c r="K1293" s="3">
        <v>46753</v>
      </c>
      <c r="L1293">
        <v>48</v>
      </c>
      <c r="M1293">
        <v>1</v>
      </c>
      <c r="N1293">
        <v>1</v>
      </c>
      <c r="O1293">
        <v>48</v>
      </c>
      <c r="P1293">
        <f t="shared" si="102"/>
        <v>624</v>
      </c>
      <c r="Q1293">
        <f t="shared" si="103"/>
        <v>13</v>
      </c>
      <c r="R1293">
        <f t="shared" si="104"/>
        <v>0</v>
      </c>
    </row>
    <row r="1294" spans="1:18">
      <c r="A1294" t="str">
        <f t="shared" si="100"/>
        <v>Popzole 525 SE 64 X 100 ml46569</v>
      </c>
      <c r="B1294" t="s">
        <v>1653</v>
      </c>
      <c r="C1294" s="3">
        <v>46569</v>
      </c>
      <c r="D1294">
        <v>1722</v>
      </c>
      <c r="G1294" t="str">
        <f t="shared" si="101"/>
        <v>Popzole 525 SE 64 X 100 ml46569</v>
      </c>
      <c r="H1294">
        <v>1293</v>
      </c>
      <c r="I1294" t="s">
        <v>12869</v>
      </c>
      <c r="J1294" t="s">
        <v>1653</v>
      </c>
      <c r="K1294" s="3">
        <v>46569</v>
      </c>
      <c r="L1294">
        <v>64</v>
      </c>
      <c r="M1294">
        <v>1</v>
      </c>
      <c r="N1294">
        <v>1</v>
      </c>
      <c r="O1294">
        <v>64</v>
      </c>
      <c r="P1294">
        <f t="shared" si="102"/>
        <v>1722</v>
      </c>
      <c r="Q1294">
        <f t="shared" si="103"/>
        <v>26</v>
      </c>
      <c r="R1294">
        <f t="shared" si="104"/>
        <v>58</v>
      </c>
    </row>
    <row r="1295" spans="1:18">
      <c r="A1295" t="str">
        <f t="shared" si="100"/>
        <v>Poster Piraklo1/1/1000</v>
      </c>
      <c r="B1295" t="s">
        <v>1656</v>
      </c>
      <c r="C1295" s="3" t="s">
        <v>2222</v>
      </c>
      <c r="D1295">
        <v>965</v>
      </c>
      <c r="G1295" t="str">
        <f t="shared" si="101"/>
        <v>Poster Piraklo1/1/1000</v>
      </c>
      <c r="H1295">
        <v>1294</v>
      </c>
      <c r="I1295" t="s">
        <v>12870</v>
      </c>
      <c r="J1295" t="s">
        <v>1656</v>
      </c>
      <c r="K1295" s="3" t="s">
        <v>2222</v>
      </c>
      <c r="L1295">
        <v>1</v>
      </c>
      <c r="M1295">
        <v>1</v>
      </c>
      <c r="N1295">
        <v>1</v>
      </c>
      <c r="O1295">
        <v>1</v>
      </c>
      <c r="P1295">
        <f t="shared" si="102"/>
        <v>965</v>
      </c>
      <c r="Q1295">
        <f t="shared" si="103"/>
        <v>965</v>
      </c>
      <c r="R1295">
        <f t="shared" si="104"/>
        <v>0</v>
      </c>
    </row>
    <row r="1296" spans="1:18">
      <c r="A1296" t="str">
        <f t="shared" si="100"/>
        <v>Pot Tray 105 (Sample)1/1/1000</v>
      </c>
      <c r="B1296" t="s">
        <v>1657</v>
      </c>
      <c r="C1296" s="3" t="s">
        <v>2222</v>
      </c>
      <c r="D1296">
        <v>1</v>
      </c>
      <c r="G1296" t="str">
        <f t="shared" si="101"/>
        <v>Pot Tray 105 (Sample)1/1/1000</v>
      </c>
      <c r="H1296">
        <v>1295</v>
      </c>
      <c r="I1296" t="s">
        <v>12871</v>
      </c>
      <c r="J1296" t="s">
        <v>1657</v>
      </c>
      <c r="K1296" s="3" t="s">
        <v>2222</v>
      </c>
      <c r="L1296">
        <v>1</v>
      </c>
      <c r="M1296">
        <v>1</v>
      </c>
      <c r="N1296">
        <v>1</v>
      </c>
      <c r="O1296">
        <v>1</v>
      </c>
      <c r="P1296">
        <f t="shared" si="102"/>
        <v>1</v>
      </c>
      <c r="Q1296">
        <f t="shared" si="103"/>
        <v>1</v>
      </c>
      <c r="R1296">
        <f t="shared" si="104"/>
        <v>0</v>
      </c>
    </row>
    <row r="1297" spans="1:18">
      <c r="A1297" t="str">
        <f t="shared" si="100"/>
        <v>Pot Tray 128 (Sample)1/1/1000</v>
      </c>
      <c r="B1297" t="s">
        <v>1658</v>
      </c>
      <c r="C1297" s="3" t="s">
        <v>2222</v>
      </c>
      <c r="D1297">
        <v>1</v>
      </c>
      <c r="G1297" t="str">
        <f t="shared" si="101"/>
        <v>Pot Tray 128 (Sample)1/1/1000</v>
      </c>
      <c r="H1297">
        <v>1296</v>
      </c>
      <c r="I1297" t="s">
        <v>12872</v>
      </c>
      <c r="J1297" t="s">
        <v>1658</v>
      </c>
      <c r="K1297" s="3" t="s">
        <v>2222</v>
      </c>
      <c r="L1297">
        <v>1</v>
      </c>
      <c r="M1297">
        <v>1</v>
      </c>
      <c r="N1297">
        <v>1</v>
      </c>
      <c r="O1297">
        <v>1</v>
      </c>
      <c r="P1297">
        <f t="shared" si="102"/>
        <v>1</v>
      </c>
      <c r="Q1297">
        <f t="shared" si="103"/>
        <v>1</v>
      </c>
      <c r="R1297">
        <f t="shared" si="104"/>
        <v>0</v>
      </c>
    </row>
    <row r="1298" spans="1:18">
      <c r="A1298" t="str">
        <f t="shared" si="100"/>
        <v>Pot Tray 200 (Sample)1/1/1000</v>
      </c>
      <c r="B1298" t="s">
        <v>1659</v>
      </c>
      <c r="C1298" s="3" t="s">
        <v>2222</v>
      </c>
      <c r="D1298">
        <v>1</v>
      </c>
      <c r="G1298" t="str">
        <f t="shared" si="101"/>
        <v>Pot Tray 200 (Sample)1/1/1000</v>
      </c>
      <c r="H1298">
        <v>1297</v>
      </c>
      <c r="I1298" t="s">
        <v>12873</v>
      </c>
      <c r="J1298" t="s">
        <v>1659</v>
      </c>
      <c r="K1298" s="3" t="s">
        <v>2222</v>
      </c>
      <c r="L1298">
        <v>1</v>
      </c>
      <c r="M1298">
        <v>1</v>
      </c>
      <c r="N1298">
        <v>1</v>
      </c>
      <c r="O1298">
        <v>1</v>
      </c>
      <c r="P1298">
        <f t="shared" si="102"/>
        <v>1</v>
      </c>
      <c r="Q1298">
        <f t="shared" si="103"/>
        <v>1</v>
      </c>
      <c r="R1298">
        <f t="shared" si="104"/>
        <v>0</v>
      </c>
    </row>
    <row r="1299" spans="1:18">
      <c r="A1299" t="str">
        <f t="shared" si="100"/>
        <v>Pot Tray 32 (Sample)1/1/1000</v>
      </c>
      <c r="B1299" t="s">
        <v>1660</v>
      </c>
      <c r="C1299" s="3" t="s">
        <v>2222</v>
      </c>
      <c r="D1299">
        <v>1</v>
      </c>
      <c r="G1299" t="str">
        <f t="shared" si="101"/>
        <v>Pot Tray 32 (Sample)1/1/1000</v>
      </c>
      <c r="H1299">
        <v>1298</v>
      </c>
      <c r="I1299" t="s">
        <v>12874</v>
      </c>
      <c r="J1299" t="s">
        <v>1660</v>
      </c>
      <c r="K1299" s="3" t="s">
        <v>2222</v>
      </c>
      <c r="L1299">
        <v>1</v>
      </c>
      <c r="M1299">
        <v>1</v>
      </c>
      <c r="N1299">
        <v>1</v>
      </c>
      <c r="O1299">
        <v>1</v>
      </c>
      <c r="P1299">
        <f t="shared" si="102"/>
        <v>1</v>
      </c>
      <c r="Q1299">
        <f t="shared" si="103"/>
        <v>1</v>
      </c>
      <c r="R1299">
        <f t="shared" si="104"/>
        <v>0</v>
      </c>
    </row>
    <row r="1300" spans="1:18">
      <c r="A1300" t="str">
        <f t="shared" si="100"/>
        <v>Pot Tray 50 (Sample)1/1/1000</v>
      </c>
      <c r="B1300" t="s">
        <v>1661</v>
      </c>
      <c r="C1300" s="3" t="s">
        <v>2222</v>
      </c>
      <c r="D1300">
        <v>1</v>
      </c>
      <c r="G1300" t="str">
        <f t="shared" si="101"/>
        <v>Pot Tray 50 (Sample)1/1/1000</v>
      </c>
      <c r="H1300">
        <v>1299</v>
      </c>
      <c r="I1300" t="s">
        <v>12875</v>
      </c>
      <c r="J1300" t="s">
        <v>1661</v>
      </c>
      <c r="K1300" s="3" t="s">
        <v>2222</v>
      </c>
      <c r="L1300">
        <v>1</v>
      </c>
      <c r="M1300">
        <v>1</v>
      </c>
      <c r="N1300">
        <v>1</v>
      </c>
      <c r="O1300">
        <v>1</v>
      </c>
      <c r="P1300">
        <f t="shared" si="102"/>
        <v>1</v>
      </c>
      <c r="Q1300">
        <f t="shared" si="103"/>
        <v>1</v>
      </c>
      <c r="R1300">
        <f t="shared" si="104"/>
        <v>0</v>
      </c>
    </row>
    <row r="1301" spans="1:18">
      <c r="A1301" t="str">
        <f t="shared" si="100"/>
        <v>Pot Tray 72 (Sample)1/1/1000</v>
      </c>
      <c r="B1301" t="s">
        <v>1662</v>
      </c>
      <c r="C1301" s="3" t="s">
        <v>2222</v>
      </c>
      <c r="D1301">
        <v>1</v>
      </c>
      <c r="G1301" t="str">
        <f t="shared" si="101"/>
        <v>Pot Tray 72 (Sample)1/1/1000</v>
      </c>
      <c r="H1301">
        <v>1300</v>
      </c>
      <c r="I1301" t="s">
        <v>12876</v>
      </c>
      <c r="J1301" t="s">
        <v>1662</v>
      </c>
      <c r="K1301" s="3" t="s">
        <v>2222</v>
      </c>
      <c r="L1301">
        <v>1</v>
      </c>
      <c r="M1301">
        <v>1</v>
      </c>
      <c r="N1301">
        <v>1</v>
      </c>
      <c r="O1301">
        <v>1</v>
      </c>
      <c r="P1301">
        <f t="shared" si="102"/>
        <v>1</v>
      </c>
      <c r="Q1301">
        <f t="shared" si="103"/>
        <v>1</v>
      </c>
      <c r="R1301">
        <f t="shared" si="104"/>
        <v>0</v>
      </c>
    </row>
    <row r="1302" spans="1:18">
      <c r="A1302" t="str">
        <f t="shared" si="100"/>
        <v>Pot Tray 98 (Sample)1/1/1000</v>
      </c>
      <c r="B1302" t="s">
        <v>1663</v>
      </c>
      <c r="C1302" s="3" t="s">
        <v>2222</v>
      </c>
      <c r="D1302">
        <v>1</v>
      </c>
      <c r="G1302" t="str">
        <f t="shared" si="101"/>
        <v>Pot Tray 98 (Sample)1/1/1000</v>
      </c>
      <c r="H1302">
        <v>1301</v>
      </c>
      <c r="I1302" t="s">
        <v>12877</v>
      </c>
      <c r="J1302" t="s">
        <v>1663</v>
      </c>
      <c r="K1302" s="3" t="s">
        <v>2222</v>
      </c>
      <c r="L1302">
        <v>1</v>
      </c>
      <c r="M1302">
        <v>1</v>
      </c>
      <c r="N1302">
        <v>1</v>
      </c>
      <c r="O1302">
        <v>1</v>
      </c>
      <c r="P1302">
        <f t="shared" si="102"/>
        <v>1</v>
      </c>
      <c r="Q1302">
        <f t="shared" si="103"/>
        <v>1</v>
      </c>
      <c r="R1302">
        <f t="shared" si="104"/>
        <v>0</v>
      </c>
    </row>
    <row r="1303" spans="1:18">
      <c r="A1303" t="str">
        <f t="shared" si="100"/>
        <v>Pot Tray Dexxan 100 X 200 lubang1/1/1000</v>
      </c>
      <c r="B1303" t="s">
        <v>1664</v>
      </c>
      <c r="C1303" s="3" t="s">
        <v>2222</v>
      </c>
      <c r="D1303">
        <v>5000</v>
      </c>
      <c r="G1303" t="str">
        <f t="shared" si="101"/>
        <v>Pot Tray Dexxan 100 X 200 lubang1/1/1000</v>
      </c>
      <c r="H1303">
        <v>1302</v>
      </c>
      <c r="I1303" t="s">
        <v>12878</v>
      </c>
      <c r="J1303" t="s">
        <v>1664</v>
      </c>
      <c r="K1303" s="3" t="s">
        <v>2222</v>
      </c>
      <c r="L1303">
        <v>100</v>
      </c>
      <c r="M1303">
        <v>1</v>
      </c>
      <c r="N1303">
        <v>1</v>
      </c>
      <c r="O1303">
        <v>100</v>
      </c>
      <c r="P1303">
        <f t="shared" si="102"/>
        <v>5000</v>
      </c>
      <c r="Q1303">
        <f t="shared" si="103"/>
        <v>50</v>
      </c>
      <c r="R1303">
        <f t="shared" si="104"/>
        <v>0</v>
      </c>
    </row>
    <row r="1304" spans="1:18">
      <c r="A1304" t="str">
        <f t="shared" si="100"/>
        <v>Pot Tray Dexxan 100 X 288 lubang1/1/1000</v>
      </c>
      <c r="B1304" t="s">
        <v>1665</v>
      </c>
      <c r="C1304" s="3" t="s">
        <v>2222</v>
      </c>
      <c r="D1304">
        <v>5550</v>
      </c>
      <c r="G1304" t="str">
        <f t="shared" si="101"/>
        <v>Pot Tray Dexxan 100 X 288 lubang1/1/1000</v>
      </c>
      <c r="H1304">
        <v>1303</v>
      </c>
      <c r="I1304" t="s">
        <v>12879</v>
      </c>
      <c r="J1304" t="s">
        <v>1665</v>
      </c>
      <c r="K1304" s="3" t="s">
        <v>2222</v>
      </c>
      <c r="L1304">
        <v>100</v>
      </c>
      <c r="M1304">
        <v>1</v>
      </c>
      <c r="N1304">
        <v>1</v>
      </c>
      <c r="O1304">
        <v>100</v>
      </c>
      <c r="P1304">
        <f t="shared" si="102"/>
        <v>5550</v>
      </c>
      <c r="Q1304">
        <f t="shared" si="103"/>
        <v>55</v>
      </c>
      <c r="R1304">
        <f t="shared" si="104"/>
        <v>50</v>
      </c>
    </row>
    <row r="1305" spans="1:18">
      <c r="A1305" t="str">
        <f t="shared" si="100"/>
        <v>Pot Tray Dexxan 100 X 50 lubang1/1/1000</v>
      </c>
      <c r="B1305" t="s">
        <v>1666</v>
      </c>
      <c r="C1305" s="3" t="s">
        <v>2222</v>
      </c>
      <c r="D1305">
        <v>77</v>
      </c>
      <c r="G1305" t="str">
        <f t="shared" si="101"/>
        <v>Pot Tray Dexxan 100 X 50 lubang1/1/1000</v>
      </c>
      <c r="H1305">
        <v>1304</v>
      </c>
      <c r="I1305" t="s">
        <v>12880</v>
      </c>
      <c r="J1305" t="s">
        <v>1666</v>
      </c>
      <c r="K1305" s="3" t="s">
        <v>2222</v>
      </c>
      <c r="L1305">
        <v>100</v>
      </c>
      <c r="M1305">
        <v>1</v>
      </c>
      <c r="N1305">
        <v>1</v>
      </c>
      <c r="O1305">
        <v>100</v>
      </c>
      <c r="P1305">
        <f t="shared" si="102"/>
        <v>77</v>
      </c>
      <c r="Q1305">
        <f t="shared" si="103"/>
        <v>0</v>
      </c>
      <c r="R1305">
        <f t="shared" si="104"/>
        <v>77</v>
      </c>
    </row>
    <row r="1306" spans="1:18">
      <c r="A1306" t="str">
        <f t="shared" si="100"/>
        <v>Pot Tray Dexxan 100 X 98 lubang1/1/1000</v>
      </c>
      <c r="B1306" t="s">
        <v>1667</v>
      </c>
      <c r="C1306" s="3" t="s">
        <v>2222</v>
      </c>
      <c r="D1306">
        <v>80</v>
      </c>
      <c r="G1306" t="str">
        <f t="shared" si="101"/>
        <v>Pot Tray Dexxan 100 X 98 lubang1/1/1000</v>
      </c>
      <c r="H1306">
        <v>1305</v>
      </c>
      <c r="I1306" t="s">
        <v>12881</v>
      </c>
      <c r="J1306" t="s">
        <v>1667</v>
      </c>
      <c r="K1306" s="3" t="s">
        <v>2222</v>
      </c>
      <c r="L1306">
        <v>100</v>
      </c>
      <c r="M1306">
        <v>1</v>
      </c>
      <c r="N1306">
        <v>1</v>
      </c>
      <c r="O1306">
        <v>100</v>
      </c>
      <c r="P1306">
        <f t="shared" si="102"/>
        <v>80</v>
      </c>
      <c r="Q1306">
        <f t="shared" si="103"/>
        <v>0</v>
      </c>
      <c r="R1306">
        <f t="shared" si="104"/>
        <v>80</v>
      </c>
    </row>
    <row r="1307" spans="1:18">
      <c r="A1307" t="str">
        <f t="shared" si="100"/>
        <v>Pounce 20 EC 24 X 500 ml46082</v>
      </c>
      <c r="B1307" t="s">
        <v>1668</v>
      </c>
      <c r="C1307" s="3">
        <v>46082</v>
      </c>
      <c r="D1307">
        <v>600</v>
      </c>
      <c r="G1307" t="str">
        <f t="shared" si="101"/>
        <v>Pounce 20 EC 24 X 500 ml46082</v>
      </c>
      <c r="H1307">
        <v>1306</v>
      </c>
      <c r="I1307" t="s">
        <v>12882</v>
      </c>
      <c r="J1307" t="s">
        <v>1668</v>
      </c>
      <c r="K1307" s="3">
        <v>46082</v>
      </c>
      <c r="L1307">
        <v>24</v>
      </c>
      <c r="M1307">
        <v>1</v>
      </c>
      <c r="N1307">
        <v>1</v>
      </c>
      <c r="O1307">
        <v>24</v>
      </c>
      <c r="P1307">
        <f t="shared" si="102"/>
        <v>600</v>
      </c>
      <c r="Q1307">
        <f t="shared" si="103"/>
        <v>25</v>
      </c>
      <c r="R1307">
        <f t="shared" si="104"/>
        <v>0</v>
      </c>
    </row>
    <row r="1308" spans="1:18">
      <c r="A1308" t="str">
        <f t="shared" si="100"/>
        <v>Power Grow 20 X 1 ltr46753</v>
      </c>
      <c r="B1308" t="s">
        <v>1669</v>
      </c>
      <c r="C1308" s="3">
        <v>46753</v>
      </c>
      <c r="D1308">
        <v>100</v>
      </c>
      <c r="G1308" t="str">
        <f t="shared" si="101"/>
        <v>Power Grow 20 X 1 ltr46753</v>
      </c>
      <c r="H1308">
        <v>1307</v>
      </c>
      <c r="I1308" t="s">
        <v>12883</v>
      </c>
      <c r="J1308" t="s">
        <v>1669</v>
      </c>
      <c r="K1308" s="3">
        <v>46753</v>
      </c>
      <c r="L1308">
        <v>20</v>
      </c>
      <c r="M1308">
        <v>1</v>
      </c>
      <c r="N1308">
        <v>1</v>
      </c>
      <c r="O1308">
        <v>20</v>
      </c>
      <c r="P1308">
        <f t="shared" si="102"/>
        <v>100</v>
      </c>
      <c r="Q1308">
        <f t="shared" si="103"/>
        <v>5</v>
      </c>
      <c r="R1308">
        <f t="shared" si="104"/>
        <v>0</v>
      </c>
    </row>
    <row r="1309" spans="1:18">
      <c r="A1309" t="str">
        <f t="shared" si="100"/>
        <v>Power On/Off YEP 181/1/1000</v>
      </c>
      <c r="B1309" t="s">
        <v>1670</v>
      </c>
      <c r="C1309" s="3" t="s">
        <v>2222</v>
      </c>
      <c r="D1309">
        <v>15</v>
      </c>
      <c r="G1309" t="str">
        <f t="shared" si="101"/>
        <v>Power On/Off YEP 181/1/1000</v>
      </c>
      <c r="H1309">
        <v>1308</v>
      </c>
      <c r="I1309" t="s">
        <v>12884</v>
      </c>
      <c r="J1309" t="s">
        <v>1670</v>
      </c>
      <c r="K1309" s="3" t="s">
        <v>2222</v>
      </c>
      <c r="L1309">
        <v>1</v>
      </c>
      <c r="M1309">
        <v>1</v>
      </c>
      <c r="N1309">
        <v>1</v>
      </c>
      <c r="O1309">
        <v>1</v>
      </c>
      <c r="P1309">
        <f t="shared" si="102"/>
        <v>15</v>
      </c>
      <c r="Q1309">
        <f t="shared" si="103"/>
        <v>15</v>
      </c>
      <c r="R1309">
        <f t="shared" si="104"/>
        <v>0</v>
      </c>
    </row>
    <row r="1310" spans="1:18">
      <c r="A1310" t="str">
        <f t="shared" si="100"/>
        <v>Powercall Cair 20 X 1 ltr46935</v>
      </c>
      <c r="B1310" t="s">
        <v>1671</v>
      </c>
      <c r="C1310" s="3">
        <v>46935</v>
      </c>
      <c r="D1310">
        <v>45</v>
      </c>
      <c r="G1310" t="str">
        <f t="shared" si="101"/>
        <v>Powercall Cair 20 X 1 ltr46935</v>
      </c>
      <c r="H1310">
        <v>1309</v>
      </c>
      <c r="I1310" t="s">
        <v>12885</v>
      </c>
      <c r="J1310" t="s">
        <v>1671</v>
      </c>
      <c r="K1310" s="3">
        <v>46935</v>
      </c>
      <c r="L1310">
        <v>20</v>
      </c>
      <c r="M1310">
        <v>1</v>
      </c>
      <c r="N1310">
        <v>1</v>
      </c>
      <c r="O1310">
        <v>20</v>
      </c>
      <c r="P1310">
        <f t="shared" si="102"/>
        <v>45</v>
      </c>
      <c r="Q1310">
        <f t="shared" si="103"/>
        <v>2</v>
      </c>
      <c r="R1310">
        <f t="shared" si="104"/>
        <v>5</v>
      </c>
    </row>
    <row r="1311" spans="1:18">
      <c r="A1311" t="str">
        <f t="shared" si="100"/>
        <v>Previcur N 722SL 100 X 100 ml46357</v>
      </c>
      <c r="B1311" t="s">
        <v>1672</v>
      </c>
      <c r="C1311" s="3">
        <v>46357</v>
      </c>
      <c r="D1311">
        <v>1590</v>
      </c>
      <c r="G1311" t="str">
        <f t="shared" si="101"/>
        <v>Previcur N 722SL 100 X 100 ml46357</v>
      </c>
      <c r="H1311">
        <v>1310</v>
      </c>
      <c r="I1311" t="s">
        <v>12886</v>
      </c>
      <c r="J1311" t="s">
        <v>1672</v>
      </c>
      <c r="K1311" s="3">
        <v>46357</v>
      </c>
      <c r="L1311">
        <v>100</v>
      </c>
      <c r="M1311">
        <v>1</v>
      </c>
      <c r="N1311">
        <v>1</v>
      </c>
      <c r="O1311">
        <v>100</v>
      </c>
      <c r="P1311">
        <f t="shared" si="102"/>
        <v>1590</v>
      </c>
      <c r="Q1311">
        <f t="shared" si="103"/>
        <v>15</v>
      </c>
      <c r="R1311">
        <f t="shared" si="104"/>
        <v>90</v>
      </c>
    </row>
    <row r="1312" spans="1:18">
      <c r="A1312" t="str">
        <f t="shared" si="100"/>
        <v>Previcur N 722SL 20 X 500 ml46174</v>
      </c>
      <c r="B1312" t="s">
        <v>1674</v>
      </c>
      <c r="C1312" s="3">
        <v>46174</v>
      </c>
      <c r="D1312">
        <v>14</v>
      </c>
      <c r="G1312" t="str">
        <f t="shared" si="101"/>
        <v>Previcur N 722SL 20 X 500 ml46174</v>
      </c>
      <c r="H1312">
        <v>1311</v>
      </c>
      <c r="I1312" t="s">
        <v>12887</v>
      </c>
      <c r="J1312" t="s">
        <v>1674</v>
      </c>
      <c r="K1312" s="3">
        <v>46174</v>
      </c>
      <c r="L1312">
        <v>20</v>
      </c>
      <c r="M1312">
        <v>1</v>
      </c>
      <c r="N1312">
        <v>1</v>
      </c>
      <c r="O1312">
        <v>20</v>
      </c>
      <c r="P1312">
        <f t="shared" si="102"/>
        <v>14</v>
      </c>
      <c r="Q1312">
        <f t="shared" si="103"/>
        <v>0</v>
      </c>
      <c r="R1312">
        <f t="shared" si="104"/>
        <v>14</v>
      </c>
    </row>
    <row r="1313" spans="1:18">
      <c r="A1313" t="str">
        <f t="shared" si="100"/>
        <v>Prima-Clink 20 X 250 ml47027</v>
      </c>
      <c r="B1313" t="s">
        <v>1676</v>
      </c>
      <c r="C1313" s="3">
        <v>47027</v>
      </c>
      <c r="D1313">
        <v>510</v>
      </c>
      <c r="G1313" t="str">
        <f t="shared" si="101"/>
        <v>Prima-Clink 20 X 250 ml47027</v>
      </c>
      <c r="H1313">
        <v>1312</v>
      </c>
      <c r="I1313" t="s">
        <v>12888</v>
      </c>
      <c r="J1313" t="s">
        <v>1676</v>
      </c>
      <c r="K1313" s="3">
        <v>47027</v>
      </c>
      <c r="L1313">
        <v>20</v>
      </c>
      <c r="M1313">
        <v>1</v>
      </c>
      <c r="N1313">
        <v>1</v>
      </c>
      <c r="O1313">
        <v>20</v>
      </c>
      <c r="P1313">
        <f t="shared" si="102"/>
        <v>510</v>
      </c>
      <c r="Q1313">
        <f t="shared" si="103"/>
        <v>25</v>
      </c>
      <c r="R1313">
        <f t="shared" si="104"/>
        <v>10</v>
      </c>
    </row>
    <row r="1314" spans="1:18">
      <c r="A1314" t="str">
        <f t="shared" si="100"/>
        <v>Prima-Clink 50 X 100 ml47239</v>
      </c>
      <c r="B1314" t="s">
        <v>1677</v>
      </c>
      <c r="C1314" s="3">
        <v>47239</v>
      </c>
      <c r="D1314">
        <v>770</v>
      </c>
      <c r="G1314" t="str">
        <f t="shared" si="101"/>
        <v>Prima-Clink 50 X 100 ml47239</v>
      </c>
      <c r="H1314">
        <v>1313</v>
      </c>
      <c r="I1314" t="s">
        <v>12889</v>
      </c>
      <c r="J1314" t="s">
        <v>1677</v>
      </c>
      <c r="K1314" s="3">
        <v>47239</v>
      </c>
      <c r="L1314">
        <v>50</v>
      </c>
      <c r="M1314">
        <v>1</v>
      </c>
      <c r="N1314">
        <v>1</v>
      </c>
      <c r="O1314">
        <v>50</v>
      </c>
      <c r="P1314">
        <f t="shared" si="102"/>
        <v>770</v>
      </c>
      <c r="Q1314">
        <f t="shared" si="103"/>
        <v>15</v>
      </c>
      <c r="R1314">
        <f t="shared" si="104"/>
        <v>20</v>
      </c>
    </row>
    <row r="1315" spans="1:18">
      <c r="A1315" t="str">
        <f t="shared" si="100"/>
        <v>Proclaim 5 SG 4 X 20 X 25 gr46204</v>
      </c>
      <c r="B1315" t="s">
        <v>1678</v>
      </c>
      <c r="C1315" s="3">
        <v>46204</v>
      </c>
      <c r="D1315">
        <v>13</v>
      </c>
      <c r="G1315" t="str">
        <f t="shared" si="101"/>
        <v>Proclaim 5 SG 4 X 20 X 25 gr46204</v>
      </c>
      <c r="H1315">
        <v>1314</v>
      </c>
      <c r="I1315" t="s">
        <v>12890</v>
      </c>
      <c r="J1315" t="s">
        <v>1678</v>
      </c>
      <c r="K1315" s="3">
        <v>46204</v>
      </c>
      <c r="L1315">
        <v>4</v>
      </c>
      <c r="M1315">
        <v>20</v>
      </c>
      <c r="N1315">
        <v>1</v>
      </c>
      <c r="O1315">
        <v>80</v>
      </c>
      <c r="P1315">
        <f t="shared" si="102"/>
        <v>13</v>
      </c>
      <c r="Q1315">
        <f t="shared" si="103"/>
        <v>0</v>
      </c>
      <c r="R1315">
        <f t="shared" si="104"/>
        <v>13</v>
      </c>
    </row>
    <row r="1316" spans="1:18">
      <c r="A1316" t="str">
        <f t="shared" si="100"/>
        <v>Proclaim 5 SG 4 X 20 X 25 gr46266</v>
      </c>
      <c r="B1316" t="s">
        <v>1678</v>
      </c>
      <c r="C1316" s="3">
        <v>46266</v>
      </c>
      <c r="D1316">
        <v>6520</v>
      </c>
      <c r="G1316" t="str">
        <f t="shared" si="101"/>
        <v>Proclaim 5 SG 4 X 20 X 25 gr46266</v>
      </c>
      <c r="H1316">
        <v>1315</v>
      </c>
      <c r="I1316" t="s">
        <v>12890</v>
      </c>
      <c r="J1316" t="s">
        <v>1678</v>
      </c>
      <c r="K1316" s="3">
        <v>46266</v>
      </c>
      <c r="L1316">
        <v>4</v>
      </c>
      <c r="M1316">
        <v>20</v>
      </c>
      <c r="N1316">
        <v>1</v>
      </c>
      <c r="O1316">
        <v>80</v>
      </c>
      <c r="P1316">
        <f t="shared" si="102"/>
        <v>6520</v>
      </c>
      <c r="Q1316">
        <f t="shared" si="103"/>
        <v>81</v>
      </c>
      <c r="R1316">
        <f t="shared" si="104"/>
        <v>40</v>
      </c>
    </row>
    <row r="1317" spans="1:18">
      <c r="A1317" t="str">
        <f t="shared" si="100"/>
        <v>Profuron 600 EC 20 X 500 ml46266</v>
      </c>
      <c r="B1317" t="s">
        <v>1681</v>
      </c>
      <c r="C1317" s="3">
        <v>46266</v>
      </c>
      <c r="D1317">
        <v>3</v>
      </c>
      <c r="G1317" t="str">
        <f t="shared" si="101"/>
        <v>Profuron 600 EC 20 X 500 ml46266</v>
      </c>
      <c r="H1317">
        <v>1316</v>
      </c>
      <c r="I1317" t="s">
        <v>12891</v>
      </c>
      <c r="J1317" t="s">
        <v>1681</v>
      </c>
      <c r="K1317" s="3">
        <v>46266</v>
      </c>
      <c r="L1317">
        <v>20</v>
      </c>
      <c r="M1317">
        <v>1</v>
      </c>
      <c r="N1317">
        <v>1</v>
      </c>
      <c r="O1317">
        <v>20</v>
      </c>
      <c r="P1317">
        <f t="shared" si="102"/>
        <v>3</v>
      </c>
      <c r="Q1317">
        <f t="shared" si="103"/>
        <v>0</v>
      </c>
      <c r="R1317">
        <f t="shared" si="104"/>
        <v>3</v>
      </c>
    </row>
    <row r="1318" spans="1:18">
      <c r="A1318" t="str">
        <f t="shared" si="100"/>
        <v>Profuron 600 EC 20 X 500 ml46569</v>
      </c>
      <c r="B1318" t="s">
        <v>1681</v>
      </c>
      <c r="C1318" s="3">
        <v>46569</v>
      </c>
      <c r="D1318">
        <v>550</v>
      </c>
      <c r="G1318" t="str">
        <f t="shared" si="101"/>
        <v>Profuron 600 EC 20 X 500 ml46569</v>
      </c>
      <c r="H1318">
        <v>1317</v>
      </c>
      <c r="I1318" t="s">
        <v>12891</v>
      </c>
      <c r="J1318" t="s">
        <v>1681</v>
      </c>
      <c r="K1318" s="3">
        <v>46569</v>
      </c>
      <c r="L1318">
        <v>20</v>
      </c>
      <c r="M1318">
        <v>1</v>
      </c>
      <c r="N1318">
        <v>1</v>
      </c>
      <c r="O1318">
        <v>20</v>
      </c>
      <c r="P1318">
        <f t="shared" si="102"/>
        <v>550</v>
      </c>
      <c r="Q1318">
        <f t="shared" si="103"/>
        <v>27</v>
      </c>
      <c r="R1318">
        <f t="shared" si="104"/>
        <v>10</v>
      </c>
    </row>
    <row r="1319" spans="1:18">
      <c r="A1319" t="str">
        <f t="shared" si="100"/>
        <v>Profuron 600 EC 40 X 250 ml46692</v>
      </c>
      <c r="B1319" t="s">
        <v>1682</v>
      </c>
      <c r="C1319" s="3">
        <v>46692</v>
      </c>
      <c r="D1319">
        <v>8</v>
      </c>
      <c r="G1319" t="str">
        <f t="shared" si="101"/>
        <v>Profuron 600 EC 40 X 250 ml46692</v>
      </c>
      <c r="H1319">
        <v>1318</v>
      </c>
      <c r="I1319" t="s">
        <v>12892</v>
      </c>
      <c r="J1319" t="s">
        <v>1682</v>
      </c>
      <c r="K1319" s="3">
        <v>46692</v>
      </c>
      <c r="L1319">
        <v>40</v>
      </c>
      <c r="M1319">
        <v>1</v>
      </c>
      <c r="N1319">
        <v>1</v>
      </c>
      <c r="O1319">
        <v>40</v>
      </c>
      <c r="P1319">
        <f t="shared" si="102"/>
        <v>8</v>
      </c>
      <c r="Q1319">
        <f t="shared" si="103"/>
        <v>0</v>
      </c>
      <c r="R1319">
        <f t="shared" si="104"/>
        <v>8</v>
      </c>
    </row>
    <row r="1320" spans="1:18">
      <c r="A1320" t="str">
        <f t="shared" si="100"/>
        <v>Profuron 600 EC 40 X 250 ml47150</v>
      </c>
      <c r="B1320" t="s">
        <v>1682</v>
      </c>
      <c r="C1320" s="3">
        <v>47150</v>
      </c>
      <c r="D1320">
        <v>880</v>
      </c>
      <c r="G1320" t="str">
        <f t="shared" si="101"/>
        <v>Profuron 600 EC 40 X 250 ml47150</v>
      </c>
      <c r="H1320">
        <v>1319</v>
      </c>
      <c r="I1320" t="s">
        <v>12892</v>
      </c>
      <c r="J1320" t="s">
        <v>1682</v>
      </c>
      <c r="K1320" s="3">
        <v>47150</v>
      </c>
      <c r="L1320">
        <v>40</v>
      </c>
      <c r="M1320">
        <v>1</v>
      </c>
      <c r="N1320">
        <v>1</v>
      </c>
      <c r="O1320">
        <v>40</v>
      </c>
      <c r="P1320">
        <f t="shared" si="102"/>
        <v>880</v>
      </c>
      <c r="Q1320">
        <f t="shared" si="103"/>
        <v>22</v>
      </c>
      <c r="R1320">
        <f t="shared" si="104"/>
        <v>0</v>
      </c>
    </row>
    <row r="1321" spans="1:18">
      <c r="A1321" t="str">
        <f t="shared" si="100"/>
        <v>Profuron 600 EC 50 X 100 ml46569</v>
      </c>
      <c r="B1321" t="s">
        <v>1683</v>
      </c>
      <c r="C1321" s="3">
        <v>46569</v>
      </c>
      <c r="D1321">
        <v>220</v>
      </c>
      <c r="G1321" t="str">
        <f t="shared" si="101"/>
        <v>Profuron 600 EC 50 X 100 ml46569</v>
      </c>
      <c r="H1321">
        <v>1320</v>
      </c>
      <c r="I1321" t="s">
        <v>12893</v>
      </c>
      <c r="J1321" t="s">
        <v>1683</v>
      </c>
      <c r="K1321" s="3">
        <v>46569</v>
      </c>
      <c r="L1321">
        <v>50</v>
      </c>
      <c r="M1321">
        <v>1</v>
      </c>
      <c r="N1321">
        <v>1</v>
      </c>
      <c r="O1321">
        <v>50</v>
      </c>
      <c r="P1321">
        <f t="shared" si="102"/>
        <v>220</v>
      </c>
      <c r="Q1321">
        <f t="shared" si="103"/>
        <v>4</v>
      </c>
      <c r="R1321">
        <f t="shared" si="104"/>
        <v>20</v>
      </c>
    </row>
    <row r="1322" spans="1:18">
      <c r="A1322" t="str">
        <f t="shared" si="100"/>
        <v>Promo Joss 300 EC 20 X 500 ml45809</v>
      </c>
      <c r="B1322" t="s">
        <v>1684</v>
      </c>
      <c r="C1322" s="3">
        <v>45809</v>
      </c>
      <c r="D1322">
        <v>244</v>
      </c>
      <c r="G1322" t="str">
        <f t="shared" si="101"/>
        <v>Promo Joss 300 EC 20 X 500 ml45809</v>
      </c>
      <c r="H1322">
        <v>1321</v>
      </c>
      <c r="I1322" t="s">
        <v>12894</v>
      </c>
      <c r="J1322" t="s">
        <v>1684</v>
      </c>
      <c r="K1322" s="3">
        <v>45809</v>
      </c>
      <c r="L1322">
        <v>20</v>
      </c>
      <c r="M1322">
        <v>1</v>
      </c>
      <c r="N1322">
        <v>1</v>
      </c>
      <c r="O1322">
        <v>20</v>
      </c>
      <c r="P1322">
        <f t="shared" si="102"/>
        <v>244</v>
      </c>
      <c r="Q1322">
        <f t="shared" si="103"/>
        <v>12</v>
      </c>
      <c r="R1322">
        <f t="shared" si="104"/>
        <v>4</v>
      </c>
    </row>
    <row r="1323" spans="1:18">
      <c r="A1323" t="str">
        <f t="shared" si="100"/>
        <v>Promo Joss 300 EC 50 X 250 ml45809</v>
      </c>
      <c r="B1323" t="s">
        <v>1685</v>
      </c>
      <c r="C1323" s="3">
        <v>45809</v>
      </c>
      <c r="D1323">
        <v>108</v>
      </c>
      <c r="G1323" t="str">
        <f t="shared" si="101"/>
        <v>Promo Joss 300 EC 50 X 250 ml45809</v>
      </c>
      <c r="H1323">
        <v>1322</v>
      </c>
      <c r="I1323" t="s">
        <v>12895</v>
      </c>
      <c r="J1323" t="s">
        <v>1685</v>
      </c>
      <c r="K1323" s="3">
        <v>45809</v>
      </c>
      <c r="L1323">
        <v>50</v>
      </c>
      <c r="M1323">
        <v>1</v>
      </c>
      <c r="N1323">
        <v>1</v>
      </c>
      <c r="O1323">
        <v>50</v>
      </c>
      <c r="P1323">
        <f t="shared" si="102"/>
        <v>108</v>
      </c>
      <c r="Q1323">
        <f t="shared" si="103"/>
        <v>2</v>
      </c>
      <c r="R1323">
        <f t="shared" si="104"/>
        <v>8</v>
      </c>
    </row>
    <row r="1324" spans="1:18">
      <c r="A1324" t="str">
        <f t="shared" si="100"/>
        <v>Pump Protection Plate Yamaha1/1/1000</v>
      </c>
      <c r="B1324" t="s">
        <v>1686</v>
      </c>
      <c r="C1324" s="3" t="s">
        <v>2222</v>
      </c>
      <c r="D1324">
        <v>10</v>
      </c>
      <c r="G1324" t="str">
        <f t="shared" si="101"/>
        <v>Pump Protection Plate Yamaha1/1/1000</v>
      </c>
      <c r="H1324">
        <v>1323</v>
      </c>
      <c r="I1324" t="s">
        <v>12896</v>
      </c>
      <c r="J1324" t="s">
        <v>1686</v>
      </c>
      <c r="K1324" s="3" t="s">
        <v>2222</v>
      </c>
      <c r="L1324">
        <v>1</v>
      </c>
      <c r="M1324">
        <v>1</v>
      </c>
      <c r="N1324">
        <v>1</v>
      </c>
      <c r="O1324">
        <v>1</v>
      </c>
      <c r="P1324">
        <f t="shared" si="102"/>
        <v>10</v>
      </c>
      <c r="Q1324">
        <f t="shared" si="103"/>
        <v>10</v>
      </c>
      <c r="R1324">
        <f t="shared" si="104"/>
        <v>0</v>
      </c>
    </row>
    <row r="1325" spans="1:18">
      <c r="A1325" t="str">
        <f t="shared" si="100"/>
        <v>Pupuk Fosfat 50 kg MPS46143</v>
      </c>
      <c r="B1325" t="s">
        <v>1687</v>
      </c>
      <c r="C1325" s="3">
        <v>46143</v>
      </c>
      <c r="D1325">
        <v>310</v>
      </c>
      <c r="G1325" t="str">
        <f t="shared" si="101"/>
        <v>Pupuk Fosfat 50 kg MPS46143</v>
      </c>
      <c r="H1325">
        <v>1324</v>
      </c>
      <c r="I1325" t="s">
        <v>12897</v>
      </c>
      <c r="J1325" t="s">
        <v>1687</v>
      </c>
      <c r="K1325" s="3">
        <v>46143</v>
      </c>
      <c r="L1325">
        <v>1</v>
      </c>
      <c r="M1325">
        <v>1</v>
      </c>
      <c r="N1325">
        <v>1</v>
      </c>
      <c r="O1325">
        <v>1</v>
      </c>
      <c r="P1325">
        <f t="shared" si="102"/>
        <v>310</v>
      </c>
      <c r="Q1325">
        <f t="shared" si="103"/>
        <v>310</v>
      </c>
      <c r="R1325">
        <f t="shared" si="104"/>
        <v>0</v>
      </c>
    </row>
    <row r="1326" spans="1:18">
      <c r="A1326" t="str">
        <f t="shared" si="100"/>
        <v>Pupuk Hayati Cair MPS 12 X 1 ltr45689</v>
      </c>
      <c r="B1326" t="s">
        <v>1688</v>
      </c>
      <c r="C1326" s="3">
        <v>45689</v>
      </c>
      <c r="D1326">
        <v>24</v>
      </c>
      <c r="G1326" t="str">
        <f t="shared" si="101"/>
        <v>Pupuk Hayati Cair MPS 12 X 1 ltr45689</v>
      </c>
      <c r="H1326">
        <v>1325</v>
      </c>
      <c r="I1326" t="s">
        <v>12898</v>
      </c>
      <c r="J1326" t="s">
        <v>1688</v>
      </c>
      <c r="K1326" s="3">
        <v>45689</v>
      </c>
      <c r="L1326">
        <v>12</v>
      </c>
      <c r="M1326">
        <v>1</v>
      </c>
      <c r="N1326">
        <v>1</v>
      </c>
      <c r="O1326">
        <v>12</v>
      </c>
      <c r="P1326">
        <f t="shared" si="102"/>
        <v>24</v>
      </c>
      <c r="Q1326">
        <f t="shared" si="103"/>
        <v>2</v>
      </c>
      <c r="R1326">
        <f t="shared" si="104"/>
        <v>0</v>
      </c>
    </row>
    <row r="1327" spans="1:18">
      <c r="A1327" t="str">
        <f t="shared" si="100"/>
        <v>Pupuk Nakula Alegro 10 X 1 kg45931</v>
      </c>
      <c r="B1327" t="s">
        <v>1690</v>
      </c>
      <c r="C1327" s="3">
        <v>45931</v>
      </c>
      <c r="D1327">
        <v>845</v>
      </c>
      <c r="G1327" t="str">
        <f t="shared" si="101"/>
        <v>Pupuk Nakula Alegro 10 X 1 kg45931</v>
      </c>
      <c r="H1327">
        <v>1326</v>
      </c>
      <c r="I1327" t="s">
        <v>12899</v>
      </c>
      <c r="J1327" t="s">
        <v>1690</v>
      </c>
      <c r="K1327" s="3">
        <v>45931</v>
      </c>
      <c r="L1327">
        <v>10</v>
      </c>
      <c r="M1327">
        <v>1</v>
      </c>
      <c r="N1327">
        <v>1</v>
      </c>
      <c r="O1327">
        <v>10</v>
      </c>
      <c r="P1327">
        <f t="shared" si="102"/>
        <v>845</v>
      </c>
      <c r="Q1327">
        <f t="shared" si="103"/>
        <v>84</v>
      </c>
      <c r="R1327">
        <f t="shared" si="104"/>
        <v>5</v>
      </c>
    </row>
    <row r="1328" spans="1:18">
      <c r="A1328" t="str">
        <f t="shared" si="100"/>
        <v>Pupuk Nakula Alegro 40 kg45809</v>
      </c>
      <c r="B1328" t="s">
        <v>1691</v>
      </c>
      <c r="C1328" s="3">
        <v>45809</v>
      </c>
      <c r="D1328">
        <v>13</v>
      </c>
      <c r="G1328" t="str">
        <f t="shared" si="101"/>
        <v>Pupuk Nakula Alegro 40 kg45809</v>
      </c>
      <c r="H1328">
        <v>1327</v>
      </c>
      <c r="I1328" t="s">
        <v>12900</v>
      </c>
      <c r="J1328" t="s">
        <v>1691</v>
      </c>
      <c r="K1328" s="3">
        <v>45809</v>
      </c>
      <c r="L1328">
        <v>1</v>
      </c>
      <c r="M1328">
        <v>1</v>
      </c>
      <c r="N1328">
        <v>1</v>
      </c>
      <c r="O1328">
        <v>1</v>
      </c>
      <c r="P1328">
        <f t="shared" si="102"/>
        <v>13</v>
      </c>
      <c r="Q1328">
        <f t="shared" si="103"/>
        <v>13</v>
      </c>
      <c r="R1328">
        <f t="shared" si="104"/>
        <v>0</v>
      </c>
    </row>
    <row r="1329" spans="1:18">
      <c r="A1329" t="str">
        <f t="shared" si="100"/>
        <v>Pupuk Nakula Alegro 5 X 5 kg45809</v>
      </c>
      <c r="B1329" t="s">
        <v>1692</v>
      </c>
      <c r="C1329" s="3">
        <v>45809</v>
      </c>
      <c r="D1329">
        <v>216</v>
      </c>
      <c r="G1329" t="str">
        <f t="shared" si="101"/>
        <v>Pupuk Nakula Alegro 5 X 5 kg45809</v>
      </c>
      <c r="H1329">
        <v>1328</v>
      </c>
      <c r="I1329" t="s">
        <v>12901</v>
      </c>
      <c r="J1329" t="s">
        <v>1692</v>
      </c>
      <c r="K1329" s="3">
        <v>45809</v>
      </c>
      <c r="L1329">
        <v>5</v>
      </c>
      <c r="M1329">
        <v>1</v>
      </c>
      <c r="N1329">
        <v>1</v>
      </c>
      <c r="O1329">
        <v>5</v>
      </c>
      <c r="P1329">
        <f t="shared" si="102"/>
        <v>216</v>
      </c>
      <c r="Q1329">
        <f t="shared" si="103"/>
        <v>43</v>
      </c>
      <c r="R1329">
        <f t="shared" si="104"/>
        <v>1</v>
      </c>
    </row>
    <row r="1330" spans="1:18">
      <c r="A1330" t="str">
        <f t="shared" si="100"/>
        <v>Push 30/300 OD 50 X 100 ml45839</v>
      </c>
      <c r="B1330" t="s">
        <v>1693</v>
      </c>
      <c r="C1330" s="3">
        <v>45839</v>
      </c>
      <c r="D1330">
        <v>1483</v>
      </c>
      <c r="G1330" t="str">
        <f t="shared" si="101"/>
        <v>Push 30/300 OD 50 X 100 ml45839</v>
      </c>
      <c r="H1330">
        <v>1329</v>
      </c>
      <c r="I1330" t="s">
        <v>12902</v>
      </c>
      <c r="J1330" t="s">
        <v>1693</v>
      </c>
      <c r="K1330" s="3">
        <v>45839</v>
      </c>
      <c r="L1330">
        <v>50</v>
      </c>
      <c r="M1330">
        <v>1</v>
      </c>
      <c r="N1330">
        <v>1</v>
      </c>
      <c r="O1330">
        <v>50</v>
      </c>
      <c r="P1330">
        <f t="shared" si="102"/>
        <v>1483</v>
      </c>
      <c r="Q1330">
        <f t="shared" si="103"/>
        <v>29</v>
      </c>
      <c r="R1330">
        <f t="shared" si="104"/>
        <v>33</v>
      </c>
    </row>
    <row r="1331" spans="1:18">
      <c r="A1331" t="str">
        <f t="shared" si="100"/>
        <v>Pyzero 100 EC 24 X 400 ml45962</v>
      </c>
      <c r="B1331" t="s">
        <v>1695</v>
      </c>
      <c r="C1331" s="3">
        <v>45962</v>
      </c>
      <c r="D1331">
        <v>720</v>
      </c>
      <c r="G1331" t="str">
        <f t="shared" si="101"/>
        <v>Pyzero 100 EC 24 X 400 ml45962</v>
      </c>
      <c r="H1331">
        <v>1330</v>
      </c>
      <c r="I1331" t="s">
        <v>12903</v>
      </c>
      <c r="J1331" t="s">
        <v>1695</v>
      </c>
      <c r="K1331" s="3">
        <v>45962</v>
      </c>
      <c r="L1331">
        <v>24</v>
      </c>
      <c r="M1331">
        <v>1</v>
      </c>
      <c r="N1331">
        <v>1</v>
      </c>
      <c r="O1331">
        <v>24</v>
      </c>
      <c r="P1331">
        <f t="shared" si="102"/>
        <v>720</v>
      </c>
      <c r="Q1331">
        <f t="shared" si="103"/>
        <v>30</v>
      </c>
      <c r="R1331">
        <f t="shared" si="104"/>
        <v>0</v>
      </c>
    </row>
    <row r="1332" spans="1:18">
      <c r="A1332" t="str">
        <f t="shared" si="100"/>
        <v>Qaishar 10 WP 100 X 100 gr46631</v>
      </c>
      <c r="B1332" t="s">
        <v>1696</v>
      </c>
      <c r="C1332" s="3">
        <v>46631</v>
      </c>
      <c r="D1332">
        <v>700</v>
      </c>
      <c r="G1332" t="str">
        <f t="shared" si="101"/>
        <v>Qaishar 10 WP 100 X 100 gr46631</v>
      </c>
      <c r="H1332">
        <v>1331</v>
      </c>
      <c r="I1332" t="s">
        <v>12904</v>
      </c>
      <c r="J1332" t="s">
        <v>1696</v>
      </c>
      <c r="K1332" s="3">
        <v>46631</v>
      </c>
      <c r="L1332">
        <v>100</v>
      </c>
      <c r="M1332">
        <v>1</v>
      </c>
      <c r="N1332">
        <v>1</v>
      </c>
      <c r="O1332">
        <v>100</v>
      </c>
      <c r="P1332">
        <f t="shared" si="102"/>
        <v>700</v>
      </c>
      <c r="Q1332">
        <f t="shared" si="103"/>
        <v>7</v>
      </c>
      <c r="R1332">
        <f t="shared" si="104"/>
        <v>0</v>
      </c>
    </row>
    <row r="1333" spans="1:18">
      <c r="A1333" t="str">
        <f t="shared" si="100"/>
        <v>Qaishar 10 WP 100 X 100 gr46357</v>
      </c>
      <c r="B1333" t="s">
        <v>1696</v>
      </c>
      <c r="C1333" s="3">
        <v>46357</v>
      </c>
      <c r="D1333">
        <v>2521</v>
      </c>
      <c r="G1333" t="str">
        <f t="shared" si="101"/>
        <v>Qaishar 10 WP 100 X 100 gr46357</v>
      </c>
      <c r="H1333">
        <v>1332</v>
      </c>
      <c r="I1333" t="s">
        <v>12904</v>
      </c>
      <c r="J1333" t="s">
        <v>1696</v>
      </c>
      <c r="K1333" s="3">
        <v>46357</v>
      </c>
      <c r="L1333">
        <v>100</v>
      </c>
      <c r="M1333">
        <v>1</v>
      </c>
      <c r="N1333">
        <v>1</v>
      </c>
      <c r="O1333">
        <v>100</v>
      </c>
      <c r="P1333">
        <f t="shared" si="102"/>
        <v>2521</v>
      </c>
      <c r="Q1333">
        <f t="shared" si="103"/>
        <v>25</v>
      </c>
      <c r="R1333">
        <f t="shared" si="104"/>
        <v>21</v>
      </c>
    </row>
    <row r="1334" spans="1:18">
      <c r="A1334" t="str">
        <f t="shared" si="100"/>
        <v>Qaishar 10 WP 20 X 50 X 5 gr46631</v>
      </c>
      <c r="B1334" t="s">
        <v>1698</v>
      </c>
      <c r="C1334" s="3">
        <v>46631</v>
      </c>
      <c r="D1334">
        <v>1000</v>
      </c>
      <c r="G1334" t="str">
        <f t="shared" si="101"/>
        <v>Qaishar 10 WP 20 X 50 X 5 gr46631</v>
      </c>
      <c r="H1334">
        <v>1333</v>
      </c>
      <c r="I1334" t="s">
        <v>12905</v>
      </c>
      <c r="J1334" t="s">
        <v>1698</v>
      </c>
      <c r="K1334" s="3">
        <v>46631</v>
      </c>
      <c r="L1334">
        <v>20</v>
      </c>
      <c r="M1334">
        <v>50</v>
      </c>
      <c r="N1334">
        <v>1</v>
      </c>
      <c r="O1334">
        <v>1000</v>
      </c>
      <c r="P1334">
        <f t="shared" si="102"/>
        <v>1000</v>
      </c>
      <c r="Q1334">
        <f t="shared" si="103"/>
        <v>1</v>
      </c>
      <c r="R1334">
        <f t="shared" si="104"/>
        <v>0</v>
      </c>
    </row>
    <row r="1335" spans="1:18">
      <c r="A1335" t="str">
        <f t="shared" si="100"/>
        <v>Qiuasri Bawang 20 X 1 ltr46478</v>
      </c>
      <c r="B1335" t="s">
        <v>1699</v>
      </c>
      <c r="C1335" s="3">
        <v>46478</v>
      </c>
      <c r="D1335">
        <v>500</v>
      </c>
      <c r="G1335" t="str">
        <f t="shared" si="101"/>
        <v>Qiuasri Bawang 20 X 1 ltr46478</v>
      </c>
      <c r="H1335">
        <v>1334</v>
      </c>
      <c r="I1335" t="s">
        <v>12906</v>
      </c>
      <c r="J1335" t="s">
        <v>1699</v>
      </c>
      <c r="K1335" s="3">
        <v>46478</v>
      </c>
      <c r="L1335">
        <v>20</v>
      </c>
      <c r="M1335">
        <v>1</v>
      </c>
      <c r="N1335">
        <v>1</v>
      </c>
      <c r="O1335">
        <v>20</v>
      </c>
      <c r="P1335">
        <f t="shared" si="102"/>
        <v>500</v>
      </c>
      <c r="Q1335">
        <f t="shared" si="103"/>
        <v>25</v>
      </c>
      <c r="R1335">
        <f t="shared" si="104"/>
        <v>0</v>
      </c>
    </row>
    <row r="1336" spans="1:18">
      <c r="A1336" t="str">
        <f t="shared" si="100"/>
        <v>Qiuasri Bawang Merah 250 ml (Sample)46327</v>
      </c>
      <c r="B1336" t="s">
        <v>1700</v>
      </c>
      <c r="C1336" s="3">
        <v>46327</v>
      </c>
      <c r="D1336">
        <v>5</v>
      </c>
      <c r="G1336" t="str">
        <f t="shared" si="101"/>
        <v>Qiuasri Bawang Merah 250 ml (Sample)46327</v>
      </c>
      <c r="H1336">
        <v>1335</v>
      </c>
      <c r="I1336" t="s">
        <v>12907</v>
      </c>
      <c r="J1336" t="s">
        <v>1700</v>
      </c>
      <c r="K1336" s="3">
        <v>46327</v>
      </c>
      <c r="L1336">
        <v>1</v>
      </c>
      <c r="M1336">
        <v>1</v>
      </c>
      <c r="N1336">
        <v>1</v>
      </c>
      <c r="O1336">
        <v>1</v>
      </c>
      <c r="P1336">
        <f t="shared" si="102"/>
        <v>5</v>
      </c>
      <c r="Q1336">
        <f t="shared" si="103"/>
        <v>5</v>
      </c>
      <c r="R1336">
        <f t="shared" si="104"/>
        <v>0</v>
      </c>
    </row>
    <row r="1337" spans="1:18">
      <c r="A1337" t="str">
        <f t="shared" si="100"/>
        <v>Qiuasri Bunga Buah 250 ml (Sample)46327</v>
      </c>
      <c r="B1337" t="s">
        <v>1701</v>
      </c>
      <c r="C1337" s="3">
        <v>46327</v>
      </c>
      <c r="D1337">
        <v>5</v>
      </c>
      <c r="G1337" t="str">
        <f t="shared" si="101"/>
        <v>Qiuasri Bunga Buah 250 ml (Sample)46327</v>
      </c>
      <c r="H1337">
        <v>1336</v>
      </c>
      <c r="I1337" t="s">
        <v>12908</v>
      </c>
      <c r="J1337" t="s">
        <v>1701</v>
      </c>
      <c r="K1337" s="3">
        <v>46327</v>
      </c>
      <c r="L1337">
        <v>1</v>
      </c>
      <c r="M1337">
        <v>1</v>
      </c>
      <c r="N1337">
        <v>1</v>
      </c>
      <c r="O1337">
        <v>1</v>
      </c>
      <c r="P1337">
        <f t="shared" si="102"/>
        <v>5</v>
      </c>
      <c r="Q1337">
        <f t="shared" si="103"/>
        <v>5</v>
      </c>
      <c r="R1337">
        <f t="shared" si="104"/>
        <v>0</v>
      </c>
    </row>
    <row r="1338" spans="1:18">
      <c r="A1338" t="str">
        <f t="shared" si="100"/>
        <v>Qiuasri Cabai 250 ml (Sample)46327</v>
      </c>
      <c r="B1338" t="s">
        <v>1702</v>
      </c>
      <c r="C1338" s="3">
        <v>46327</v>
      </c>
      <c r="D1338">
        <v>5</v>
      </c>
      <c r="G1338" t="str">
        <f t="shared" si="101"/>
        <v>Qiuasri Cabai 250 ml (Sample)46327</v>
      </c>
      <c r="H1338">
        <v>1337</v>
      </c>
      <c r="I1338" t="s">
        <v>12909</v>
      </c>
      <c r="J1338" t="s">
        <v>1702</v>
      </c>
      <c r="K1338" s="3">
        <v>46327</v>
      </c>
      <c r="L1338">
        <v>1</v>
      </c>
      <c r="M1338">
        <v>1</v>
      </c>
      <c r="N1338">
        <v>1</v>
      </c>
      <c r="O1338">
        <v>1</v>
      </c>
      <c r="P1338">
        <f t="shared" si="102"/>
        <v>5</v>
      </c>
      <c r="Q1338">
        <f t="shared" si="103"/>
        <v>5</v>
      </c>
      <c r="R1338">
        <f t="shared" si="104"/>
        <v>0</v>
      </c>
    </row>
    <row r="1339" spans="1:18">
      <c r="A1339" t="str">
        <f t="shared" si="100"/>
        <v>Qiuasri Cabe 20 X 1 ltr46478</v>
      </c>
      <c r="B1339" t="s">
        <v>1703</v>
      </c>
      <c r="C1339" s="3">
        <v>46478</v>
      </c>
      <c r="D1339">
        <v>480</v>
      </c>
      <c r="G1339" t="str">
        <f t="shared" si="101"/>
        <v>Qiuasri Cabe 20 X 1 ltr46478</v>
      </c>
      <c r="H1339">
        <v>1338</v>
      </c>
      <c r="I1339" t="s">
        <v>12910</v>
      </c>
      <c r="J1339" t="s">
        <v>1703</v>
      </c>
      <c r="K1339" s="3">
        <v>46478</v>
      </c>
      <c r="L1339">
        <v>20</v>
      </c>
      <c r="M1339">
        <v>1</v>
      </c>
      <c r="N1339">
        <v>1</v>
      </c>
      <c r="O1339">
        <v>20</v>
      </c>
      <c r="P1339">
        <f t="shared" si="102"/>
        <v>480</v>
      </c>
      <c r="Q1339">
        <f t="shared" si="103"/>
        <v>24</v>
      </c>
      <c r="R1339">
        <f t="shared" si="104"/>
        <v>0</v>
      </c>
    </row>
    <row r="1340" spans="1:18">
      <c r="A1340" t="str">
        <f t="shared" si="100"/>
        <v>Qiuasri Jagung 20 X 1 ltr46419</v>
      </c>
      <c r="B1340" t="s">
        <v>1704</v>
      </c>
      <c r="C1340" s="3">
        <v>46419</v>
      </c>
      <c r="D1340">
        <v>424</v>
      </c>
      <c r="G1340" t="str">
        <f t="shared" si="101"/>
        <v>Qiuasri Jagung 20 X 1 ltr46419</v>
      </c>
      <c r="H1340">
        <v>1339</v>
      </c>
      <c r="I1340" t="s">
        <v>12911</v>
      </c>
      <c r="J1340" t="s">
        <v>1704</v>
      </c>
      <c r="K1340" s="3">
        <v>46419</v>
      </c>
      <c r="L1340">
        <v>20</v>
      </c>
      <c r="M1340">
        <v>1</v>
      </c>
      <c r="N1340">
        <v>1</v>
      </c>
      <c r="O1340">
        <v>20</v>
      </c>
      <c r="P1340">
        <f t="shared" si="102"/>
        <v>424</v>
      </c>
      <c r="Q1340">
        <f t="shared" si="103"/>
        <v>21</v>
      </c>
      <c r="R1340">
        <f t="shared" si="104"/>
        <v>4</v>
      </c>
    </row>
    <row r="1341" spans="1:18">
      <c r="A1341" t="str">
        <f t="shared" si="100"/>
        <v>Qiuasri Jeruk 20 X 1 ltr46419</v>
      </c>
      <c r="B1341" t="s">
        <v>1705</v>
      </c>
      <c r="C1341" s="3">
        <v>46419</v>
      </c>
      <c r="D1341">
        <v>214</v>
      </c>
      <c r="G1341" t="str">
        <f t="shared" si="101"/>
        <v>Qiuasri Jeruk 20 X 1 ltr46419</v>
      </c>
      <c r="H1341">
        <v>1340</v>
      </c>
      <c r="I1341" t="s">
        <v>12912</v>
      </c>
      <c r="J1341" t="s">
        <v>1705</v>
      </c>
      <c r="K1341" s="3">
        <v>46419</v>
      </c>
      <c r="L1341">
        <v>20</v>
      </c>
      <c r="M1341">
        <v>1</v>
      </c>
      <c r="N1341">
        <v>1</v>
      </c>
      <c r="O1341">
        <v>20</v>
      </c>
      <c r="P1341">
        <f t="shared" si="102"/>
        <v>214</v>
      </c>
      <c r="Q1341">
        <f t="shared" si="103"/>
        <v>10</v>
      </c>
      <c r="R1341">
        <f t="shared" si="104"/>
        <v>14</v>
      </c>
    </row>
    <row r="1342" spans="1:18">
      <c r="A1342" t="str">
        <f t="shared" si="100"/>
        <v>Qiuasri Padi 250 ml (Sample)46327</v>
      </c>
      <c r="B1342" t="s">
        <v>1706</v>
      </c>
      <c r="C1342" s="3">
        <v>46327</v>
      </c>
      <c r="D1342">
        <v>5</v>
      </c>
      <c r="G1342" t="str">
        <f t="shared" si="101"/>
        <v>Qiuasri Padi 250 ml (Sample)46327</v>
      </c>
      <c r="H1342">
        <v>1341</v>
      </c>
      <c r="I1342" t="s">
        <v>12913</v>
      </c>
      <c r="J1342" t="s">
        <v>1706</v>
      </c>
      <c r="K1342" s="3">
        <v>46327</v>
      </c>
      <c r="L1342">
        <v>1</v>
      </c>
      <c r="M1342">
        <v>1</v>
      </c>
      <c r="N1342">
        <v>1</v>
      </c>
      <c r="O1342">
        <v>1</v>
      </c>
      <c r="P1342">
        <f t="shared" si="102"/>
        <v>5</v>
      </c>
      <c r="Q1342">
        <f t="shared" si="103"/>
        <v>5</v>
      </c>
      <c r="R1342">
        <f t="shared" si="104"/>
        <v>0</v>
      </c>
    </row>
    <row r="1343" spans="1:18">
      <c r="A1343" t="str">
        <f t="shared" si="100"/>
        <v>Qiudor 100 X 100 gr46874</v>
      </c>
      <c r="B1343" t="s">
        <v>1707</v>
      </c>
      <c r="C1343" s="3">
        <v>46874</v>
      </c>
      <c r="D1343">
        <v>459</v>
      </c>
      <c r="G1343" t="str">
        <f t="shared" si="101"/>
        <v>Qiudor 100 X 100 gr46874</v>
      </c>
      <c r="H1343">
        <v>1342</v>
      </c>
      <c r="I1343" t="s">
        <v>12914</v>
      </c>
      <c r="J1343" t="s">
        <v>1707</v>
      </c>
      <c r="K1343" s="3">
        <v>46874</v>
      </c>
      <c r="L1343">
        <v>100</v>
      </c>
      <c r="M1343">
        <v>1</v>
      </c>
      <c r="N1343">
        <v>1</v>
      </c>
      <c r="O1343">
        <v>100</v>
      </c>
      <c r="P1343">
        <f t="shared" si="102"/>
        <v>459</v>
      </c>
      <c r="Q1343">
        <f t="shared" si="103"/>
        <v>4</v>
      </c>
      <c r="R1343">
        <f t="shared" si="104"/>
        <v>59</v>
      </c>
    </row>
    <row r="1344" spans="1:18">
      <c r="A1344" t="str">
        <f t="shared" si="100"/>
        <v>Qiudor 40 X 250 gr46174</v>
      </c>
      <c r="B1344" t="s">
        <v>1708</v>
      </c>
      <c r="C1344" s="3">
        <v>46174</v>
      </c>
      <c r="D1344">
        <v>740</v>
      </c>
      <c r="G1344" t="str">
        <f t="shared" si="101"/>
        <v>Qiudor 40 X 250 gr46174</v>
      </c>
      <c r="H1344">
        <v>1343</v>
      </c>
      <c r="I1344" t="s">
        <v>12915</v>
      </c>
      <c r="J1344" t="s">
        <v>1708</v>
      </c>
      <c r="K1344" s="3">
        <v>46174</v>
      </c>
      <c r="L1344">
        <v>40</v>
      </c>
      <c r="M1344">
        <v>1</v>
      </c>
      <c r="N1344">
        <v>1</v>
      </c>
      <c r="O1344">
        <v>40</v>
      </c>
      <c r="P1344">
        <f t="shared" si="102"/>
        <v>740</v>
      </c>
      <c r="Q1344">
        <f t="shared" si="103"/>
        <v>18</v>
      </c>
      <c r="R1344">
        <f t="shared" si="104"/>
        <v>20</v>
      </c>
    </row>
    <row r="1345" spans="1:18">
      <c r="A1345" t="str">
        <f t="shared" si="100"/>
        <v>Qiudor 40 X 250 gr46447</v>
      </c>
      <c r="B1345" t="s">
        <v>1708</v>
      </c>
      <c r="C1345" s="3">
        <v>46447</v>
      </c>
      <c r="D1345">
        <v>800</v>
      </c>
      <c r="G1345" t="str">
        <f t="shared" si="101"/>
        <v>Qiudor 40 X 250 gr46447</v>
      </c>
      <c r="H1345">
        <v>1344</v>
      </c>
      <c r="I1345" t="s">
        <v>12915</v>
      </c>
      <c r="J1345" t="s">
        <v>1708</v>
      </c>
      <c r="K1345" s="3">
        <v>46447</v>
      </c>
      <c r="L1345">
        <v>40</v>
      </c>
      <c r="M1345">
        <v>1</v>
      </c>
      <c r="N1345">
        <v>1</v>
      </c>
      <c r="O1345">
        <v>40</v>
      </c>
      <c r="P1345">
        <f t="shared" si="102"/>
        <v>800</v>
      </c>
      <c r="Q1345">
        <f t="shared" si="103"/>
        <v>20</v>
      </c>
      <c r="R1345">
        <f t="shared" si="104"/>
        <v>0</v>
      </c>
    </row>
    <row r="1346" spans="1:18">
      <c r="A1346" t="str">
        <f t="shared" si="100"/>
        <v>Qiumex 36 EC 10 X 1 ltr47209</v>
      </c>
      <c r="B1346" t="s">
        <v>1709</v>
      </c>
      <c r="C1346" s="3">
        <v>47209</v>
      </c>
      <c r="D1346">
        <v>688</v>
      </c>
      <c r="G1346" t="str">
        <f t="shared" si="101"/>
        <v>Qiumex 36 EC 10 X 1 ltr47209</v>
      </c>
      <c r="H1346">
        <v>1345</v>
      </c>
      <c r="I1346" t="s">
        <v>12916</v>
      </c>
      <c r="J1346" t="s">
        <v>1709</v>
      </c>
      <c r="K1346" s="3">
        <v>47209</v>
      </c>
      <c r="L1346">
        <v>10</v>
      </c>
      <c r="M1346">
        <v>1</v>
      </c>
      <c r="N1346">
        <v>1</v>
      </c>
      <c r="O1346">
        <v>10</v>
      </c>
      <c r="P1346">
        <f t="shared" si="102"/>
        <v>688</v>
      </c>
      <c r="Q1346">
        <f t="shared" si="103"/>
        <v>68</v>
      </c>
      <c r="R1346">
        <f t="shared" si="104"/>
        <v>8</v>
      </c>
    </row>
    <row r="1347" spans="1:18">
      <c r="A1347" t="str">
        <f t="shared" ref="A1347:A1410" si="105">B1347&amp;C1347</f>
        <v>Qiumex 36 EC 100 X 100 ml47239</v>
      </c>
      <c r="B1347" t="s">
        <v>1710</v>
      </c>
      <c r="C1347" s="3">
        <v>47239</v>
      </c>
      <c r="D1347">
        <v>7509</v>
      </c>
      <c r="G1347" t="str">
        <f t="shared" ref="G1347:G1410" si="106">J1347&amp;K1347</f>
        <v>Qiumex 36 EC 100 X 100 ml47239</v>
      </c>
      <c r="H1347">
        <v>1346</v>
      </c>
      <c r="I1347" t="s">
        <v>12917</v>
      </c>
      <c r="J1347" t="s">
        <v>1710</v>
      </c>
      <c r="K1347" s="3">
        <v>47239</v>
      </c>
      <c r="L1347">
        <v>100</v>
      </c>
      <c r="M1347">
        <v>1</v>
      </c>
      <c r="N1347">
        <v>1</v>
      </c>
      <c r="O1347">
        <v>100</v>
      </c>
      <c r="P1347">
        <f t="shared" ref="P1347:P1410" si="107">VLOOKUP(G1347,$A$2:$D$2089,4,FALSE)</f>
        <v>7509</v>
      </c>
      <c r="Q1347">
        <f t="shared" ref="Q1347:Q1410" si="108">ROUNDDOWN(P1347/O1347,0)</f>
        <v>75</v>
      </c>
      <c r="R1347">
        <f t="shared" ref="R1347:R1410" si="109">P1347-Q1347*O1347</f>
        <v>9</v>
      </c>
    </row>
    <row r="1348" spans="1:18">
      <c r="A1348" t="str">
        <f t="shared" si="105"/>
        <v>Qiumex 36 EC 20 X 500 ml47239</v>
      </c>
      <c r="B1348" t="s">
        <v>1711</v>
      </c>
      <c r="C1348" s="3">
        <v>47239</v>
      </c>
      <c r="D1348">
        <v>1100</v>
      </c>
      <c r="G1348" t="str">
        <f t="shared" si="106"/>
        <v>Qiumex 36 EC 20 X 500 ml47239</v>
      </c>
      <c r="H1348">
        <v>1347</v>
      </c>
      <c r="I1348" t="s">
        <v>12918</v>
      </c>
      <c r="J1348" t="s">
        <v>1711</v>
      </c>
      <c r="K1348" s="3">
        <v>47239</v>
      </c>
      <c r="L1348">
        <v>20</v>
      </c>
      <c r="M1348">
        <v>1</v>
      </c>
      <c r="N1348">
        <v>1</v>
      </c>
      <c r="O1348">
        <v>20</v>
      </c>
      <c r="P1348">
        <f t="shared" si="107"/>
        <v>1100</v>
      </c>
      <c r="Q1348">
        <f t="shared" si="108"/>
        <v>55</v>
      </c>
      <c r="R1348">
        <f t="shared" si="109"/>
        <v>0</v>
      </c>
    </row>
    <row r="1349" spans="1:18">
      <c r="A1349" t="str">
        <f t="shared" si="105"/>
        <v>Qiumex 36 EC 40 X 250 ml47239</v>
      </c>
      <c r="B1349" t="s">
        <v>1712</v>
      </c>
      <c r="C1349" s="3">
        <v>47239</v>
      </c>
      <c r="D1349">
        <v>4960</v>
      </c>
      <c r="G1349" t="str">
        <f t="shared" si="106"/>
        <v>Qiumex 36 EC 40 X 250 ml47239</v>
      </c>
      <c r="H1349">
        <v>1348</v>
      </c>
      <c r="I1349" t="s">
        <v>12919</v>
      </c>
      <c r="J1349" t="s">
        <v>1712</v>
      </c>
      <c r="K1349" s="3">
        <v>47239</v>
      </c>
      <c r="L1349">
        <v>40</v>
      </c>
      <c r="M1349">
        <v>1</v>
      </c>
      <c r="N1349">
        <v>1</v>
      </c>
      <c r="O1349">
        <v>40</v>
      </c>
      <c r="P1349">
        <f t="shared" si="107"/>
        <v>4960</v>
      </c>
      <c r="Q1349">
        <f t="shared" si="108"/>
        <v>124</v>
      </c>
      <c r="R1349">
        <f t="shared" si="109"/>
        <v>0</v>
      </c>
    </row>
    <row r="1350" spans="1:18">
      <c r="A1350" t="str">
        <f t="shared" si="105"/>
        <v>Qiumino 20 X 250 ml47027</v>
      </c>
      <c r="B1350" t="s">
        <v>1713</v>
      </c>
      <c r="C1350" s="3">
        <v>47027</v>
      </c>
      <c r="D1350">
        <v>970</v>
      </c>
      <c r="G1350" t="str">
        <f t="shared" si="106"/>
        <v>Qiumino 20 X 250 ml47027</v>
      </c>
      <c r="H1350">
        <v>1349</v>
      </c>
      <c r="I1350" t="s">
        <v>12920</v>
      </c>
      <c r="J1350" t="s">
        <v>1713</v>
      </c>
      <c r="K1350" s="3">
        <v>47027</v>
      </c>
      <c r="L1350">
        <v>20</v>
      </c>
      <c r="M1350">
        <v>1</v>
      </c>
      <c r="N1350">
        <v>1</v>
      </c>
      <c r="O1350">
        <v>20</v>
      </c>
      <c r="P1350">
        <f t="shared" si="107"/>
        <v>970</v>
      </c>
      <c r="Q1350">
        <f t="shared" si="108"/>
        <v>48</v>
      </c>
      <c r="R1350">
        <f t="shared" si="109"/>
        <v>10</v>
      </c>
    </row>
    <row r="1351" spans="1:18">
      <c r="A1351" t="str">
        <f t="shared" si="105"/>
        <v>Qiumino 20 X 500 ml47058</v>
      </c>
      <c r="B1351" t="s">
        <v>1714</v>
      </c>
      <c r="C1351" s="3">
        <v>47058</v>
      </c>
      <c r="D1351">
        <v>400</v>
      </c>
      <c r="G1351" t="str">
        <f t="shared" si="106"/>
        <v>Qiumino 20 X 500 ml47058</v>
      </c>
      <c r="H1351">
        <v>1350</v>
      </c>
      <c r="I1351" t="s">
        <v>12921</v>
      </c>
      <c r="J1351" t="s">
        <v>1714</v>
      </c>
      <c r="K1351" s="3">
        <v>47058</v>
      </c>
      <c r="L1351">
        <v>20</v>
      </c>
      <c r="M1351">
        <v>1</v>
      </c>
      <c r="N1351">
        <v>1</v>
      </c>
      <c r="O1351">
        <v>20</v>
      </c>
      <c r="P1351">
        <f t="shared" si="107"/>
        <v>400</v>
      </c>
      <c r="Q1351">
        <f t="shared" si="108"/>
        <v>20</v>
      </c>
      <c r="R1351">
        <f t="shared" si="109"/>
        <v>0</v>
      </c>
    </row>
    <row r="1352" spans="1:18">
      <c r="A1352" t="str">
        <f t="shared" si="105"/>
        <v>Qiumino 20 X 500 ml47027</v>
      </c>
      <c r="B1352" t="s">
        <v>1714</v>
      </c>
      <c r="C1352" s="3">
        <v>47027</v>
      </c>
      <c r="D1352">
        <v>1040</v>
      </c>
      <c r="G1352" t="str">
        <f t="shared" si="106"/>
        <v>Qiumino 20 X 500 ml47027</v>
      </c>
      <c r="H1352">
        <v>1351</v>
      </c>
      <c r="I1352" t="s">
        <v>12921</v>
      </c>
      <c r="J1352" t="s">
        <v>1714</v>
      </c>
      <c r="K1352" s="3">
        <v>47027</v>
      </c>
      <c r="L1352">
        <v>20</v>
      </c>
      <c r="M1352">
        <v>1</v>
      </c>
      <c r="N1352">
        <v>1</v>
      </c>
      <c r="O1352">
        <v>20</v>
      </c>
      <c r="P1352">
        <f t="shared" si="107"/>
        <v>1040</v>
      </c>
      <c r="Q1352">
        <f t="shared" si="108"/>
        <v>52</v>
      </c>
      <c r="R1352">
        <f t="shared" si="109"/>
        <v>0</v>
      </c>
    </row>
    <row r="1353" spans="1:18">
      <c r="A1353" t="str">
        <f t="shared" si="105"/>
        <v>Qiunil 40 X 500 gr45474</v>
      </c>
      <c r="B1353" t="s">
        <v>1715</v>
      </c>
      <c r="C1353" s="3">
        <v>45474</v>
      </c>
      <c r="D1353">
        <v>16</v>
      </c>
      <c r="G1353" t="str">
        <f t="shared" si="106"/>
        <v>Qiunil 40 X 500 gr45474</v>
      </c>
      <c r="H1353">
        <v>1352</v>
      </c>
      <c r="I1353" t="s">
        <v>12922</v>
      </c>
      <c r="J1353" t="s">
        <v>1715</v>
      </c>
      <c r="K1353" s="3">
        <v>45474</v>
      </c>
      <c r="L1353">
        <v>40</v>
      </c>
      <c r="M1353">
        <v>1</v>
      </c>
      <c r="N1353">
        <v>1</v>
      </c>
      <c r="O1353">
        <v>40</v>
      </c>
      <c r="P1353">
        <f t="shared" si="107"/>
        <v>16</v>
      </c>
      <c r="Q1353">
        <f t="shared" si="108"/>
        <v>0</v>
      </c>
      <c r="R1353">
        <f t="shared" si="109"/>
        <v>16</v>
      </c>
    </row>
    <row r="1354" spans="1:18">
      <c r="A1354" t="str">
        <f t="shared" si="105"/>
        <v>Qiunil 40 X 500 gr45566</v>
      </c>
      <c r="B1354" t="s">
        <v>1715</v>
      </c>
      <c r="C1354" s="3">
        <v>45566</v>
      </c>
      <c r="D1354">
        <v>1760</v>
      </c>
      <c r="G1354" t="str">
        <f t="shared" si="106"/>
        <v>Qiunil 40 X 500 gr45566</v>
      </c>
      <c r="H1354">
        <v>1353</v>
      </c>
      <c r="I1354" t="s">
        <v>12922</v>
      </c>
      <c r="J1354" t="s">
        <v>1715</v>
      </c>
      <c r="K1354" s="3">
        <v>45566</v>
      </c>
      <c r="L1354">
        <v>40</v>
      </c>
      <c r="M1354">
        <v>1</v>
      </c>
      <c r="N1354">
        <v>1</v>
      </c>
      <c r="O1354">
        <v>40</v>
      </c>
      <c r="P1354">
        <f t="shared" si="107"/>
        <v>1760</v>
      </c>
      <c r="Q1354">
        <f t="shared" si="108"/>
        <v>44</v>
      </c>
      <c r="R1354">
        <f t="shared" si="109"/>
        <v>0</v>
      </c>
    </row>
    <row r="1355" spans="1:18">
      <c r="A1355" t="str">
        <f t="shared" si="105"/>
        <v>Qiunil 40 X 500 gr46082</v>
      </c>
      <c r="B1355" t="s">
        <v>1715</v>
      </c>
      <c r="C1355" s="3">
        <v>46082</v>
      </c>
      <c r="D1355">
        <v>2560</v>
      </c>
      <c r="G1355" t="str">
        <f t="shared" si="106"/>
        <v>Qiunil 40 X 500 gr46082</v>
      </c>
      <c r="H1355">
        <v>1354</v>
      </c>
      <c r="I1355" t="s">
        <v>12922</v>
      </c>
      <c r="J1355" t="s">
        <v>1715</v>
      </c>
      <c r="K1355" s="3">
        <v>46082</v>
      </c>
      <c r="L1355">
        <v>40</v>
      </c>
      <c r="M1355">
        <v>1</v>
      </c>
      <c r="N1355">
        <v>1</v>
      </c>
      <c r="O1355">
        <v>40</v>
      </c>
      <c r="P1355">
        <f t="shared" si="107"/>
        <v>2560</v>
      </c>
      <c r="Q1355">
        <f t="shared" si="108"/>
        <v>64</v>
      </c>
      <c r="R1355">
        <f t="shared" si="109"/>
        <v>0</v>
      </c>
    </row>
    <row r="1356" spans="1:18">
      <c r="A1356" t="str">
        <f t="shared" si="105"/>
        <v>Qiuonol 400 SL 30 x 250 ml45992</v>
      </c>
      <c r="B1356" t="s">
        <v>1716</v>
      </c>
      <c r="C1356" s="3">
        <v>45992</v>
      </c>
      <c r="D1356">
        <v>24</v>
      </c>
      <c r="G1356" t="str">
        <f t="shared" si="106"/>
        <v>Qiuonol 400 SL 30 x 250 ml45992</v>
      </c>
      <c r="H1356">
        <v>1355</v>
      </c>
      <c r="I1356" t="s">
        <v>12923</v>
      </c>
      <c r="J1356" t="s">
        <v>1716</v>
      </c>
      <c r="K1356" s="3">
        <v>45992</v>
      </c>
      <c r="L1356">
        <v>30</v>
      </c>
      <c r="M1356">
        <v>1</v>
      </c>
      <c r="N1356">
        <v>1</v>
      </c>
      <c r="O1356">
        <v>30</v>
      </c>
      <c r="P1356">
        <f t="shared" si="107"/>
        <v>24</v>
      </c>
      <c r="Q1356">
        <f t="shared" si="108"/>
        <v>0</v>
      </c>
      <c r="R1356">
        <f t="shared" si="109"/>
        <v>24</v>
      </c>
    </row>
    <row r="1357" spans="1:18">
      <c r="A1357" t="str">
        <f t="shared" si="105"/>
        <v>Qiuonol 400 SL 30 x 250 ml46357</v>
      </c>
      <c r="B1357" t="s">
        <v>1716</v>
      </c>
      <c r="C1357" s="3">
        <v>46357</v>
      </c>
      <c r="D1357">
        <v>510</v>
      </c>
      <c r="G1357" t="str">
        <f t="shared" si="106"/>
        <v>Qiuonol 400 SL 30 x 250 ml46357</v>
      </c>
      <c r="H1357">
        <v>1356</v>
      </c>
      <c r="I1357" t="s">
        <v>12923</v>
      </c>
      <c r="J1357" t="s">
        <v>1716</v>
      </c>
      <c r="K1357" s="3">
        <v>46357</v>
      </c>
      <c r="L1357">
        <v>30</v>
      </c>
      <c r="M1357">
        <v>1</v>
      </c>
      <c r="N1357">
        <v>1</v>
      </c>
      <c r="O1357">
        <v>30</v>
      </c>
      <c r="P1357">
        <f t="shared" si="107"/>
        <v>510</v>
      </c>
      <c r="Q1357">
        <f t="shared" si="108"/>
        <v>17</v>
      </c>
      <c r="R1357">
        <f t="shared" si="109"/>
        <v>0</v>
      </c>
    </row>
    <row r="1358" spans="1:18">
      <c r="A1358" t="str">
        <f t="shared" si="105"/>
        <v>Qiuonol 400 SL 42 x 50 ml (Sample)45992</v>
      </c>
      <c r="B1358" t="s">
        <v>1717</v>
      </c>
      <c r="C1358" s="3">
        <v>45992</v>
      </c>
      <c r="D1358">
        <v>55</v>
      </c>
      <c r="G1358" t="str">
        <f t="shared" si="106"/>
        <v>Qiuonol 400 SL 42 x 50 ml (Sample)45992</v>
      </c>
      <c r="H1358">
        <v>1357</v>
      </c>
      <c r="I1358" t="s">
        <v>12924</v>
      </c>
      <c r="J1358" t="s">
        <v>1717</v>
      </c>
      <c r="K1358" s="3">
        <v>45992</v>
      </c>
      <c r="L1358">
        <v>42</v>
      </c>
      <c r="M1358">
        <v>1</v>
      </c>
      <c r="N1358">
        <v>1</v>
      </c>
      <c r="O1358">
        <v>42</v>
      </c>
      <c r="P1358">
        <f t="shared" si="107"/>
        <v>55</v>
      </c>
      <c r="Q1358">
        <f t="shared" si="108"/>
        <v>1</v>
      </c>
      <c r="R1358">
        <f t="shared" si="109"/>
        <v>13</v>
      </c>
    </row>
    <row r="1359" spans="1:18">
      <c r="A1359" t="str">
        <f t="shared" si="105"/>
        <v>Qiustar 400 EC 40 X 200 ml46874</v>
      </c>
      <c r="B1359" t="s">
        <v>1718</v>
      </c>
      <c r="C1359" s="3">
        <v>46874</v>
      </c>
      <c r="D1359">
        <v>480</v>
      </c>
      <c r="G1359" t="str">
        <f t="shared" si="106"/>
        <v>Qiustar 400 EC 40 X 200 ml46874</v>
      </c>
      <c r="H1359">
        <v>1358</v>
      </c>
      <c r="I1359" t="s">
        <v>12925</v>
      </c>
      <c r="J1359" t="s">
        <v>1718</v>
      </c>
      <c r="K1359" s="3">
        <v>46874</v>
      </c>
      <c r="L1359">
        <v>40</v>
      </c>
      <c r="M1359">
        <v>1</v>
      </c>
      <c r="N1359">
        <v>1</v>
      </c>
      <c r="O1359">
        <v>40</v>
      </c>
      <c r="P1359">
        <f t="shared" si="107"/>
        <v>480</v>
      </c>
      <c r="Q1359">
        <f t="shared" si="108"/>
        <v>12</v>
      </c>
      <c r="R1359">
        <f t="shared" si="109"/>
        <v>0</v>
      </c>
    </row>
    <row r="1360" spans="1:18">
      <c r="A1360" t="str">
        <f t="shared" si="105"/>
        <v>Qiustar 400 EC 40 X 200 ml46357</v>
      </c>
      <c r="B1360" t="s">
        <v>1718</v>
      </c>
      <c r="C1360" s="3">
        <v>46357</v>
      </c>
      <c r="D1360">
        <v>2029</v>
      </c>
      <c r="G1360" t="str">
        <f t="shared" si="106"/>
        <v>Qiustar 400 EC 40 X 200 ml46357</v>
      </c>
      <c r="H1360">
        <v>1359</v>
      </c>
      <c r="I1360" t="s">
        <v>12925</v>
      </c>
      <c r="J1360" t="s">
        <v>1718</v>
      </c>
      <c r="K1360" s="3">
        <v>46357</v>
      </c>
      <c r="L1360">
        <v>40</v>
      </c>
      <c r="M1360">
        <v>1</v>
      </c>
      <c r="N1360">
        <v>1</v>
      </c>
      <c r="O1360">
        <v>40</v>
      </c>
      <c r="P1360">
        <f t="shared" si="107"/>
        <v>2029</v>
      </c>
      <c r="Q1360">
        <f t="shared" si="108"/>
        <v>50</v>
      </c>
      <c r="R1360">
        <f t="shared" si="109"/>
        <v>29</v>
      </c>
    </row>
    <row r="1361" spans="1:18">
      <c r="A1361" t="str">
        <f t="shared" si="105"/>
        <v>Qiustar 400 EC 50 X 100 ml46874</v>
      </c>
      <c r="B1361" t="s">
        <v>1719</v>
      </c>
      <c r="C1361" s="3">
        <v>46874</v>
      </c>
      <c r="D1361">
        <v>460</v>
      </c>
      <c r="G1361" t="str">
        <f t="shared" si="106"/>
        <v>Qiustar 400 EC 50 X 100 ml46874</v>
      </c>
      <c r="H1361">
        <v>1360</v>
      </c>
      <c r="I1361" t="s">
        <v>12926</v>
      </c>
      <c r="J1361" t="s">
        <v>1719</v>
      </c>
      <c r="K1361" s="3">
        <v>46874</v>
      </c>
      <c r="L1361">
        <v>50</v>
      </c>
      <c r="M1361">
        <v>1</v>
      </c>
      <c r="N1361">
        <v>1</v>
      </c>
      <c r="O1361">
        <v>50</v>
      </c>
      <c r="P1361">
        <f t="shared" si="107"/>
        <v>460</v>
      </c>
      <c r="Q1361">
        <f t="shared" si="108"/>
        <v>9</v>
      </c>
      <c r="R1361">
        <f t="shared" si="109"/>
        <v>10</v>
      </c>
    </row>
    <row r="1362" spans="1:18">
      <c r="A1362" t="str">
        <f t="shared" si="105"/>
        <v>Qiustar 400 EC 50 X 100 ml46784</v>
      </c>
      <c r="B1362" t="s">
        <v>1719</v>
      </c>
      <c r="C1362" s="3">
        <v>46784</v>
      </c>
      <c r="D1362">
        <v>1650</v>
      </c>
      <c r="G1362" t="str">
        <f t="shared" si="106"/>
        <v>Qiustar 400 EC 50 X 100 ml46784</v>
      </c>
      <c r="H1362">
        <v>1361</v>
      </c>
      <c r="I1362" t="s">
        <v>12926</v>
      </c>
      <c r="J1362" t="s">
        <v>1719</v>
      </c>
      <c r="K1362" s="3">
        <v>46784</v>
      </c>
      <c r="L1362">
        <v>50</v>
      </c>
      <c r="M1362">
        <v>1</v>
      </c>
      <c r="N1362">
        <v>1</v>
      </c>
      <c r="O1362">
        <v>50</v>
      </c>
      <c r="P1362">
        <f t="shared" si="107"/>
        <v>1650</v>
      </c>
      <c r="Q1362">
        <f t="shared" si="108"/>
        <v>33</v>
      </c>
      <c r="R1362">
        <f t="shared" si="109"/>
        <v>0</v>
      </c>
    </row>
    <row r="1363" spans="1:18">
      <c r="A1363" t="str">
        <f t="shared" si="105"/>
        <v>Qiutane 80 WP 25 X 800 gr Biru47027</v>
      </c>
      <c r="B1363" t="s">
        <v>1720</v>
      </c>
      <c r="C1363" s="3">
        <v>47027</v>
      </c>
      <c r="D1363">
        <v>588</v>
      </c>
      <c r="G1363" t="str">
        <f t="shared" si="106"/>
        <v>Qiutane 80 WP 25 X 800 gr Biru47027</v>
      </c>
      <c r="H1363">
        <v>1362</v>
      </c>
      <c r="I1363" t="s">
        <v>12927</v>
      </c>
      <c r="J1363" t="s">
        <v>1720</v>
      </c>
      <c r="K1363" s="3">
        <v>47027</v>
      </c>
      <c r="L1363">
        <v>25</v>
      </c>
      <c r="M1363">
        <v>1</v>
      </c>
      <c r="N1363">
        <v>1</v>
      </c>
      <c r="O1363">
        <v>25</v>
      </c>
      <c r="P1363">
        <f t="shared" si="107"/>
        <v>588</v>
      </c>
      <c r="Q1363">
        <f t="shared" si="108"/>
        <v>23</v>
      </c>
      <c r="R1363">
        <f t="shared" si="109"/>
        <v>13</v>
      </c>
    </row>
    <row r="1364" spans="1:18">
      <c r="A1364" t="str">
        <f t="shared" si="105"/>
        <v>Qiuvita Biru 16.32.16 100 X 100 gr45108</v>
      </c>
      <c r="B1364" t="s">
        <v>1722</v>
      </c>
      <c r="C1364" s="3">
        <v>45108</v>
      </c>
      <c r="D1364">
        <v>5</v>
      </c>
      <c r="G1364" t="str">
        <f t="shared" si="106"/>
        <v>Qiuvita Biru 16.32.16 100 X 100 gr45108</v>
      </c>
      <c r="H1364">
        <v>1363</v>
      </c>
      <c r="I1364" t="s">
        <v>12928</v>
      </c>
      <c r="J1364" t="s">
        <v>1722</v>
      </c>
      <c r="K1364" s="3">
        <v>45108</v>
      </c>
      <c r="L1364">
        <v>100</v>
      </c>
      <c r="M1364">
        <v>1</v>
      </c>
      <c r="N1364">
        <v>1</v>
      </c>
      <c r="O1364">
        <v>100</v>
      </c>
      <c r="P1364">
        <f t="shared" si="107"/>
        <v>5</v>
      </c>
      <c r="Q1364">
        <f t="shared" si="108"/>
        <v>0</v>
      </c>
      <c r="R1364">
        <f t="shared" si="109"/>
        <v>5</v>
      </c>
    </row>
    <row r="1365" spans="1:18">
      <c r="A1365" t="str">
        <f t="shared" si="105"/>
        <v>Qiuvita Biru 16.32.16 100 X 100 gr45717</v>
      </c>
      <c r="B1365" t="s">
        <v>1722</v>
      </c>
      <c r="C1365" s="3">
        <v>45717</v>
      </c>
      <c r="D1365">
        <v>7</v>
      </c>
      <c r="G1365" t="str">
        <f t="shared" si="106"/>
        <v>Qiuvita Biru 16.32.16 100 X 100 gr45717</v>
      </c>
      <c r="H1365">
        <v>1364</v>
      </c>
      <c r="I1365" t="s">
        <v>12928</v>
      </c>
      <c r="J1365" t="s">
        <v>1722</v>
      </c>
      <c r="K1365" s="3">
        <v>45717</v>
      </c>
      <c r="L1365">
        <v>100</v>
      </c>
      <c r="M1365">
        <v>1</v>
      </c>
      <c r="N1365">
        <v>1</v>
      </c>
      <c r="O1365">
        <v>100</v>
      </c>
      <c r="P1365">
        <f t="shared" si="107"/>
        <v>7</v>
      </c>
      <c r="Q1365">
        <f t="shared" si="108"/>
        <v>0</v>
      </c>
      <c r="R1365">
        <f t="shared" si="109"/>
        <v>7</v>
      </c>
    </row>
    <row r="1366" spans="1:18">
      <c r="A1366" t="str">
        <f t="shared" si="105"/>
        <v>Qiuvita Biru 16.32.16 100 X 100 gr (Sample)45108</v>
      </c>
      <c r="B1366" t="s">
        <v>1721</v>
      </c>
      <c r="C1366" s="3">
        <v>45108</v>
      </c>
      <c r="D1366">
        <v>4381</v>
      </c>
      <c r="G1366" t="str">
        <f t="shared" si="106"/>
        <v>Qiuvita Biru 16.32.16 100 X 100 gr (Sample)45108</v>
      </c>
      <c r="H1366">
        <v>1365</v>
      </c>
      <c r="I1366" t="s">
        <v>12929</v>
      </c>
      <c r="J1366" t="s">
        <v>1721</v>
      </c>
      <c r="K1366" s="3">
        <v>45108</v>
      </c>
      <c r="L1366">
        <v>100</v>
      </c>
      <c r="M1366">
        <v>1</v>
      </c>
      <c r="N1366">
        <v>1</v>
      </c>
      <c r="O1366">
        <v>100</v>
      </c>
      <c r="P1366">
        <f t="shared" si="107"/>
        <v>4381</v>
      </c>
      <c r="Q1366">
        <f t="shared" si="108"/>
        <v>43</v>
      </c>
      <c r="R1366">
        <f t="shared" si="109"/>
        <v>81</v>
      </c>
    </row>
    <row r="1367" spans="1:18">
      <c r="A1367" t="str">
        <f t="shared" si="105"/>
        <v>Qiuvita Biru 16.32.16 20 X 500 gr46388</v>
      </c>
      <c r="B1367" t="s">
        <v>1723</v>
      </c>
      <c r="C1367" s="3">
        <v>46388</v>
      </c>
      <c r="D1367">
        <v>10</v>
      </c>
      <c r="G1367" t="str">
        <f t="shared" si="106"/>
        <v>Qiuvita Biru 16.32.16 20 X 500 gr46388</v>
      </c>
      <c r="H1367">
        <v>1366</v>
      </c>
      <c r="I1367" t="s">
        <v>12930</v>
      </c>
      <c r="J1367" t="s">
        <v>1723</v>
      </c>
      <c r="K1367" s="3">
        <v>46388</v>
      </c>
      <c r="L1367">
        <v>20</v>
      </c>
      <c r="M1367">
        <v>1</v>
      </c>
      <c r="N1367">
        <v>1</v>
      </c>
      <c r="O1367">
        <v>20</v>
      </c>
      <c r="P1367">
        <f t="shared" si="107"/>
        <v>10</v>
      </c>
      <c r="Q1367">
        <f t="shared" si="108"/>
        <v>0</v>
      </c>
      <c r="R1367">
        <f t="shared" si="109"/>
        <v>10</v>
      </c>
    </row>
    <row r="1368" spans="1:18">
      <c r="A1368" t="str">
        <f t="shared" si="105"/>
        <v>Qiuvita Biru 16.32.16 20 X 500 gr46478</v>
      </c>
      <c r="B1368" t="s">
        <v>1723</v>
      </c>
      <c r="C1368" s="3">
        <v>46478</v>
      </c>
      <c r="D1368">
        <v>2880</v>
      </c>
      <c r="G1368" t="str">
        <f t="shared" si="106"/>
        <v>Qiuvita Biru 16.32.16 20 X 500 gr46478</v>
      </c>
      <c r="H1368">
        <v>1367</v>
      </c>
      <c r="I1368" t="s">
        <v>12930</v>
      </c>
      <c r="J1368" t="s">
        <v>1723</v>
      </c>
      <c r="K1368" s="3">
        <v>46478</v>
      </c>
      <c r="L1368">
        <v>20</v>
      </c>
      <c r="M1368">
        <v>1</v>
      </c>
      <c r="N1368">
        <v>1</v>
      </c>
      <c r="O1368">
        <v>20</v>
      </c>
      <c r="P1368">
        <f t="shared" si="107"/>
        <v>2880</v>
      </c>
      <c r="Q1368">
        <f t="shared" si="108"/>
        <v>144</v>
      </c>
      <c r="R1368">
        <f t="shared" si="109"/>
        <v>0</v>
      </c>
    </row>
    <row r="1369" spans="1:18">
      <c r="A1369" t="str">
        <f t="shared" si="105"/>
        <v>Qiuvita Biru 16.32.16 20 X 500 gr46447</v>
      </c>
      <c r="B1369" t="s">
        <v>1723</v>
      </c>
      <c r="C1369" s="3">
        <v>46447</v>
      </c>
      <c r="D1369">
        <v>4110</v>
      </c>
      <c r="G1369" t="str">
        <f t="shared" si="106"/>
        <v>Qiuvita Biru 16.32.16 20 X 500 gr46447</v>
      </c>
      <c r="H1369">
        <v>1368</v>
      </c>
      <c r="I1369" t="s">
        <v>12930</v>
      </c>
      <c r="J1369" t="s">
        <v>1723</v>
      </c>
      <c r="K1369" s="3">
        <v>46447</v>
      </c>
      <c r="L1369">
        <v>20</v>
      </c>
      <c r="M1369">
        <v>1</v>
      </c>
      <c r="N1369">
        <v>1</v>
      </c>
      <c r="O1369">
        <v>20</v>
      </c>
      <c r="P1369">
        <f t="shared" si="107"/>
        <v>4110</v>
      </c>
      <c r="Q1369">
        <f t="shared" si="108"/>
        <v>205</v>
      </c>
      <c r="R1369">
        <f t="shared" si="109"/>
        <v>10</v>
      </c>
    </row>
    <row r="1370" spans="1:18">
      <c r="A1370" t="str">
        <f t="shared" si="105"/>
        <v>Qiuvita Hayati 20 X 1 ltr45992</v>
      </c>
      <c r="B1370" t="s">
        <v>1724</v>
      </c>
      <c r="C1370" s="3">
        <v>45992</v>
      </c>
      <c r="D1370">
        <v>695</v>
      </c>
      <c r="G1370" t="str">
        <f t="shared" si="106"/>
        <v>Qiuvita Hayati 20 X 1 ltr45992</v>
      </c>
      <c r="H1370">
        <v>1369</v>
      </c>
      <c r="I1370" t="s">
        <v>12931</v>
      </c>
      <c r="J1370" t="s">
        <v>1724</v>
      </c>
      <c r="K1370" s="3">
        <v>45992</v>
      </c>
      <c r="L1370">
        <v>20</v>
      </c>
      <c r="M1370">
        <v>1</v>
      </c>
      <c r="N1370">
        <v>1</v>
      </c>
      <c r="O1370">
        <v>20</v>
      </c>
      <c r="P1370">
        <f t="shared" si="107"/>
        <v>695</v>
      </c>
      <c r="Q1370">
        <f t="shared" si="108"/>
        <v>34</v>
      </c>
      <c r="R1370">
        <f t="shared" si="109"/>
        <v>15</v>
      </c>
    </row>
    <row r="1371" spans="1:18">
      <c r="A1371" t="str">
        <f t="shared" si="105"/>
        <v>Qiuvita Hayati 25 X 100 ml45627</v>
      </c>
      <c r="B1371" t="s">
        <v>1725</v>
      </c>
      <c r="C1371" s="3">
        <v>45627</v>
      </c>
      <c r="D1371">
        <v>744</v>
      </c>
      <c r="G1371" t="str">
        <f t="shared" si="106"/>
        <v>Qiuvita Hayati 25 X 100 ml45627</v>
      </c>
      <c r="H1371">
        <v>1370</v>
      </c>
      <c r="I1371" t="s">
        <v>12932</v>
      </c>
      <c r="J1371" t="s">
        <v>1725</v>
      </c>
      <c r="K1371" s="3">
        <v>45627</v>
      </c>
      <c r="L1371">
        <v>25</v>
      </c>
      <c r="M1371">
        <v>1</v>
      </c>
      <c r="N1371">
        <v>1</v>
      </c>
      <c r="O1371">
        <v>25</v>
      </c>
      <c r="P1371">
        <f t="shared" si="107"/>
        <v>744</v>
      </c>
      <c r="Q1371">
        <f t="shared" si="108"/>
        <v>29</v>
      </c>
      <c r="R1371">
        <f t="shared" si="109"/>
        <v>19</v>
      </c>
    </row>
    <row r="1372" spans="1:18">
      <c r="A1372" t="str">
        <f t="shared" si="105"/>
        <v>Qiuvita Hayati 30 X 250 ml45627</v>
      </c>
      <c r="B1372" t="s">
        <v>1726</v>
      </c>
      <c r="C1372" s="3">
        <v>45627</v>
      </c>
      <c r="D1372">
        <v>87</v>
      </c>
      <c r="G1372" t="str">
        <f t="shared" si="106"/>
        <v>Qiuvita Hayati 30 X 250 ml45627</v>
      </c>
      <c r="H1372">
        <v>1371</v>
      </c>
      <c r="I1372" t="s">
        <v>12933</v>
      </c>
      <c r="J1372" t="s">
        <v>1726</v>
      </c>
      <c r="K1372" s="3">
        <v>45627</v>
      </c>
      <c r="L1372">
        <v>30</v>
      </c>
      <c r="M1372">
        <v>1</v>
      </c>
      <c r="N1372">
        <v>1</v>
      </c>
      <c r="O1372">
        <v>30</v>
      </c>
      <c r="P1372">
        <f t="shared" si="107"/>
        <v>87</v>
      </c>
      <c r="Q1372">
        <f t="shared" si="108"/>
        <v>2</v>
      </c>
      <c r="R1372">
        <f t="shared" si="109"/>
        <v>27</v>
      </c>
    </row>
    <row r="1373" spans="1:18">
      <c r="A1373" t="str">
        <f t="shared" si="105"/>
        <v>Qiuvita Hayati 30 X 500 ml45627</v>
      </c>
      <c r="B1373" t="s">
        <v>1727</v>
      </c>
      <c r="C1373" s="3">
        <v>45627</v>
      </c>
      <c r="D1373">
        <v>341</v>
      </c>
      <c r="G1373" t="str">
        <f t="shared" si="106"/>
        <v>Qiuvita Hayati 30 X 500 ml45627</v>
      </c>
      <c r="H1373">
        <v>1372</v>
      </c>
      <c r="I1373" t="s">
        <v>12934</v>
      </c>
      <c r="J1373" t="s">
        <v>1727</v>
      </c>
      <c r="K1373" s="3">
        <v>45627</v>
      </c>
      <c r="L1373">
        <v>30</v>
      </c>
      <c r="M1373">
        <v>1</v>
      </c>
      <c r="N1373">
        <v>1</v>
      </c>
      <c r="O1373">
        <v>30</v>
      </c>
      <c r="P1373">
        <f t="shared" si="107"/>
        <v>341</v>
      </c>
      <c r="Q1373">
        <f t="shared" si="108"/>
        <v>11</v>
      </c>
      <c r="R1373">
        <f t="shared" si="109"/>
        <v>11</v>
      </c>
    </row>
    <row r="1374" spans="1:18">
      <c r="A1374" t="str">
        <f t="shared" si="105"/>
        <v>Qiuvita Hijau 32.11.11 100 X 100 gr45566</v>
      </c>
      <c r="B1374" t="s">
        <v>1728</v>
      </c>
      <c r="C1374" s="3">
        <v>45566</v>
      </c>
      <c r="D1374">
        <v>6951</v>
      </c>
      <c r="G1374" t="str">
        <f t="shared" si="106"/>
        <v>Qiuvita Hijau 32.11.11 100 X 100 gr45566</v>
      </c>
      <c r="H1374">
        <v>1373</v>
      </c>
      <c r="I1374" t="s">
        <v>12935</v>
      </c>
      <c r="J1374" t="s">
        <v>1728</v>
      </c>
      <c r="K1374" s="3">
        <v>45566</v>
      </c>
      <c r="L1374">
        <v>100</v>
      </c>
      <c r="M1374">
        <v>1</v>
      </c>
      <c r="N1374">
        <v>1</v>
      </c>
      <c r="O1374">
        <v>100</v>
      </c>
      <c r="P1374">
        <f t="shared" si="107"/>
        <v>6951</v>
      </c>
      <c r="Q1374">
        <f t="shared" si="108"/>
        <v>69</v>
      </c>
      <c r="R1374">
        <f t="shared" si="109"/>
        <v>51</v>
      </c>
    </row>
    <row r="1375" spans="1:18">
      <c r="A1375" t="str">
        <f t="shared" si="105"/>
        <v>Qiuvita Hijau 32.11.11 100 X 100 gr45597</v>
      </c>
      <c r="B1375" t="s">
        <v>1728</v>
      </c>
      <c r="C1375" s="3">
        <v>45597</v>
      </c>
      <c r="D1375">
        <v>1400</v>
      </c>
      <c r="G1375" t="str">
        <f t="shared" si="106"/>
        <v>Qiuvita Hijau 32.11.11 100 X 100 gr45597</v>
      </c>
      <c r="H1375">
        <v>1374</v>
      </c>
      <c r="I1375" t="s">
        <v>12935</v>
      </c>
      <c r="J1375" t="s">
        <v>1728</v>
      </c>
      <c r="K1375" s="3">
        <v>45597</v>
      </c>
      <c r="L1375">
        <v>100</v>
      </c>
      <c r="M1375">
        <v>1</v>
      </c>
      <c r="N1375">
        <v>1</v>
      </c>
      <c r="O1375">
        <v>100</v>
      </c>
      <c r="P1375">
        <f t="shared" si="107"/>
        <v>1400</v>
      </c>
      <c r="Q1375">
        <f t="shared" si="108"/>
        <v>14</v>
      </c>
      <c r="R1375">
        <f t="shared" si="109"/>
        <v>0</v>
      </c>
    </row>
    <row r="1376" spans="1:18">
      <c r="A1376" t="str">
        <f t="shared" si="105"/>
        <v>Qiuvita Hijau 32.11.11 20 X 500 gr46266</v>
      </c>
      <c r="B1376" t="s">
        <v>1729</v>
      </c>
      <c r="C1376" s="3">
        <v>46266</v>
      </c>
      <c r="D1376">
        <v>2</v>
      </c>
      <c r="G1376" t="str">
        <f t="shared" si="106"/>
        <v>Qiuvita Hijau 32.11.11 20 X 500 gr46266</v>
      </c>
      <c r="H1376">
        <v>1375</v>
      </c>
      <c r="I1376" t="s">
        <v>12936</v>
      </c>
      <c r="J1376" t="s">
        <v>1729</v>
      </c>
      <c r="K1376" s="3">
        <v>46266</v>
      </c>
      <c r="L1376">
        <v>20</v>
      </c>
      <c r="M1376">
        <v>1</v>
      </c>
      <c r="N1376">
        <v>1</v>
      </c>
      <c r="O1376">
        <v>20</v>
      </c>
      <c r="P1376">
        <f t="shared" si="107"/>
        <v>2</v>
      </c>
      <c r="Q1376">
        <f t="shared" si="108"/>
        <v>0</v>
      </c>
      <c r="R1376">
        <f t="shared" si="109"/>
        <v>2</v>
      </c>
    </row>
    <row r="1377" spans="1:18">
      <c r="A1377" t="str">
        <f t="shared" si="105"/>
        <v>Qiuvita Hijau 32.11.11 20 X 500 gr46447</v>
      </c>
      <c r="B1377" t="s">
        <v>1729</v>
      </c>
      <c r="C1377" s="3">
        <v>46447</v>
      </c>
      <c r="D1377">
        <v>1982</v>
      </c>
      <c r="G1377" t="str">
        <f t="shared" si="106"/>
        <v>Qiuvita Hijau 32.11.11 20 X 500 gr46447</v>
      </c>
      <c r="H1377">
        <v>1376</v>
      </c>
      <c r="I1377" t="s">
        <v>12936</v>
      </c>
      <c r="J1377" t="s">
        <v>1729</v>
      </c>
      <c r="K1377" s="3">
        <v>46447</v>
      </c>
      <c r="L1377">
        <v>20</v>
      </c>
      <c r="M1377">
        <v>1</v>
      </c>
      <c r="N1377">
        <v>1</v>
      </c>
      <c r="O1377">
        <v>20</v>
      </c>
      <c r="P1377">
        <f t="shared" si="107"/>
        <v>1982</v>
      </c>
      <c r="Q1377">
        <f t="shared" si="108"/>
        <v>99</v>
      </c>
      <c r="R1377">
        <f t="shared" si="109"/>
        <v>2</v>
      </c>
    </row>
    <row r="1378" spans="1:18">
      <c r="A1378" t="str">
        <f t="shared" si="105"/>
        <v>Qiuvita Merah 16.11.32 100 X 100 gr45566</v>
      </c>
      <c r="B1378" t="s">
        <v>1730</v>
      </c>
      <c r="C1378" s="3">
        <v>45566</v>
      </c>
      <c r="D1378">
        <v>14848</v>
      </c>
      <c r="G1378" t="str">
        <f t="shared" si="106"/>
        <v>Qiuvita Merah 16.11.32 100 X 100 gr45566</v>
      </c>
      <c r="H1378">
        <v>1377</v>
      </c>
      <c r="I1378" t="s">
        <v>12937</v>
      </c>
      <c r="J1378" t="s">
        <v>1730</v>
      </c>
      <c r="K1378" s="3">
        <v>45566</v>
      </c>
      <c r="L1378">
        <v>100</v>
      </c>
      <c r="M1378">
        <v>1</v>
      </c>
      <c r="N1378">
        <v>1</v>
      </c>
      <c r="O1378">
        <v>100</v>
      </c>
      <c r="P1378">
        <f t="shared" si="107"/>
        <v>14848</v>
      </c>
      <c r="Q1378">
        <f t="shared" si="108"/>
        <v>148</v>
      </c>
      <c r="R1378">
        <f t="shared" si="109"/>
        <v>48</v>
      </c>
    </row>
    <row r="1379" spans="1:18">
      <c r="A1379" t="str">
        <f t="shared" si="105"/>
        <v>Qiuvita Merah 16.11.32 100 X 100 gr45597</v>
      </c>
      <c r="B1379" t="s">
        <v>1730</v>
      </c>
      <c r="C1379" s="3">
        <v>45597</v>
      </c>
      <c r="D1379">
        <v>2500</v>
      </c>
      <c r="G1379" t="str">
        <f t="shared" si="106"/>
        <v>Qiuvita Merah 16.11.32 100 X 100 gr45597</v>
      </c>
      <c r="H1379">
        <v>1378</v>
      </c>
      <c r="I1379" t="s">
        <v>12937</v>
      </c>
      <c r="J1379" t="s">
        <v>1730</v>
      </c>
      <c r="K1379" s="3">
        <v>45597</v>
      </c>
      <c r="L1379">
        <v>100</v>
      </c>
      <c r="M1379">
        <v>1</v>
      </c>
      <c r="N1379">
        <v>1</v>
      </c>
      <c r="O1379">
        <v>100</v>
      </c>
      <c r="P1379">
        <f t="shared" si="107"/>
        <v>2500</v>
      </c>
      <c r="Q1379">
        <f t="shared" si="108"/>
        <v>25</v>
      </c>
      <c r="R1379">
        <f t="shared" si="109"/>
        <v>0</v>
      </c>
    </row>
    <row r="1380" spans="1:18">
      <c r="A1380" t="str">
        <f t="shared" si="105"/>
        <v>Qiuvita Merah 16.11.32 100 X 100 gr45352</v>
      </c>
      <c r="B1380" t="s">
        <v>1730</v>
      </c>
      <c r="C1380" s="3">
        <v>45352</v>
      </c>
      <c r="D1380">
        <v>6041</v>
      </c>
      <c r="G1380" t="str">
        <f t="shared" si="106"/>
        <v>Qiuvita Merah 16.11.32 100 X 100 gr45352</v>
      </c>
      <c r="H1380">
        <v>1379</v>
      </c>
      <c r="I1380" t="s">
        <v>12937</v>
      </c>
      <c r="J1380" t="s">
        <v>1730</v>
      </c>
      <c r="K1380" s="3">
        <v>45352</v>
      </c>
      <c r="L1380">
        <v>100</v>
      </c>
      <c r="M1380">
        <v>1</v>
      </c>
      <c r="N1380">
        <v>1</v>
      </c>
      <c r="O1380">
        <v>100</v>
      </c>
      <c r="P1380">
        <f t="shared" si="107"/>
        <v>6041</v>
      </c>
      <c r="Q1380">
        <f t="shared" si="108"/>
        <v>60</v>
      </c>
      <c r="R1380">
        <f t="shared" si="109"/>
        <v>41</v>
      </c>
    </row>
    <row r="1381" spans="1:18">
      <c r="A1381" t="str">
        <f t="shared" si="105"/>
        <v>Qiuvita Merah 16.11.32 20 X 500 gr46478</v>
      </c>
      <c r="B1381" t="s">
        <v>1731</v>
      </c>
      <c r="C1381" s="3">
        <v>46478</v>
      </c>
      <c r="D1381">
        <v>2230</v>
      </c>
      <c r="G1381" t="str">
        <f t="shared" si="106"/>
        <v>Qiuvita Merah 16.11.32 20 X 500 gr46478</v>
      </c>
      <c r="H1381">
        <v>1380</v>
      </c>
      <c r="I1381" t="s">
        <v>12938</v>
      </c>
      <c r="J1381" t="s">
        <v>1731</v>
      </c>
      <c r="K1381" s="3">
        <v>46478</v>
      </c>
      <c r="L1381">
        <v>20</v>
      </c>
      <c r="M1381">
        <v>1</v>
      </c>
      <c r="N1381">
        <v>1</v>
      </c>
      <c r="O1381">
        <v>20</v>
      </c>
      <c r="P1381">
        <f t="shared" si="107"/>
        <v>2230</v>
      </c>
      <c r="Q1381">
        <f t="shared" si="108"/>
        <v>111</v>
      </c>
      <c r="R1381">
        <f t="shared" si="109"/>
        <v>10</v>
      </c>
    </row>
    <row r="1382" spans="1:18">
      <c r="A1382" t="str">
        <f t="shared" si="105"/>
        <v>Qiuvita Merah 16.11.32 20 X 500 gr46539</v>
      </c>
      <c r="B1382" t="s">
        <v>1731</v>
      </c>
      <c r="C1382" s="3">
        <v>46539</v>
      </c>
      <c r="D1382">
        <v>2440</v>
      </c>
      <c r="G1382" t="str">
        <f t="shared" si="106"/>
        <v>Qiuvita Merah 16.11.32 20 X 500 gr46539</v>
      </c>
      <c r="H1382">
        <v>1381</v>
      </c>
      <c r="I1382" t="s">
        <v>12938</v>
      </c>
      <c r="J1382" t="s">
        <v>1731</v>
      </c>
      <c r="K1382" s="3">
        <v>46539</v>
      </c>
      <c r="L1382">
        <v>20</v>
      </c>
      <c r="M1382">
        <v>1</v>
      </c>
      <c r="N1382">
        <v>1</v>
      </c>
      <c r="O1382">
        <v>20</v>
      </c>
      <c r="P1382">
        <f t="shared" si="107"/>
        <v>2440</v>
      </c>
      <c r="Q1382">
        <f t="shared" si="108"/>
        <v>122</v>
      </c>
      <c r="R1382">
        <f t="shared" si="109"/>
        <v>0</v>
      </c>
    </row>
    <row r="1383" spans="1:18">
      <c r="A1383" t="str">
        <f t="shared" si="105"/>
        <v>Quilt 200 SE 40 X 250 ml45505</v>
      </c>
      <c r="B1383" t="s">
        <v>1732</v>
      </c>
      <c r="C1383" s="3">
        <v>45505</v>
      </c>
      <c r="D1383">
        <v>7120</v>
      </c>
      <c r="G1383" t="str">
        <f t="shared" si="106"/>
        <v>Quilt 200 SE 40 X 250 ml45505</v>
      </c>
      <c r="H1383">
        <v>1382</v>
      </c>
      <c r="I1383" t="s">
        <v>12939</v>
      </c>
      <c r="J1383" t="s">
        <v>1732</v>
      </c>
      <c r="K1383" s="3">
        <v>45505</v>
      </c>
      <c r="L1383">
        <v>40</v>
      </c>
      <c r="M1383">
        <v>1</v>
      </c>
      <c r="N1383">
        <v>1</v>
      </c>
      <c r="O1383">
        <v>40</v>
      </c>
      <c r="P1383">
        <f t="shared" si="107"/>
        <v>7120</v>
      </c>
      <c r="Q1383">
        <f t="shared" si="108"/>
        <v>178</v>
      </c>
      <c r="R1383">
        <f t="shared" si="109"/>
        <v>0</v>
      </c>
    </row>
    <row r="1384" spans="1:18">
      <c r="A1384" t="str">
        <f t="shared" si="105"/>
        <v>Quilt 200 SE 40 X 250 ml45444</v>
      </c>
      <c r="B1384" t="s">
        <v>1732</v>
      </c>
      <c r="C1384" s="3">
        <v>45444</v>
      </c>
      <c r="D1384">
        <v>8548</v>
      </c>
      <c r="G1384" t="str">
        <f t="shared" si="106"/>
        <v>Quilt 200 SE 40 X 250 ml45444</v>
      </c>
      <c r="H1384">
        <v>1383</v>
      </c>
      <c r="I1384" t="s">
        <v>12939</v>
      </c>
      <c r="J1384" t="s">
        <v>1732</v>
      </c>
      <c r="K1384" s="3">
        <v>45444</v>
      </c>
      <c r="L1384">
        <v>40</v>
      </c>
      <c r="M1384">
        <v>1</v>
      </c>
      <c r="N1384">
        <v>1</v>
      </c>
      <c r="O1384">
        <v>40</v>
      </c>
      <c r="P1384">
        <f t="shared" si="107"/>
        <v>8548</v>
      </c>
      <c r="Q1384">
        <f t="shared" si="108"/>
        <v>213</v>
      </c>
      <c r="R1384">
        <f t="shared" si="109"/>
        <v>28</v>
      </c>
    </row>
    <row r="1385" spans="1:18">
      <c r="A1385" t="str">
        <f t="shared" si="105"/>
        <v>Raja Mulsa Hijau 60 X 260 mt1/1/1000</v>
      </c>
      <c r="B1385" t="s">
        <v>1735</v>
      </c>
      <c r="C1385" s="3" t="s">
        <v>2222</v>
      </c>
      <c r="D1385">
        <v>4</v>
      </c>
      <c r="G1385" t="str">
        <f t="shared" si="106"/>
        <v>Raja Mulsa Hijau 60 X 260 mt1/1/1000</v>
      </c>
      <c r="H1385">
        <v>1384</v>
      </c>
      <c r="I1385" t="s">
        <v>12940</v>
      </c>
      <c r="J1385" t="s">
        <v>1735</v>
      </c>
      <c r="K1385" s="3" t="s">
        <v>2222</v>
      </c>
      <c r="L1385">
        <v>1</v>
      </c>
      <c r="M1385">
        <v>1</v>
      </c>
      <c r="N1385">
        <v>1</v>
      </c>
      <c r="O1385">
        <v>1</v>
      </c>
      <c r="P1385">
        <f t="shared" si="107"/>
        <v>4</v>
      </c>
      <c r="Q1385">
        <f t="shared" si="108"/>
        <v>4</v>
      </c>
      <c r="R1385">
        <f t="shared" si="109"/>
        <v>0</v>
      </c>
    </row>
    <row r="1386" spans="1:18">
      <c r="A1386" t="str">
        <f t="shared" si="105"/>
        <v>Raja Mulsa Hijau 60 X 530 mt1/1/1000</v>
      </c>
      <c r="B1386" t="s">
        <v>1736</v>
      </c>
      <c r="C1386" s="3" t="s">
        <v>2222</v>
      </c>
      <c r="D1386">
        <v>2</v>
      </c>
      <c r="G1386" t="str">
        <f t="shared" si="106"/>
        <v>Raja Mulsa Hijau 60 X 530 mt1/1/1000</v>
      </c>
      <c r="H1386">
        <v>1385</v>
      </c>
      <c r="I1386" t="s">
        <v>12941</v>
      </c>
      <c r="J1386" t="s">
        <v>1736</v>
      </c>
      <c r="K1386" s="3" t="s">
        <v>2222</v>
      </c>
      <c r="L1386">
        <v>1</v>
      </c>
      <c r="M1386">
        <v>1</v>
      </c>
      <c r="N1386">
        <v>1</v>
      </c>
      <c r="O1386">
        <v>1</v>
      </c>
      <c r="P1386">
        <f t="shared" si="107"/>
        <v>2</v>
      </c>
      <c r="Q1386">
        <f t="shared" si="108"/>
        <v>2</v>
      </c>
      <c r="R1386">
        <f t="shared" si="109"/>
        <v>0</v>
      </c>
    </row>
    <row r="1387" spans="1:18">
      <c r="A1387" t="str">
        <f t="shared" si="105"/>
        <v>Ratchet 250 EC 100 ml (sampel)1/1/1000</v>
      </c>
      <c r="B1387" t="s">
        <v>1737</v>
      </c>
      <c r="C1387" s="3" t="s">
        <v>2222</v>
      </c>
      <c r="D1387">
        <v>8</v>
      </c>
      <c r="G1387" t="str">
        <f t="shared" si="106"/>
        <v>Ratchet 250 EC 100 ml (sampel)1/1/1000</v>
      </c>
      <c r="H1387">
        <v>1386</v>
      </c>
      <c r="I1387" t="s">
        <v>12942</v>
      </c>
      <c r="J1387" t="s">
        <v>1737</v>
      </c>
      <c r="K1387" s="3" t="s">
        <v>2222</v>
      </c>
      <c r="L1387">
        <v>1</v>
      </c>
      <c r="M1387">
        <v>1</v>
      </c>
      <c r="N1387">
        <v>1</v>
      </c>
      <c r="O1387">
        <v>1</v>
      </c>
      <c r="P1387">
        <f t="shared" si="107"/>
        <v>8</v>
      </c>
      <c r="Q1387">
        <f t="shared" si="108"/>
        <v>8</v>
      </c>
      <c r="R1387">
        <f t="shared" si="109"/>
        <v>0</v>
      </c>
    </row>
    <row r="1388" spans="1:18">
      <c r="A1388" t="str">
        <f t="shared" si="105"/>
        <v>Ratgone 0.005 BB 10 X 1 kg46753</v>
      </c>
      <c r="B1388" t="s">
        <v>1738</v>
      </c>
      <c r="C1388" s="3">
        <v>46753</v>
      </c>
      <c r="D1388">
        <v>1</v>
      </c>
      <c r="G1388" t="str">
        <f t="shared" si="106"/>
        <v>Ratgone 0.005 BB 10 X 1 kg46753</v>
      </c>
      <c r="H1388">
        <v>1387</v>
      </c>
      <c r="I1388" t="s">
        <v>12943</v>
      </c>
      <c r="J1388" t="s">
        <v>1738</v>
      </c>
      <c r="K1388" s="3">
        <v>46753</v>
      </c>
      <c r="L1388">
        <v>10</v>
      </c>
      <c r="M1388">
        <v>1</v>
      </c>
      <c r="N1388">
        <v>1</v>
      </c>
      <c r="O1388">
        <v>10</v>
      </c>
      <c r="P1388">
        <f t="shared" si="107"/>
        <v>1</v>
      </c>
      <c r="Q1388">
        <f t="shared" si="108"/>
        <v>0</v>
      </c>
      <c r="R1388">
        <f t="shared" si="109"/>
        <v>1</v>
      </c>
    </row>
    <row r="1389" spans="1:18">
      <c r="A1389" t="str">
        <f t="shared" si="105"/>
        <v>Ratgone 0.005 BB 10 X 1 kg46174</v>
      </c>
      <c r="B1389" t="s">
        <v>1738</v>
      </c>
      <c r="C1389" s="3">
        <v>46174</v>
      </c>
      <c r="D1389">
        <v>50</v>
      </c>
      <c r="G1389" t="str">
        <f t="shared" si="106"/>
        <v>Ratgone 0.005 BB 10 X 1 kg46174</v>
      </c>
      <c r="H1389">
        <v>1388</v>
      </c>
      <c r="I1389" t="s">
        <v>12943</v>
      </c>
      <c r="J1389" t="s">
        <v>1738</v>
      </c>
      <c r="K1389" s="3">
        <v>46174</v>
      </c>
      <c r="L1389">
        <v>10</v>
      </c>
      <c r="M1389">
        <v>1</v>
      </c>
      <c r="N1389">
        <v>1</v>
      </c>
      <c r="O1389">
        <v>10</v>
      </c>
      <c r="P1389">
        <f t="shared" si="107"/>
        <v>50</v>
      </c>
      <c r="Q1389">
        <f t="shared" si="108"/>
        <v>5</v>
      </c>
      <c r="R1389">
        <f t="shared" si="109"/>
        <v>0</v>
      </c>
    </row>
    <row r="1390" spans="1:18">
      <c r="A1390" t="str">
        <f t="shared" si="105"/>
        <v>Ratol 80 P 10 X 100 X 10 gr45809</v>
      </c>
      <c r="B1390" t="s">
        <v>1741</v>
      </c>
      <c r="C1390" s="3">
        <v>45809</v>
      </c>
      <c r="D1390">
        <v>41004</v>
      </c>
      <c r="G1390" t="str">
        <f t="shared" si="106"/>
        <v>Ratol 80 P 10 X 100 X 10 gr45809</v>
      </c>
      <c r="H1390">
        <v>1389</v>
      </c>
      <c r="I1390" t="s">
        <v>12944</v>
      </c>
      <c r="J1390" t="s">
        <v>1741</v>
      </c>
      <c r="K1390" s="3">
        <v>45809</v>
      </c>
      <c r="L1390">
        <v>10</v>
      </c>
      <c r="M1390">
        <v>100</v>
      </c>
      <c r="N1390">
        <v>1</v>
      </c>
      <c r="O1390">
        <v>1000</v>
      </c>
      <c r="P1390">
        <f t="shared" si="107"/>
        <v>41004</v>
      </c>
      <c r="Q1390">
        <f t="shared" si="108"/>
        <v>41</v>
      </c>
      <c r="R1390">
        <f t="shared" si="109"/>
        <v>4</v>
      </c>
    </row>
    <row r="1391" spans="1:18">
      <c r="A1391" t="str">
        <f t="shared" si="105"/>
        <v>Reactive 490 SL 20 ltr47119</v>
      </c>
      <c r="B1391" t="s">
        <v>1744</v>
      </c>
      <c r="C1391" s="3">
        <v>47119</v>
      </c>
      <c r="D1391">
        <v>62</v>
      </c>
      <c r="G1391" t="str">
        <f t="shared" si="106"/>
        <v>Reactive 490 SL 20 ltr47119</v>
      </c>
      <c r="H1391">
        <v>1390</v>
      </c>
      <c r="I1391" t="s">
        <v>12945</v>
      </c>
      <c r="J1391" t="s">
        <v>1744</v>
      </c>
      <c r="K1391" s="3">
        <v>47119</v>
      </c>
      <c r="L1391">
        <v>1</v>
      </c>
      <c r="M1391">
        <v>1</v>
      </c>
      <c r="N1391">
        <v>1</v>
      </c>
      <c r="O1391">
        <v>1</v>
      </c>
      <c r="P1391">
        <f t="shared" si="107"/>
        <v>62</v>
      </c>
      <c r="Q1391">
        <f t="shared" si="108"/>
        <v>62</v>
      </c>
      <c r="R1391">
        <f t="shared" si="109"/>
        <v>0</v>
      </c>
    </row>
    <row r="1392" spans="1:18">
      <c r="A1392" t="str">
        <f t="shared" si="105"/>
        <v>Reactive 490 SL 20 X 1 ltr47150</v>
      </c>
      <c r="B1392" t="s">
        <v>1745</v>
      </c>
      <c r="C1392" s="3">
        <v>47150</v>
      </c>
      <c r="D1392">
        <v>3600</v>
      </c>
      <c r="G1392" t="str">
        <f t="shared" si="106"/>
        <v>Reactive 490 SL 20 X 1 ltr47150</v>
      </c>
      <c r="H1392">
        <v>1391</v>
      </c>
      <c r="I1392" t="s">
        <v>12946</v>
      </c>
      <c r="J1392" t="s">
        <v>1745</v>
      </c>
      <c r="K1392" s="3">
        <v>47150</v>
      </c>
      <c r="L1392">
        <v>20</v>
      </c>
      <c r="M1392">
        <v>1</v>
      </c>
      <c r="N1392">
        <v>1</v>
      </c>
      <c r="O1392">
        <v>20</v>
      </c>
      <c r="P1392">
        <f t="shared" si="107"/>
        <v>3600</v>
      </c>
      <c r="Q1392">
        <f t="shared" si="108"/>
        <v>180</v>
      </c>
      <c r="R1392">
        <f t="shared" si="109"/>
        <v>0</v>
      </c>
    </row>
    <row r="1393" spans="1:18">
      <c r="A1393" t="str">
        <f t="shared" si="105"/>
        <v>Regent Red 24 X 250 ml46143</v>
      </c>
      <c r="B1393" t="s">
        <v>1746</v>
      </c>
      <c r="C1393" s="3">
        <v>46143</v>
      </c>
      <c r="D1393">
        <v>1745</v>
      </c>
      <c r="G1393" t="str">
        <f t="shared" si="106"/>
        <v>Regent Red 24 X 250 ml46143</v>
      </c>
      <c r="H1393">
        <v>1392</v>
      </c>
      <c r="I1393" t="s">
        <v>12947</v>
      </c>
      <c r="J1393" t="s">
        <v>1746</v>
      </c>
      <c r="K1393" s="3">
        <v>46143</v>
      </c>
      <c r="L1393">
        <v>24</v>
      </c>
      <c r="M1393">
        <v>1</v>
      </c>
      <c r="N1393">
        <v>1</v>
      </c>
      <c r="O1393">
        <v>24</v>
      </c>
      <c r="P1393">
        <f t="shared" si="107"/>
        <v>1745</v>
      </c>
      <c r="Q1393">
        <f t="shared" si="108"/>
        <v>72</v>
      </c>
      <c r="R1393">
        <f t="shared" si="109"/>
        <v>17</v>
      </c>
    </row>
    <row r="1394" spans="1:18">
      <c r="A1394" t="str">
        <f t="shared" si="105"/>
        <v>Regent Red 48 X 100 ml46143</v>
      </c>
      <c r="B1394" t="s">
        <v>1748</v>
      </c>
      <c r="C1394" s="3">
        <v>46143</v>
      </c>
      <c r="D1394">
        <v>3345</v>
      </c>
      <c r="G1394" t="str">
        <f t="shared" si="106"/>
        <v>Regent Red 48 X 100 ml46143</v>
      </c>
      <c r="H1394">
        <v>1393</v>
      </c>
      <c r="I1394" t="s">
        <v>12948</v>
      </c>
      <c r="J1394" t="s">
        <v>1748</v>
      </c>
      <c r="K1394" s="3">
        <v>46143</v>
      </c>
      <c r="L1394">
        <v>48</v>
      </c>
      <c r="M1394">
        <v>1</v>
      </c>
      <c r="N1394">
        <v>1</v>
      </c>
      <c r="O1394">
        <v>48</v>
      </c>
      <c r="P1394">
        <f t="shared" si="107"/>
        <v>3345</v>
      </c>
      <c r="Q1394">
        <f t="shared" si="108"/>
        <v>69</v>
      </c>
      <c r="R1394">
        <f t="shared" si="109"/>
        <v>33</v>
      </c>
    </row>
    <row r="1395" spans="1:18">
      <c r="A1395" t="str">
        <f t="shared" si="105"/>
        <v>Regent Red 80 X 50 ml46143</v>
      </c>
      <c r="B1395" t="s">
        <v>1750</v>
      </c>
      <c r="C1395" s="3">
        <v>46143</v>
      </c>
      <c r="D1395">
        <v>4720</v>
      </c>
      <c r="G1395" t="str">
        <f t="shared" si="106"/>
        <v>Regent Red 80 X 50 ml46143</v>
      </c>
      <c r="H1395">
        <v>1394</v>
      </c>
      <c r="I1395" t="s">
        <v>12949</v>
      </c>
      <c r="J1395" t="s">
        <v>1750</v>
      </c>
      <c r="K1395" s="3">
        <v>46143</v>
      </c>
      <c r="L1395">
        <v>80</v>
      </c>
      <c r="M1395">
        <v>1</v>
      </c>
      <c r="N1395">
        <v>1</v>
      </c>
      <c r="O1395">
        <v>80</v>
      </c>
      <c r="P1395">
        <f t="shared" si="107"/>
        <v>4720</v>
      </c>
      <c r="Q1395">
        <f t="shared" si="108"/>
        <v>59</v>
      </c>
      <c r="R1395">
        <f t="shared" si="109"/>
        <v>0</v>
      </c>
    </row>
    <row r="1396" spans="1:18">
      <c r="A1396" t="str">
        <f t="shared" si="105"/>
        <v>Remazole-P 490 EC 100 X 100 ml46419</v>
      </c>
      <c r="B1396" t="s">
        <v>1752</v>
      </c>
      <c r="C1396" s="3">
        <v>46419</v>
      </c>
      <c r="D1396">
        <v>85</v>
      </c>
      <c r="G1396" t="str">
        <f t="shared" si="106"/>
        <v>Remazole-P 490 EC 100 X 100 ml46419</v>
      </c>
      <c r="H1396">
        <v>1395</v>
      </c>
      <c r="I1396" t="s">
        <v>12950</v>
      </c>
      <c r="J1396" t="s">
        <v>1752</v>
      </c>
      <c r="K1396" s="3">
        <v>46419</v>
      </c>
      <c r="L1396">
        <v>100</v>
      </c>
      <c r="M1396">
        <v>1</v>
      </c>
      <c r="N1396">
        <v>1</v>
      </c>
      <c r="O1396">
        <v>100</v>
      </c>
      <c r="P1396">
        <f t="shared" si="107"/>
        <v>85</v>
      </c>
      <c r="Q1396">
        <f t="shared" si="108"/>
        <v>0</v>
      </c>
      <c r="R1396">
        <f t="shared" si="109"/>
        <v>85</v>
      </c>
    </row>
    <row r="1397" spans="1:18">
      <c r="A1397" t="str">
        <f t="shared" si="105"/>
        <v>Remazole-P 490 EC 20 X 400 ml46935</v>
      </c>
      <c r="B1397" t="s">
        <v>1753</v>
      </c>
      <c r="C1397" s="3">
        <v>46935</v>
      </c>
      <c r="D1397">
        <v>17</v>
      </c>
      <c r="G1397" t="str">
        <f t="shared" si="106"/>
        <v>Remazole-P 490 EC 20 X 400 ml46935</v>
      </c>
      <c r="H1397">
        <v>1396</v>
      </c>
      <c r="I1397" t="s">
        <v>12951</v>
      </c>
      <c r="J1397" t="s">
        <v>1753</v>
      </c>
      <c r="K1397" s="3">
        <v>46935</v>
      </c>
      <c r="L1397">
        <v>20</v>
      </c>
      <c r="M1397">
        <v>1</v>
      </c>
      <c r="N1397">
        <v>1</v>
      </c>
      <c r="O1397">
        <v>20</v>
      </c>
      <c r="P1397">
        <f t="shared" si="107"/>
        <v>17</v>
      </c>
      <c r="Q1397">
        <f t="shared" si="108"/>
        <v>0</v>
      </c>
      <c r="R1397">
        <f t="shared" si="109"/>
        <v>17</v>
      </c>
    </row>
    <row r="1398" spans="1:18">
      <c r="A1398" t="str">
        <f t="shared" si="105"/>
        <v>Remazole-P 490 EC 20 X 400 ml47119</v>
      </c>
      <c r="B1398" t="s">
        <v>1753</v>
      </c>
      <c r="C1398" s="3">
        <v>47119</v>
      </c>
      <c r="D1398">
        <v>780</v>
      </c>
      <c r="G1398" t="str">
        <f t="shared" si="106"/>
        <v>Remazole-P 490 EC 20 X 400 ml47119</v>
      </c>
      <c r="H1398">
        <v>1397</v>
      </c>
      <c r="I1398" t="s">
        <v>12951</v>
      </c>
      <c r="J1398" t="s">
        <v>1753</v>
      </c>
      <c r="K1398" s="3">
        <v>47119</v>
      </c>
      <c r="L1398">
        <v>20</v>
      </c>
      <c r="M1398">
        <v>1</v>
      </c>
      <c r="N1398">
        <v>1</v>
      </c>
      <c r="O1398">
        <v>20</v>
      </c>
      <c r="P1398">
        <f t="shared" si="107"/>
        <v>780</v>
      </c>
      <c r="Q1398">
        <f t="shared" si="108"/>
        <v>39</v>
      </c>
      <c r="R1398">
        <f t="shared" si="109"/>
        <v>0</v>
      </c>
    </row>
    <row r="1399" spans="1:18">
      <c r="A1399" t="str">
        <f t="shared" si="105"/>
        <v>Remazole-P 490 EC 20 X 400 ml47150</v>
      </c>
      <c r="B1399" t="s">
        <v>1753</v>
      </c>
      <c r="C1399" s="3">
        <v>47150</v>
      </c>
      <c r="D1399">
        <v>1080</v>
      </c>
      <c r="G1399" t="str">
        <f t="shared" si="106"/>
        <v>Remazole-P 490 EC 20 X 400 ml47150</v>
      </c>
      <c r="H1399">
        <v>1398</v>
      </c>
      <c r="I1399" t="s">
        <v>12951</v>
      </c>
      <c r="J1399" t="s">
        <v>1753</v>
      </c>
      <c r="K1399" s="3">
        <v>47150</v>
      </c>
      <c r="L1399">
        <v>20</v>
      </c>
      <c r="M1399">
        <v>1</v>
      </c>
      <c r="N1399">
        <v>1</v>
      </c>
      <c r="O1399">
        <v>20</v>
      </c>
      <c r="P1399">
        <f t="shared" si="107"/>
        <v>1080</v>
      </c>
      <c r="Q1399">
        <f t="shared" si="108"/>
        <v>54</v>
      </c>
      <c r="R1399">
        <f t="shared" si="109"/>
        <v>0</v>
      </c>
    </row>
    <row r="1400" spans="1:18">
      <c r="A1400" t="str">
        <f t="shared" si="105"/>
        <v>Remazole-P 490 EC 20 X 400 ml47209</v>
      </c>
      <c r="B1400" t="s">
        <v>1753</v>
      </c>
      <c r="C1400" s="3">
        <v>47209</v>
      </c>
      <c r="D1400">
        <v>2480</v>
      </c>
      <c r="G1400" t="str">
        <f t="shared" si="106"/>
        <v>Remazole-P 490 EC 20 X 400 ml47209</v>
      </c>
      <c r="H1400">
        <v>1399</v>
      </c>
      <c r="I1400" t="s">
        <v>12951</v>
      </c>
      <c r="J1400" t="s">
        <v>1753</v>
      </c>
      <c r="K1400" s="3">
        <v>47209</v>
      </c>
      <c r="L1400">
        <v>20</v>
      </c>
      <c r="M1400">
        <v>1</v>
      </c>
      <c r="N1400">
        <v>1</v>
      </c>
      <c r="O1400">
        <v>20</v>
      </c>
      <c r="P1400">
        <f t="shared" si="107"/>
        <v>2480</v>
      </c>
      <c r="Q1400">
        <f t="shared" si="108"/>
        <v>124</v>
      </c>
      <c r="R1400">
        <f t="shared" si="109"/>
        <v>0</v>
      </c>
    </row>
    <row r="1401" spans="1:18">
      <c r="A1401" t="str">
        <f t="shared" si="105"/>
        <v>Remazole-P 490 EC 40 X 250 ml46813</v>
      </c>
      <c r="B1401" t="s">
        <v>1754</v>
      </c>
      <c r="C1401" s="3">
        <v>46813</v>
      </c>
      <c r="D1401">
        <v>290</v>
      </c>
      <c r="G1401" t="str">
        <f t="shared" si="106"/>
        <v>Remazole-P 490 EC 40 X 250 ml46813</v>
      </c>
      <c r="H1401">
        <v>1400</v>
      </c>
      <c r="I1401" t="s">
        <v>12952</v>
      </c>
      <c r="J1401" t="s">
        <v>1754</v>
      </c>
      <c r="K1401" s="3">
        <v>46813</v>
      </c>
      <c r="L1401">
        <v>40</v>
      </c>
      <c r="M1401">
        <v>1</v>
      </c>
      <c r="N1401">
        <v>1</v>
      </c>
      <c r="O1401">
        <v>40</v>
      </c>
      <c r="P1401">
        <f t="shared" si="107"/>
        <v>290</v>
      </c>
      <c r="Q1401">
        <f t="shared" si="108"/>
        <v>7</v>
      </c>
      <c r="R1401">
        <f t="shared" si="109"/>
        <v>10</v>
      </c>
    </row>
    <row r="1402" spans="1:18">
      <c r="A1402" t="str">
        <f t="shared" si="105"/>
        <v>Remazole-P 490 EC 40 X 250 ml47058</v>
      </c>
      <c r="B1402" t="s">
        <v>1754</v>
      </c>
      <c r="C1402" s="3">
        <v>47058</v>
      </c>
      <c r="D1402">
        <v>1360</v>
      </c>
      <c r="G1402" t="str">
        <f t="shared" si="106"/>
        <v>Remazole-P 490 EC 40 X 250 ml47058</v>
      </c>
      <c r="H1402">
        <v>1401</v>
      </c>
      <c r="I1402" t="s">
        <v>12952</v>
      </c>
      <c r="J1402" t="s">
        <v>1754</v>
      </c>
      <c r="K1402" s="3">
        <v>47058</v>
      </c>
      <c r="L1402">
        <v>40</v>
      </c>
      <c r="M1402">
        <v>1</v>
      </c>
      <c r="N1402">
        <v>1</v>
      </c>
      <c r="O1402">
        <v>40</v>
      </c>
      <c r="P1402">
        <f t="shared" si="107"/>
        <v>1360</v>
      </c>
      <c r="Q1402">
        <f t="shared" si="108"/>
        <v>34</v>
      </c>
      <c r="R1402">
        <f t="shared" si="109"/>
        <v>0</v>
      </c>
    </row>
    <row r="1403" spans="1:18">
      <c r="A1403" t="str">
        <f t="shared" si="105"/>
        <v>Remazole-P 490 EC 40 X 250 ml46874</v>
      </c>
      <c r="B1403" t="s">
        <v>1754</v>
      </c>
      <c r="C1403" s="3">
        <v>46874</v>
      </c>
      <c r="D1403">
        <v>3080</v>
      </c>
      <c r="G1403" t="str">
        <f t="shared" si="106"/>
        <v>Remazole-P 490 EC 40 X 250 ml46874</v>
      </c>
      <c r="H1403">
        <v>1402</v>
      </c>
      <c r="I1403" t="s">
        <v>12952</v>
      </c>
      <c r="J1403" t="s">
        <v>1754</v>
      </c>
      <c r="K1403" s="3">
        <v>46874</v>
      </c>
      <c r="L1403">
        <v>40</v>
      </c>
      <c r="M1403">
        <v>1</v>
      </c>
      <c r="N1403">
        <v>1</v>
      </c>
      <c r="O1403">
        <v>40</v>
      </c>
      <c r="P1403">
        <f t="shared" si="107"/>
        <v>3080</v>
      </c>
      <c r="Q1403">
        <f t="shared" si="108"/>
        <v>77</v>
      </c>
      <c r="R1403">
        <f t="shared" si="109"/>
        <v>0</v>
      </c>
    </row>
    <row r="1404" spans="1:18">
      <c r="A1404" t="str">
        <f t="shared" si="105"/>
        <v>Revus 250 SC 40 X 250 ml45536</v>
      </c>
      <c r="B1404" t="s">
        <v>1755</v>
      </c>
      <c r="C1404" s="3">
        <v>45536</v>
      </c>
      <c r="D1404">
        <v>4</v>
      </c>
      <c r="G1404" t="str">
        <f t="shared" si="106"/>
        <v>Revus 250 SC 40 X 250 ml45536</v>
      </c>
      <c r="H1404">
        <v>1403</v>
      </c>
      <c r="I1404" t="s">
        <v>12953</v>
      </c>
      <c r="J1404" t="s">
        <v>1755</v>
      </c>
      <c r="K1404" s="3">
        <v>45536</v>
      </c>
      <c r="L1404">
        <v>40</v>
      </c>
      <c r="M1404">
        <v>1</v>
      </c>
      <c r="N1404">
        <v>1</v>
      </c>
      <c r="O1404">
        <v>40</v>
      </c>
      <c r="P1404">
        <f t="shared" si="107"/>
        <v>4</v>
      </c>
      <c r="Q1404">
        <f t="shared" si="108"/>
        <v>0</v>
      </c>
      <c r="R1404">
        <f t="shared" si="109"/>
        <v>4</v>
      </c>
    </row>
    <row r="1405" spans="1:18">
      <c r="A1405" t="str">
        <f t="shared" si="105"/>
        <v>Revus Opti 440 SC 20 X 250 ml45689</v>
      </c>
      <c r="B1405" t="s">
        <v>1757</v>
      </c>
      <c r="C1405" s="3">
        <v>45689</v>
      </c>
      <c r="D1405">
        <v>180</v>
      </c>
      <c r="G1405" t="str">
        <f t="shared" si="106"/>
        <v>Revus Opti 440 SC 20 X 250 ml45689</v>
      </c>
      <c r="H1405">
        <v>1404</v>
      </c>
      <c r="I1405" t="s">
        <v>12954</v>
      </c>
      <c r="J1405" t="s">
        <v>1757</v>
      </c>
      <c r="K1405" s="3">
        <v>45689</v>
      </c>
      <c r="L1405">
        <v>20</v>
      </c>
      <c r="M1405">
        <v>1</v>
      </c>
      <c r="N1405">
        <v>1</v>
      </c>
      <c r="O1405">
        <v>20</v>
      </c>
      <c r="P1405">
        <f t="shared" si="107"/>
        <v>180</v>
      </c>
      <c r="Q1405">
        <f t="shared" si="108"/>
        <v>9</v>
      </c>
      <c r="R1405">
        <f t="shared" si="109"/>
        <v>0</v>
      </c>
    </row>
    <row r="1406" spans="1:18">
      <c r="A1406" t="str">
        <f t="shared" si="105"/>
        <v>Revus Opti 440 SC 20 X 250 ml45778</v>
      </c>
      <c r="B1406" t="s">
        <v>1757</v>
      </c>
      <c r="C1406" s="3">
        <v>45778</v>
      </c>
      <c r="D1406">
        <v>500</v>
      </c>
      <c r="G1406" t="str">
        <f t="shared" si="106"/>
        <v>Revus Opti 440 SC 20 X 250 ml45778</v>
      </c>
      <c r="H1406">
        <v>1405</v>
      </c>
      <c r="I1406" t="s">
        <v>12954</v>
      </c>
      <c r="J1406" t="s">
        <v>1757</v>
      </c>
      <c r="K1406" s="3">
        <v>45778</v>
      </c>
      <c r="L1406">
        <v>20</v>
      </c>
      <c r="M1406">
        <v>1</v>
      </c>
      <c r="N1406">
        <v>1</v>
      </c>
      <c r="O1406">
        <v>20</v>
      </c>
      <c r="P1406">
        <f t="shared" si="107"/>
        <v>500</v>
      </c>
      <c r="Q1406">
        <f t="shared" si="108"/>
        <v>25</v>
      </c>
      <c r="R1406">
        <f t="shared" si="109"/>
        <v>0</v>
      </c>
    </row>
    <row r="1407" spans="1:18">
      <c r="A1407" t="str">
        <f t="shared" si="105"/>
        <v>Ridomil Gold MZ 4/64 WG 100 X 100 gr45597</v>
      </c>
      <c r="B1407" t="s">
        <v>1761</v>
      </c>
      <c r="C1407" s="3">
        <v>45597</v>
      </c>
      <c r="D1407">
        <v>2880</v>
      </c>
      <c r="G1407" t="str">
        <f t="shared" si="106"/>
        <v>Ridomil Gold MZ 4/64 WG 100 X 100 gr45597</v>
      </c>
      <c r="H1407">
        <v>1406</v>
      </c>
      <c r="I1407" t="s">
        <v>12955</v>
      </c>
      <c r="J1407" t="s">
        <v>1761</v>
      </c>
      <c r="K1407" s="3">
        <v>45597</v>
      </c>
      <c r="L1407">
        <v>100</v>
      </c>
      <c r="M1407">
        <v>1</v>
      </c>
      <c r="N1407">
        <v>1</v>
      </c>
      <c r="O1407">
        <v>100</v>
      </c>
      <c r="P1407">
        <f t="shared" si="107"/>
        <v>2880</v>
      </c>
      <c r="Q1407">
        <f t="shared" si="108"/>
        <v>28</v>
      </c>
      <c r="R1407">
        <f t="shared" si="109"/>
        <v>80</v>
      </c>
    </row>
    <row r="1408" spans="1:18">
      <c r="A1408" t="str">
        <f t="shared" si="105"/>
        <v>Ridomil Gold MZ 4/64 WG 100 X 100 gr45809</v>
      </c>
      <c r="B1408" t="s">
        <v>1761</v>
      </c>
      <c r="C1408" s="3">
        <v>45809</v>
      </c>
      <c r="D1408">
        <v>3700</v>
      </c>
      <c r="G1408" t="str">
        <f t="shared" si="106"/>
        <v>Ridomil Gold MZ 4/64 WG 100 X 100 gr45809</v>
      </c>
      <c r="H1408">
        <v>1407</v>
      </c>
      <c r="I1408" t="s">
        <v>12955</v>
      </c>
      <c r="J1408" t="s">
        <v>1761</v>
      </c>
      <c r="K1408" s="3">
        <v>45809</v>
      </c>
      <c r="L1408">
        <v>100</v>
      </c>
      <c r="M1408">
        <v>1</v>
      </c>
      <c r="N1408">
        <v>1</v>
      </c>
      <c r="O1408">
        <v>100</v>
      </c>
      <c r="P1408">
        <f t="shared" si="107"/>
        <v>3700</v>
      </c>
      <c r="Q1408">
        <f t="shared" si="108"/>
        <v>37</v>
      </c>
      <c r="R1408">
        <f t="shared" si="109"/>
        <v>0</v>
      </c>
    </row>
    <row r="1409" spans="1:18">
      <c r="A1409" t="str">
        <f t="shared" si="105"/>
        <v>Ridomil Gold MZ 4/64 WG 100 X 100 gr46023</v>
      </c>
      <c r="B1409" t="s">
        <v>1761</v>
      </c>
      <c r="C1409" s="3">
        <v>46023</v>
      </c>
      <c r="D1409">
        <v>11300</v>
      </c>
      <c r="G1409" t="str">
        <f t="shared" si="106"/>
        <v>Ridomil Gold MZ 4/64 WG 100 X 100 gr46023</v>
      </c>
      <c r="H1409">
        <v>1408</v>
      </c>
      <c r="I1409" t="s">
        <v>12955</v>
      </c>
      <c r="J1409" t="s">
        <v>1761</v>
      </c>
      <c r="K1409" s="3">
        <v>46023</v>
      </c>
      <c r="L1409">
        <v>100</v>
      </c>
      <c r="M1409">
        <v>1</v>
      </c>
      <c r="N1409">
        <v>1</v>
      </c>
      <c r="O1409">
        <v>100</v>
      </c>
      <c r="P1409">
        <f t="shared" si="107"/>
        <v>11300</v>
      </c>
      <c r="Q1409">
        <f t="shared" si="108"/>
        <v>113</v>
      </c>
      <c r="R1409">
        <f t="shared" si="109"/>
        <v>0</v>
      </c>
    </row>
    <row r="1410" spans="1:18">
      <c r="A1410" t="str">
        <f t="shared" si="105"/>
        <v>Ridomil Gold MZ 4/64 WG 20 X 500 gr45778</v>
      </c>
      <c r="B1410" t="s">
        <v>1767</v>
      </c>
      <c r="C1410" s="3">
        <v>45778</v>
      </c>
      <c r="D1410">
        <v>108</v>
      </c>
      <c r="G1410" t="str">
        <f t="shared" si="106"/>
        <v>Ridomil Gold MZ 4/64 WG 20 X 500 gr45778</v>
      </c>
      <c r="H1410">
        <v>1409</v>
      </c>
      <c r="I1410" t="s">
        <v>12956</v>
      </c>
      <c r="J1410" t="s">
        <v>1767</v>
      </c>
      <c r="K1410" s="3">
        <v>45778</v>
      </c>
      <c r="L1410">
        <v>20</v>
      </c>
      <c r="M1410">
        <v>1</v>
      </c>
      <c r="N1410">
        <v>1</v>
      </c>
      <c r="O1410">
        <v>20</v>
      </c>
      <c r="P1410">
        <f t="shared" si="107"/>
        <v>108</v>
      </c>
      <c r="Q1410">
        <f t="shared" si="108"/>
        <v>5</v>
      </c>
      <c r="R1410">
        <f t="shared" si="109"/>
        <v>8</v>
      </c>
    </row>
    <row r="1411" spans="1:18">
      <c r="A1411" t="str">
        <f t="shared" ref="A1411:A1474" si="110">B1411&amp;C1411</f>
        <v>Ridomil Gold MZ 4/64 WG 20 X 500 gr46266</v>
      </c>
      <c r="B1411" t="s">
        <v>1767</v>
      </c>
      <c r="C1411" s="3">
        <v>46266</v>
      </c>
      <c r="D1411">
        <v>1760</v>
      </c>
      <c r="G1411" t="str">
        <f t="shared" ref="G1411:G1474" si="111">J1411&amp;K1411</f>
        <v>Ridomil Gold MZ 4/64 WG 20 X 500 gr46266</v>
      </c>
      <c r="H1411">
        <v>1410</v>
      </c>
      <c r="I1411" t="s">
        <v>12956</v>
      </c>
      <c r="J1411" t="s">
        <v>1767</v>
      </c>
      <c r="K1411" s="3">
        <v>46266</v>
      </c>
      <c r="L1411">
        <v>20</v>
      </c>
      <c r="M1411">
        <v>1</v>
      </c>
      <c r="N1411">
        <v>1</v>
      </c>
      <c r="O1411">
        <v>20</v>
      </c>
      <c r="P1411">
        <f t="shared" ref="P1411:P1474" si="112">VLOOKUP(G1411,$A$2:$D$2089,4,FALSE)</f>
        <v>1760</v>
      </c>
      <c r="Q1411">
        <f t="shared" ref="Q1411:Q1474" si="113">ROUNDDOWN(P1411/O1411,0)</f>
        <v>88</v>
      </c>
      <c r="R1411">
        <f t="shared" ref="R1411:R1474" si="114">P1411-Q1411*O1411</f>
        <v>0</v>
      </c>
    </row>
    <row r="1412" spans="1:18">
      <c r="A1412" t="str">
        <f t="shared" si="110"/>
        <v>Ridomil Gold MZ 4/64 WG 20 X 500 gr46143</v>
      </c>
      <c r="B1412" t="s">
        <v>1767</v>
      </c>
      <c r="C1412" s="3">
        <v>46143</v>
      </c>
      <c r="D1412">
        <v>1040</v>
      </c>
      <c r="G1412" t="str">
        <f t="shared" si="111"/>
        <v>Ridomil Gold MZ 4/64 WG 20 X 500 gr46143</v>
      </c>
      <c r="H1412">
        <v>1411</v>
      </c>
      <c r="I1412" t="s">
        <v>12956</v>
      </c>
      <c r="J1412" t="s">
        <v>1767</v>
      </c>
      <c r="K1412" s="3">
        <v>46143</v>
      </c>
      <c r="L1412">
        <v>20</v>
      </c>
      <c r="M1412">
        <v>1</v>
      </c>
      <c r="N1412">
        <v>1</v>
      </c>
      <c r="O1412">
        <v>20</v>
      </c>
      <c r="P1412">
        <f t="shared" si="112"/>
        <v>1040</v>
      </c>
      <c r="Q1412">
        <f t="shared" si="113"/>
        <v>52</v>
      </c>
      <c r="R1412">
        <f t="shared" si="114"/>
        <v>0</v>
      </c>
    </row>
    <row r="1413" spans="1:18">
      <c r="A1413" t="str">
        <f t="shared" si="110"/>
        <v>Ridomil Gold MZ 4/64 WG 40 X 250 gr46023</v>
      </c>
      <c r="B1413" t="s">
        <v>1771</v>
      </c>
      <c r="C1413" s="3">
        <v>46023</v>
      </c>
      <c r="D1413">
        <v>2333</v>
      </c>
      <c r="G1413" t="str">
        <f t="shared" si="111"/>
        <v>Ridomil Gold MZ 4/64 WG 40 X 250 gr46023</v>
      </c>
      <c r="H1413">
        <v>1412</v>
      </c>
      <c r="I1413" t="s">
        <v>12957</v>
      </c>
      <c r="J1413" t="s">
        <v>1771</v>
      </c>
      <c r="K1413" s="3">
        <v>46023</v>
      </c>
      <c r="L1413">
        <v>40</v>
      </c>
      <c r="M1413">
        <v>1</v>
      </c>
      <c r="N1413">
        <v>1</v>
      </c>
      <c r="O1413">
        <v>40</v>
      </c>
      <c r="P1413">
        <f t="shared" si="112"/>
        <v>2333</v>
      </c>
      <c r="Q1413">
        <f t="shared" si="113"/>
        <v>58</v>
      </c>
      <c r="R1413">
        <f t="shared" si="114"/>
        <v>13</v>
      </c>
    </row>
    <row r="1414" spans="1:18">
      <c r="A1414" t="str">
        <f t="shared" si="110"/>
        <v>Ridomil Gold MZ 4/64 WG 40 X 250 gr46266</v>
      </c>
      <c r="B1414" t="s">
        <v>1771</v>
      </c>
      <c r="C1414" s="3">
        <v>46266</v>
      </c>
      <c r="D1414">
        <v>6000</v>
      </c>
      <c r="G1414" t="str">
        <f t="shared" si="111"/>
        <v>Ridomil Gold MZ 4/64 WG 40 X 250 gr46266</v>
      </c>
      <c r="H1414">
        <v>1413</v>
      </c>
      <c r="I1414" t="s">
        <v>12957</v>
      </c>
      <c r="J1414" t="s">
        <v>1771</v>
      </c>
      <c r="K1414" s="3">
        <v>46266</v>
      </c>
      <c r="L1414">
        <v>40</v>
      </c>
      <c r="M1414">
        <v>1</v>
      </c>
      <c r="N1414">
        <v>1</v>
      </c>
      <c r="O1414">
        <v>40</v>
      </c>
      <c r="P1414">
        <f t="shared" si="112"/>
        <v>6000</v>
      </c>
      <c r="Q1414">
        <f t="shared" si="113"/>
        <v>150</v>
      </c>
      <c r="R1414">
        <f t="shared" si="114"/>
        <v>0</v>
      </c>
    </row>
    <row r="1415" spans="1:18">
      <c r="A1415" t="str">
        <f t="shared" si="110"/>
        <v>Ring Biru Plastik Kecil1/1/1000</v>
      </c>
      <c r="B1415" t="s">
        <v>1775</v>
      </c>
      <c r="C1415" s="3" t="s">
        <v>2222</v>
      </c>
      <c r="D1415">
        <v>40</v>
      </c>
      <c r="G1415" t="str">
        <f t="shared" si="111"/>
        <v>Ring Biru Plastik Kecil1/1/1000</v>
      </c>
      <c r="H1415">
        <v>1414</v>
      </c>
      <c r="I1415" t="s">
        <v>12958</v>
      </c>
      <c r="J1415" t="s">
        <v>1775</v>
      </c>
      <c r="K1415" s="3" t="s">
        <v>2222</v>
      </c>
      <c r="L1415">
        <v>1</v>
      </c>
      <c r="M1415">
        <v>1</v>
      </c>
      <c r="N1415">
        <v>1</v>
      </c>
      <c r="O1415">
        <v>1</v>
      </c>
      <c r="P1415">
        <f t="shared" si="112"/>
        <v>40</v>
      </c>
      <c r="Q1415">
        <f t="shared" si="113"/>
        <v>40</v>
      </c>
      <c r="R1415">
        <f t="shared" si="114"/>
        <v>0</v>
      </c>
    </row>
    <row r="1416" spans="1:18">
      <c r="A1416" t="str">
        <f t="shared" si="110"/>
        <v>Ring Karet Tg1/1/1000</v>
      </c>
      <c r="B1416" t="s">
        <v>1776</v>
      </c>
      <c r="C1416" s="3" t="s">
        <v>2222</v>
      </c>
      <c r="D1416">
        <v>6422</v>
      </c>
      <c r="G1416" t="str">
        <f t="shared" si="111"/>
        <v>Ring Karet Tg1/1/1000</v>
      </c>
      <c r="H1416">
        <v>1415</v>
      </c>
      <c r="I1416" t="s">
        <v>12959</v>
      </c>
      <c r="J1416" t="s">
        <v>1776</v>
      </c>
      <c r="K1416" s="3" t="s">
        <v>2222</v>
      </c>
      <c r="L1416">
        <v>1</v>
      </c>
      <c r="M1416">
        <v>1</v>
      </c>
      <c r="N1416">
        <v>1</v>
      </c>
      <c r="O1416">
        <v>1</v>
      </c>
      <c r="P1416">
        <f t="shared" si="112"/>
        <v>6422</v>
      </c>
      <c r="Q1416">
        <f t="shared" si="113"/>
        <v>6422</v>
      </c>
      <c r="R1416">
        <f t="shared" si="114"/>
        <v>0</v>
      </c>
    </row>
    <row r="1417" spans="1:18">
      <c r="A1417" t="str">
        <f t="shared" si="110"/>
        <v>Ring Penyokong 14 ltr Star Metal1/1/1000</v>
      </c>
      <c r="B1417" t="s">
        <v>1777</v>
      </c>
      <c r="C1417" s="3" t="s">
        <v>2222</v>
      </c>
      <c r="D1417">
        <v>90</v>
      </c>
      <c r="G1417" t="str">
        <f t="shared" si="111"/>
        <v>Ring Penyokong 14 ltr Star Metal1/1/1000</v>
      </c>
      <c r="H1417">
        <v>1416</v>
      </c>
      <c r="I1417" t="s">
        <v>12960</v>
      </c>
      <c r="J1417" t="s">
        <v>1777</v>
      </c>
      <c r="K1417" s="3" t="s">
        <v>2222</v>
      </c>
      <c r="L1417">
        <v>1</v>
      </c>
      <c r="M1417">
        <v>1</v>
      </c>
      <c r="N1417">
        <v>1</v>
      </c>
      <c r="O1417">
        <v>1</v>
      </c>
      <c r="P1417">
        <f t="shared" si="112"/>
        <v>90</v>
      </c>
      <c r="Q1417">
        <f t="shared" si="113"/>
        <v>90</v>
      </c>
      <c r="R1417">
        <f t="shared" si="114"/>
        <v>0</v>
      </c>
    </row>
    <row r="1418" spans="1:18">
      <c r="A1418" t="str">
        <f t="shared" si="110"/>
        <v>Ring Penyokong 17 ltr Star Metal1/1/1000</v>
      </c>
      <c r="B1418" t="s">
        <v>1778</v>
      </c>
      <c r="C1418" s="3" t="s">
        <v>2222</v>
      </c>
      <c r="D1418">
        <v>95</v>
      </c>
      <c r="G1418" t="str">
        <f t="shared" si="111"/>
        <v>Ring Penyokong 17 ltr Star Metal1/1/1000</v>
      </c>
      <c r="H1418">
        <v>1417</v>
      </c>
      <c r="I1418" t="s">
        <v>12961</v>
      </c>
      <c r="J1418" t="s">
        <v>1778</v>
      </c>
      <c r="K1418" s="3" t="s">
        <v>2222</v>
      </c>
      <c r="L1418">
        <v>1</v>
      </c>
      <c r="M1418">
        <v>1</v>
      </c>
      <c r="N1418">
        <v>1</v>
      </c>
      <c r="O1418">
        <v>1</v>
      </c>
      <c r="P1418">
        <f t="shared" si="112"/>
        <v>95</v>
      </c>
      <c r="Q1418">
        <f t="shared" si="113"/>
        <v>95</v>
      </c>
      <c r="R1418">
        <f t="shared" si="114"/>
        <v>0</v>
      </c>
    </row>
    <row r="1419" spans="1:18">
      <c r="A1419" t="str">
        <f t="shared" si="110"/>
        <v>Riomax 300 EC 100 X 100 ml46966</v>
      </c>
      <c r="B1419" t="s">
        <v>1779</v>
      </c>
      <c r="C1419" s="3">
        <v>46966</v>
      </c>
      <c r="D1419">
        <v>480</v>
      </c>
      <c r="G1419" t="str">
        <f t="shared" si="111"/>
        <v>Riomax 300 EC 100 X 100 ml46966</v>
      </c>
      <c r="H1419">
        <v>1418</v>
      </c>
      <c r="I1419" t="s">
        <v>12962</v>
      </c>
      <c r="J1419" t="s">
        <v>1779</v>
      </c>
      <c r="K1419" s="3">
        <v>46966</v>
      </c>
      <c r="L1419">
        <v>100</v>
      </c>
      <c r="M1419">
        <v>1</v>
      </c>
      <c r="N1419">
        <v>1</v>
      </c>
      <c r="O1419">
        <v>100</v>
      </c>
      <c r="P1419">
        <f t="shared" si="112"/>
        <v>480</v>
      </c>
      <c r="Q1419">
        <f t="shared" si="113"/>
        <v>4</v>
      </c>
      <c r="R1419">
        <f t="shared" si="114"/>
        <v>80</v>
      </c>
    </row>
    <row r="1420" spans="1:18">
      <c r="A1420" t="str">
        <f t="shared" si="110"/>
        <v>Riomax 300 EC 100 X 100 ml47150</v>
      </c>
      <c r="B1420" t="s">
        <v>1779</v>
      </c>
      <c r="C1420" s="3">
        <v>47150</v>
      </c>
      <c r="D1420">
        <v>1000</v>
      </c>
      <c r="G1420" t="str">
        <f t="shared" si="111"/>
        <v>Riomax 300 EC 100 X 100 ml47150</v>
      </c>
      <c r="H1420">
        <v>1419</v>
      </c>
      <c r="I1420" t="s">
        <v>12962</v>
      </c>
      <c r="J1420" t="s">
        <v>1779</v>
      </c>
      <c r="K1420" s="3">
        <v>47150</v>
      </c>
      <c r="L1420">
        <v>100</v>
      </c>
      <c r="M1420">
        <v>1</v>
      </c>
      <c r="N1420">
        <v>1</v>
      </c>
      <c r="O1420">
        <v>100</v>
      </c>
      <c r="P1420">
        <f t="shared" si="112"/>
        <v>1000</v>
      </c>
      <c r="Q1420">
        <f t="shared" si="113"/>
        <v>10</v>
      </c>
      <c r="R1420">
        <f t="shared" si="114"/>
        <v>0</v>
      </c>
    </row>
    <row r="1421" spans="1:18">
      <c r="A1421" t="str">
        <f t="shared" si="110"/>
        <v>Riomax 300 EC 40 X 250 ml46966</v>
      </c>
      <c r="B1421" t="s">
        <v>1782</v>
      </c>
      <c r="C1421" s="3">
        <v>46966</v>
      </c>
      <c r="D1421">
        <v>415</v>
      </c>
      <c r="G1421" t="str">
        <f t="shared" si="111"/>
        <v>Riomax 300 EC 40 X 250 ml46966</v>
      </c>
      <c r="H1421">
        <v>1420</v>
      </c>
      <c r="I1421" t="s">
        <v>12963</v>
      </c>
      <c r="J1421" t="s">
        <v>1782</v>
      </c>
      <c r="K1421" s="3">
        <v>46966</v>
      </c>
      <c r="L1421">
        <v>40</v>
      </c>
      <c r="M1421">
        <v>1</v>
      </c>
      <c r="N1421">
        <v>1</v>
      </c>
      <c r="O1421">
        <v>40</v>
      </c>
      <c r="P1421">
        <f t="shared" si="112"/>
        <v>415</v>
      </c>
      <c r="Q1421">
        <f t="shared" si="113"/>
        <v>10</v>
      </c>
      <c r="R1421">
        <f t="shared" si="114"/>
        <v>15</v>
      </c>
    </row>
    <row r="1422" spans="1:18">
      <c r="A1422" t="str">
        <f t="shared" si="110"/>
        <v>Robust 40 X 200 ml47027</v>
      </c>
      <c r="B1422" t="s">
        <v>1783</v>
      </c>
      <c r="C1422" s="3">
        <v>47027</v>
      </c>
      <c r="D1422">
        <v>2</v>
      </c>
      <c r="G1422" t="str">
        <f t="shared" si="111"/>
        <v>Robust 40 X 200 ml47027</v>
      </c>
      <c r="H1422">
        <v>1421</v>
      </c>
      <c r="I1422" t="s">
        <v>12964</v>
      </c>
      <c r="J1422" t="s">
        <v>1783</v>
      </c>
      <c r="K1422" s="3">
        <v>47027</v>
      </c>
      <c r="L1422">
        <v>40</v>
      </c>
      <c r="M1422">
        <v>1</v>
      </c>
      <c r="N1422">
        <v>1</v>
      </c>
      <c r="O1422">
        <v>40</v>
      </c>
      <c r="P1422">
        <f t="shared" si="112"/>
        <v>2</v>
      </c>
      <c r="Q1422">
        <f t="shared" si="113"/>
        <v>0</v>
      </c>
      <c r="R1422">
        <f t="shared" si="114"/>
        <v>2</v>
      </c>
    </row>
    <row r="1423" spans="1:18">
      <c r="A1423" t="str">
        <f t="shared" si="110"/>
        <v>Robust 40 X 200 ml47058</v>
      </c>
      <c r="B1423" t="s">
        <v>1783</v>
      </c>
      <c r="C1423" s="3">
        <v>47058</v>
      </c>
      <c r="D1423">
        <v>440</v>
      </c>
      <c r="G1423" t="str">
        <f t="shared" si="111"/>
        <v>Robust 40 X 200 ml47058</v>
      </c>
      <c r="H1423">
        <v>1422</v>
      </c>
      <c r="I1423" t="s">
        <v>12964</v>
      </c>
      <c r="J1423" t="s">
        <v>1783</v>
      </c>
      <c r="K1423" s="3">
        <v>47058</v>
      </c>
      <c r="L1423">
        <v>40</v>
      </c>
      <c r="M1423">
        <v>1</v>
      </c>
      <c r="N1423">
        <v>1</v>
      </c>
      <c r="O1423">
        <v>40</v>
      </c>
      <c r="P1423">
        <f t="shared" si="112"/>
        <v>440</v>
      </c>
      <c r="Q1423">
        <f t="shared" si="113"/>
        <v>11</v>
      </c>
      <c r="R1423">
        <f t="shared" si="114"/>
        <v>0</v>
      </c>
    </row>
    <row r="1424" spans="1:18">
      <c r="A1424" t="str">
        <f t="shared" si="110"/>
        <v>Robust 40 X 200 ml47239</v>
      </c>
      <c r="B1424" t="s">
        <v>1783</v>
      </c>
      <c r="C1424" s="3">
        <v>47239</v>
      </c>
      <c r="D1424">
        <v>1400</v>
      </c>
      <c r="G1424" t="str">
        <f t="shared" si="111"/>
        <v>Robust 40 X 200 ml47239</v>
      </c>
      <c r="H1424">
        <v>1423</v>
      </c>
      <c r="I1424" t="s">
        <v>12964</v>
      </c>
      <c r="J1424" t="s">
        <v>1783</v>
      </c>
      <c r="K1424" s="3">
        <v>47239</v>
      </c>
      <c r="L1424">
        <v>40</v>
      </c>
      <c r="M1424">
        <v>1</v>
      </c>
      <c r="N1424">
        <v>1</v>
      </c>
      <c r="O1424">
        <v>40</v>
      </c>
      <c r="P1424">
        <f t="shared" si="112"/>
        <v>1400</v>
      </c>
      <c r="Q1424">
        <f t="shared" si="113"/>
        <v>35</v>
      </c>
      <c r="R1424">
        <f t="shared" si="114"/>
        <v>0</v>
      </c>
    </row>
    <row r="1425" spans="1:18">
      <c r="A1425" t="str">
        <f t="shared" si="110"/>
        <v>Robust 50 X 100 ml46997</v>
      </c>
      <c r="B1425" t="s">
        <v>1784</v>
      </c>
      <c r="C1425" s="3">
        <v>46997</v>
      </c>
      <c r="D1425">
        <v>348</v>
      </c>
      <c r="G1425" t="str">
        <f t="shared" si="111"/>
        <v>Robust 50 X 100 ml46997</v>
      </c>
      <c r="H1425">
        <v>1424</v>
      </c>
      <c r="I1425" t="s">
        <v>12965</v>
      </c>
      <c r="J1425" t="s">
        <v>1784</v>
      </c>
      <c r="K1425" s="3">
        <v>46997</v>
      </c>
      <c r="L1425">
        <v>50</v>
      </c>
      <c r="M1425">
        <v>1</v>
      </c>
      <c r="N1425">
        <v>1</v>
      </c>
      <c r="O1425">
        <v>50</v>
      </c>
      <c r="P1425">
        <f t="shared" si="112"/>
        <v>348</v>
      </c>
      <c r="Q1425">
        <f t="shared" si="113"/>
        <v>6</v>
      </c>
      <c r="R1425">
        <f t="shared" si="114"/>
        <v>48</v>
      </c>
    </row>
    <row r="1426" spans="1:18">
      <c r="A1426" t="str">
        <f t="shared" si="110"/>
        <v>Robust 50 X 100 ml47058</v>
      </c>
      <c r="B1426" t="s">
        <v>1784</v>
      </c>
      <c r="C1426" s="3">
        <v>47058</v>
      </c>
      <c r="D1426">
        <v>850</v>
      </c>
      <c r="G1426" t="str">
        <f t="shared" si="111"/>
        <v>Robust 50 X 100 ml47058</v>
      </c>
      <c r="H1426">
        <v>1425</v>
      </c>
      <c r="I1426" t="s">
        <v>12965</v>
      </c>
      <c r="J1426" t="s">
        <v>1784</v>
      </c>
      <c r="K1426" s="3">
        <v>47058</v>
      </c>
      <c r="L1426">
        <v>50</v>
      </c>
      <c r="M1426">
        <v>1</v>
      </c>
      <c r="N1426">
        <v>1</v>
      </c>
      <c r="O1426">
        <v>50</v>
      </c>
      <c r="P1426">
        <f t="shared" si="112"/>
        <v>850</v>
      </c>
      <c r="Q1426">
        <f t="shared" si="113"/>
        <v>17</v>
      </c>
      <c r="R1426">
        <f t="shared" si="114"/>
        <v>0</v>
      </c>
    </row>
    <row r="1427" spans="1:18">
      <c r="A1427" t="str">
        <f t="shared" si="110"/>
        <v>Roger 480 SL 20 X 1 ltr46935</v>
      </c>
      <c r="B1427" t="s">
        <v>1785</v>
      </c>
      <c r="C1427" s="3">
        <v>46935</v>
      </c>
      <c r="D1427">
        <v>8</v>
      </c>
      <c r="G1427" t="str">
        <f t="shared" si="111"/>
        <v>Roger 480 SL 20 X 1 ltr46935</v>
      </c>
      <c r="H1427">
        <v>1426</v>
      </c>
      <c r="I1427" t="s">
        <v>12966</v>
      </c>
      <c r="J1427" t="s">
        <v>1785</v>
      </c>
      <c r="K1427" s="3">
        <v>46935</v>
      </c>
      <c r="L1427">
        <v>20</v>
      </c>
      <c r="M1427">
        <v>1</v>
      </c>
      <c r="N1427">
        <v>1</v>
      </c>
      <c r="O1427">
        <v>20</v>
      </c>
      <c r="P1427">
        <f t="shared" si="112"/>
        <v>8</v>
      </c>
      <c r="Q1427">
        <f t="shared" si="113"/>
        <v>0</v>
      </c>
      <c r="R1427">
        <f t="shared" si="114"/>
        <v>8</v>
      </c>
    </row>
    <row r="1428" spans="1:18">
      <c r="A1428" t="str">
        <f t="shared" si="110"/>
        <v>Roger 480 SL 20 X 1 ltr47088</v>
      </c>
      <c r="B1428" t="s">
        <v>1785</v>
      </c>
      <c r="C1428" s="3">
        <v>47088</v>
      </c>
      <c r="D1428">
        <v>2420</v>
      </c>
      <c r="G1428" t="str">
        <f t="shared" si="111"/>
        <v>Roger 480 SL 20 X 1 ltr47088</v>
      </c>
      <c r="H1428">
        <v>1427</v>
      </c>
      <c r="I1428" t="s">
        <v>12966</v>
      </c>
      <c r="J1428" t="s">
        <v>1785</v>
      </c>
      <c r="K1428" s="3">
        <v>47088</v>
      </c>
      <c r="L1428">
        <v>20</v>
      </c>
      <c r="M1428">
        <v>1</v>
      </c>
      <c r="N1428">
        <v>1</v>
      </c>
      <c r="O1428">
        <v>20</v>
      </c>
      <c r="P1428">
        <f t="shared" si="112"/>
        <v>2420</v>
      </c>
      <c r="Q1428">
        <f t="shared" si="113"/>
        <v>121</v>
      </c>
      <c r="R1428">
        <f t="shared" si="114"/>
        <v>0</v>
      </c>
    </row>
    <row r="1429" spans="1:18">
      <c r="A1429" t="str">
        <f t="shared" si="110"/>
        <v>Roger 480 SL 4 X 5 ltr46753</v>
      </c>
      <c r="B1429" t="s">
        <v>1788</v>
      </c>
      <c r="C1429" s="3">
        <v>46753</v>
      </c>
      <c r="D1429">
        <v>160</v>
      </c>
      <c r="G1429" t="str">
        <f t="shared" si="111"/>
        <v>Roger 480 SL 4 X 5 ltr46753</v>
      </c>
      <c r="H1429">
        <v>1428</v>
      </c>
      <c r="I1429" t="s">
        <v>12967</v>
      </c>
      <c r="J1429" t="s">
        <v>1788</v>
      </c>
      <c r="K1429" s="3">
        <v>46753</v>
      </c>
      <c r="L1429">
        <v>4</v>
      </c>
      <c r="M1429">
        <v>1</v>
      </c>
      <c r="N1429">
        <v>1</v>
      </c>
      <c r="O1429">
        <v>4</v>
      </c>
      <c r="P1429">
        <f t="shared" si="112"/>
        <v>160</v>
      </c>
      <c r="Q1429">
        <f t="shared" si="113"/>
        <v>40</v>
      </c>
      <c r="R1429">
        <f t="shared" si="114"/>
        <v>0</v>
      </c>
    </row>
    <row r="1430" spans="1:18">
      <c r="A1430" t="str">
        <f t="shared" si="110"/>
        <v>Rotraz 200 EC 20 X 500 ml46143</v>
      </c>
      <c r="B1430" t="s">
        <v>1790</v>
      </c>
      <c r="C1430" s="3">
        <v>46143</v>
      </c>
      <c r="D1430">
        <v>2199</v>
      </c>
      <c r="G1430" t="str">
        <f t="shared" si="111"/>
        <v>Rotraz 200 EC 20 X 500 ml46143</v>
      </c>
      <c r="H1430">
        <v>1429</v>
      </c>
      <c r="I1430" t="s">
        <v>12968</v>
      </c>
      <c r="J1430" t="s">
        <v>1790</v>
      </c>
      <c r="K1430" s="3">
        <v>46143</v>
      </c>
      <c r="L1430">
        <v>20</v>
      </c>
      <c r="M1430">
        <v>1</v>
      </c>
      <c r="N1430">
        <v>1</v>
      </c>
      <c r="O1430">
        <v>20</v>
      </c>
      <c r="P1430">
        <f t="shared" si="112"/>
        <v>2199</v>
      </c>
      <c r="Q1430">
        <f t="shared" si="113"/>
        <v>109</v>
      </c>
      <c r="R1430">
        <f t="shared" si="114"/>
        <v>19</v>
      </c>
    </row>
    <row r="1431" spans="1:18">
      <c r="A1431" t="str">
        <f t="shared" si="110"/>
        <v>Rotraz 200 EC 50 X 100 ml45992</v>
      </c>
      <c r="B1431" t="s">
        <v>1791</v>
      </c>
      <c r="C1431" s="3">
        <v>45992</v>
      </c>
      <c r="D1431">
        <v>1912</v>
      </c>
      <c r="G1431" t="str">
        <f t="shared" si="111"/>
        <v>Rotraz 200 EC 50 X 100 ml45992</v>
      </c>
      <c r="H1431">
        <v>1430</v>
      </c>
      <c r="I1431" t="s">
        <v>12969</v>
      </c>
      <c r="J1431" t="s">
        <v>1791</v>
      </c>
      <c r="K1431" s="3">
        <v>45992</v>
      </c>
      <c r="L1431">
        <v>50</v>
      </c>
      <c r="M1431">
        <v>1</v>
      </c>
      <c r="N1431">
        <v>1</v>
      </c>
      <c r="O1431">
        <v>50</v>
      </c>
      <c r="P1431">
        <f t="shared" si="112"/>
        <v>1912</v>
      </c>
      <c r="Q1431">
        <f t="shared" si="113"/>
        <v>38</v>
      </c>
      <c r="R1431">
        <f t="shared" si="114"/>
        <v>12</v>
      </c>
    </row>
    <row r="1432" spans="1:18">
      <c r="A1432" t="str">
        <f t="shared" si="110"/>
        <v>Rotraz 200 EC 50 X 100 ml46054</v>
      </c>
      <c r="B1432" t="s">
        <v>1791</v>
      </c>
      <c r="C1432" s="3">
        <v>46054</v>
      </c>
      <c r="D1432">
        <v>2500</v>
      </c>
      <c r="G1432" t="str">
        <f t="shared" si="111"/>
        <v>Rotraz 200 EC 50 X 100 ml46054</v>
      </c>
      <c r="H1432">
        <v>1431</v>
      </c>
      <c r="I1432" t="s">
        <v>12969</v>
      </c>
      <c r="J1432" t="s">
        <v>1791</v>
      </c>
      <c r="K1432" s="3">
        <v>46054</v>
      </c>
      <c r="L1432">
        <v>50</v>
      </c>
      <c r="M1432">
        <v>1</v>
      </c>
      <c r="N1432">
        <v>1</v>
      </c>
      <c r="O1432">
        <v>50</v>
      </c>
      <c r="P1432">
        <f t="shared" si="112"/>
        <v>2500</v>
      </c>
      <c r="Q1432">
        <f t="shared" si="113"/>
        <v>50</v>
      </c>
      <c r="R1432">
        <f t="shared" si="114"/>
        <v>0</v>
      </c>
    </row>
    <row r="1433" spans="1:18">
      <c r="A1433" t="str">
        <f t="shared" si="110"/>
        <v>Round Up 486 SL 12 X 1 ltr47239</v>
      </c>
      <c r="B1433" t="s">
        <v>1792</v>
      </c>
      <c r="C1433" s="3">
        <v>47239</v>
      </c>
      <c r="D1433">
        <v>9624</v>
      </c>
      <c r="G1433" t="str">
        <f t="shared" si="111"/>
        <v>Round Up 486 SL 12 X 1 ltr47239</v>
      </c>
      <c r="H1433">
        <v>1432</v>
      </c>
      <c r="I1433" t="s">
        <v>12970</v>
      </c>
      <c r="J1433" t="s">
        <v>1792</v>
      </c>
      <c r="K1433" s="3">
        <v>47239</v>
      </c>
      <c r="L1433">
        <v>12</v>
      </c>
      <c r="M1433">
        <v>1</v>
      </c>
      <c r="N1433">
        <v>1</v>
      </c>
      <c r="O1433">
        <v>12</v>
      </c>
      <c r="P1433">
        <f t="shared" si="112"/>
        <v>9624</v>
      </c>
      <c r="Q1433">
        <f t="shared" si="113"/>
        <v>802</v>
      </c>
      <c r="R1433">
        <f t="shared" si="114"/>
        <v>0</v>
      </c>
    </row>
    <row r="1434" spans="1:18">
      <c r="A1434" t="str">
        <f t="shared" si="110"/>
        <v>Round Up 486 SL 20 ltr47058</v>
      </c>
      <c r="B1434" t="s">
        <v>1793</v>
      </c>
      <c r="C1434" s="3">
        <v>47058</v>
      </c>
      <c r="D1434">
        <v>213</v>
      </c>
      <c r="G1434" t="str">
        <f t="shared" si="111"/>
        <v>Round Up 486 SL 20 ltr47058</v>
      </c>
      <c r="H1434">
        <v>1433</v>
      </c>
      <c r="I1434" t="s">
        <v>12971</v>
      </c>
      <c r="J1434" t="s">
        <v>1793</v>
      </c>
      <c r="K1434" s="3">
        <v>47058</v>
      </c>
      <c r="L1434">
        <v>1</v>
      </c>
      <c r="M1434">
        <v>1</v>
      </c>
      <c r="N1434">
        <v>1</v>
      </c>
      <c r="O1434">
        <v>1</v>
      </c>
      <c r="P1434">
        <f t="shared" si="112"/>
        <v>213</v>
      </c>
      <c r="Q1434">
        <f t="shared" si="113"/>
        <v>213</v>
      </c>
      <c r="R1434">
        <f t="shared" si="114"/>
        <v>0</v>
      </c>
    </row>
    <row r="1435" spans="1:18">
      <c r="A1435" t="str">
        <f t="shared" si="110"/>
        <v>Round Up 486 SL 4 X 4 ltr47239</v>
      </c>
      <c r="B1435" t="s">
        <v>1794</v>
      </c>
      <c r="C1435" s="3">
        <v>47239</v>
      </c>
      <c r="D1435">
        <v>380</v>
      </c>
      <c r="G1435" t="str">
        <f t="shared" si="111"/>
        <v>Round Up 486 SL 4 X 4 ltr47239</v>
      </c>
      <c r="H1435">
        <v>1434</v>
      </c>
      <c r="I1435" t="s">
        <v>12972</v>
      </c>
      <c r="J1435" t="s">
        <v>1794</v>
      </c>
      <c r="K1435" s="3">
        <v>47239</v>
      </c>
      <c r="L1435">
        <v>4</v>
      </c>
      <c r="M1435">
        <v>1</v>
      </c>
      <c r="N1435">
        <v>1</v>
      </c>
      <c r="O1435">
        <v>4</v>
      </c>
      <c r="P1435">
        <f t="shared" si="112"/>
        <v>380</v>
      </c>
      <c r="Q1435">
        <f t="shared" si="113"/>
        <v>95</v>
      </c>
      <c r="R1435">
        <f t="shared" si="114"/>
        <v>0</v>
      </c>
    </row>
    <row r="1436" spans="1:18">
      <c r="A1436" t="str">
        <f t="shared" si="110"/>
        <v>Round Up 486 SL 50 X 200 ml47178</v>
      </c>
      <c r="B1436" t="s">
        <v>1795</v>
      </c>
      <c r="C1436" s="3">
        <v>47178</v>
      </c>
      <c r="D1436">
        <v>13110</v>
      </c>
      <c r="G1436" t="str">
        <f t="shared" si="111"/>
        <v>Round Up 486 SL 50 X 200 ml47178</v>
      </c>
      <c r="H1436">
        <v>1435</v>
      </c>
      <c r="I1436" t="s">
        <v>12973</v>
      </c>
      <c r="J1436" t="s">
        <v>1795</v>
      </c>
      <c r="K1436" s="3">
        <v>47178</v>
      </c>
      <c r="L1436">
        <v>50</v>
      </c>
      <c r="M1436">
        <v>1</v>
      </c>
      <c r="N1436">
        <v>1</v>
      </c>
      <c r="O1436">
        <v>50</v>
      </c>
      <c r="P1436">
        <f t="shared" si="112"/>
        <v>13110</v>
      </c>
      <c r="Q1436">
        <f t="shared" si="113"/>
        <v>262</v>
      </c>
      <c r="R1436">
        <f t="shared" si="114"/>
        <v>10</v>
      </c>
    </row>
    <row r="1437" spans="1:18">
      <c r="A1437" t="str">
        <f t="shared" si="110"/>
        <v>Round Up 486 SL 50 X 200 ml47239</v>
      </c>
      <c r="B1437" t="s">
        <v>1795</v>
      </c>
      <c r="C1437" s="3">
        <v>47239</v>
      </c>
      <c r="D1437">
        <v>25000</v>
      </c>
      <c r="G1437" t="str">
        <f t="shared" si="111"/>
        <v>Round Up 486 SL 50 X 200 ml47239</v>
      </c>
      <c r="H1437">
        <v>1436</v>
      </c>
      <c r="I1437" t="s">
        <v>12973</v>
      </c>
      <c r="J1437" t="s">
        <v>1795</v>
      </c>
      <c r="K1437" s="3">
        <v>47239</v>
      </c>
      <c r="L1437">
        <v>50</v>
      </c>
      <c r="M1437">
        <v>1</v>
      </c>
      <c r="N1437">
        <v>1</v>
      </c>
      <c r="O1437">
        <v>50</v>
      </c>
      <c r="P1437">
        <f t="shared" si="112"/>
        <v>25000</v>
      </c>
      <c r="Q1437">
        <f t="shared" si="113"/>
        <v>500</v>
      </c>
      <c r="R1437">
        <f t="shared" si="114"/>
        <v>0</v>
      </c>
    </row>
    <row r="1438" spans="1:18">
      <c r="A1438" t="str">
        <f t="shared" si="110"/>
        <v>Roupix 455/100 SL 20 X 1 ltr47270</v>
      </c>
      <c r="B1438" t="s">
        <v>1796</v>
      </c>
      <c r="C1438" s="3">
        <v>47270</v>
      </c>
      <c r="D1438">
        <v>2000</v>
      </c>
      <c r="G1438" t="str">
        <f t="shared" si="111"/>
        <v>Roupix 455/100 SL 20 X 1 ltr47270</v>
      </c>
      <c r="H1438">
        <v>1437</v>
      </c>
      <c r="I1438" t="s">
        <v>12974</v>
      </c>
      <c r="J1438" t="s">
        <v>1796</v>
      </c>
      <c r="K1438" s="3">
        <v>47270</v>
      </c>
      <c r="L1438">
        <v>20</v>
      </c>
      <c r="M1438">
        <v>1</v>
      </c>
      <c r="N1438">
        <v>1</v>
      </c>
      <c r="O1438">
        <v>20</v>
      </c>
      <c r="P1438">
        <f t="shared" si="112"/>
        <v>2000</v>
      </c>
      <c r="Q1438">
        <f t="shared" si="113"/>
        <v>100</v>
      </c>
      <c r="R1438">
        <f t="shared" si="114"/>
        <v>0</v>
      </c>
    </row>
    <row r="1439" spans="1:18">
      <c r="A1439" t="str">
        <f t="shared" si="110"/>
        <v>Roza Xtra 610 EC 100 X 100 ml46388</v>
      </c>
      <c r="B1439" t="s">
        <v>1797</v>
      </c>
      <c r="C1439" s="3">
        <v>46388</v>
      </c>
      <c r="D1439">
        <v>2</v>
      </c>
      <c r="G1439" t="str">
        <f t="shared" si="111"/>
        <v>Roza Xtra 610 EC 100 X 100 ml46388</v>
      </c>
      <c r="H1439">
        <v>1438</v>
      </c>
      <c r="I1439" t="s">
        <v>12975</v>
      </c>
      <c r="J1439" t="s">
        <v>1797</v>
      </c>
      <c r="K1439" s="3">
        <v>46388</v>
      </c>
      <c r="L1439">
        <v>100</v>
      </c>
      <c r="M1439">
        <v>1</v>
      </c>
      <c r="N1439">
        <v>1</v>
      </c>
      <c r="O1439">
        <v>100</v>
      </c>
      <c r="P1439">
        <f t="shared" si="112"/>
        <v>2</v>
      </c>
      <c r="Q1439">
        <f t="shared" si="113"/>
        <v>0</v>
      </c>
      <c r="R1439">
        <f t="shared" si="114"/>
        <v>2</v>
      </c>
    </row>
    <row r="1440" spans="1:18">
      <c r="A1440" t="str">
        <f t="shared" si="110"/>
        <v>Roza Xtra 610 EC 100 X 100 ml47150</v>
      </c>
      <c r="B1440" t="s">
        <v>1797</v>
      </c>
      <c r="C1440" s="3">
        <v>47150</v>
      </c>
      <c r="D1440">
        <v>2700</v>
      </c>
      <c r="G1440" t="str">
        <f t="shared" si="111"/>
        <v>Roza Xtra 610 EC 100 X 100 ml47150</v>
      </c>
      <c r="H1440">
        <v>1439</v>
      </c>
      <c r="I1440" t="s">
        <v>12975</v>
      </c>
      <c r="J1440" t="s">
        <v>1797</v>
      </c>
      <c r="K1440" s="3">
        <v>47150</v>
      </c>
      <c r="L1440">
        <v>100</v>
      </c>
      <c r="M1440">
        <v>1</v>
      </c>
      <c r="N1440">
        <v>1</v>
      </c>
      <c r="O1440">
        <v>100</v>
      </c>
      <c r="P1440">
        <f t="shared" si="112"/>
        <v>2700</v>
      </c>
      <c r="Q1440">
        <f t="shared" si="113"/>
        <v>27</v>
      </c>
      <c r="R1440">
        <f t="shared" si="114"/>
        <v>0</v>
      </c>
    </row>
    <row r="1441" spans="1:18">
      <c r="A1441" t="str">
        <f t="shared" si="110"/>
        <v>Roza Xtra 610 EC 12 X 900 ml46722</v>
      </c>
      <c r="B1441" t="s">
        <v>1799</v>
      </c>
      <c r="C1441" s="3">
        <v>46722</v>
      </c>
      <c r="D1441">
        <v>84</v>
      </c>
      <c r="G1441" t="str">
        <f t="shared" si="111"/>
        <v>Roza Xtra 610 EC 12 X 900 ml46722</v>
      </c>
      <c r="H1441">
        <v>1440</v>
      </c>
      <c r="I1441" t="s">
        <v>12976</v>
      </c>
      <c r="J1441" t="s">
        <v>1799</v>
      </c>
      <c r="K1441" s="3">
        <v>46722</v>
      </c>
      <c r="L1441">
        <v>12</v>
      </c>
      <c r="M1441">
        <v>1</v>
      </c>
      <c r="N1441">
        <v>1</v>
      </c>
      <c r="O1441">
        <v>12</v>
      </c>
      <c r="P1441">
        <f t="shared" si="112"/>
        <v>84</v>
      </c>
      <c r="Q1441">
        <f t="shared" si="113"/>
        <v>7</v>
      </c>
      <c r="R1441">
        <f t="shared" si="114"/>
        <v>0</v>
      </c>
    </row>
    <row r="1442" spans="1:18">
      <c r="A1442" t="str">
        <f t="shared" si="110"/>
        <v>Roza Xtra 610 EC 12 X 900 ml46813</v>
      </c>
      <c r="B1442" t="s">
        <v>1799</v>
      </c>
      <c r="C1442" s="3">
        <v>46813</v>
      </c>
      <c r="D1442">
        <v>360</v>
      </c>
      <c r="G1442" t="str">
        <f t="shared" si="111"/>
        <v>Roza Xtra 610 EC 12 X 900 ml46813</v>
      </c>
      <c r="H1442">
        <v>1441</v>
      </c>
      <c r="I1442" t="s">
        <v>12976</v>
      </c>
      <c r="J1442" t="s">
        <v>1799</v>
      </c>
      <c r="K1442" s="3">
        <v>46813</v>
      </c>
      <c r="L1442">
        <v>12</v>
      </c>
      <c r="M1442">
        <v>1</v>
      </c>
      <c r="N1442">
        <v>1</v>
      </c>
      <c r="O1442">
        <v>12</v>
      </c>
      <c r="P1442">
        <f t="shared" si="112"/>
        <v>360</v>
      </c>
      <c r="Q1442">
        <f t="shared" si="113"/>
        <v>30</v>
      </c>
      <c r="R1442">
        <f t="shared" si="114"/>
        <v>0</v>
      </c>
    </row>
    <row r="1443" spans="1:18">
      <c r="A1443" t="str">
        <f t="shared" si="110"/>
        <v>Roza Xtra 610 EC 20 X 400 ml46600</v>
      </c>
      <c r="B1443" t="s">
        <v>1801</v>
      </c>
      <c r="C1443" s="3">
        <v>46600</v>
      </c>
      <c r="D1443">
        <v>461</v>
      </c>
      <c r="G1443" t="str">
        <f t="shared" si="111"/>
        <v>Roza Xtra 610 EC 20 X 400 ml46600</v>
      </c>
      <c r="H1443">
        <v>1442</v>
      </c>
      <c r="I1443" t="s">
        <v>12977</v>
      </c>
      <c r="J1443" t="s">
        <v>1801</v>
      </c>
      <c r="K1443" s="3">
        <v>46600</v>
      </c>
      <c r="L1443">
        <v>20</v>
      </c>
      <c r="M1443">
        <v>1</v>
      </c>
      <c r="N1443">
        <v>1</v>
      </c>
      <c r="O1443">
        <v>20</v>
      </c>
      <c r="P1443">
        <f t="shared" si="112"/>
        <v>461</v>
      </c>
      <c r="Q1443">
        <f t="shared" si="113"/>
        <v>23</v>
      </c>
      <c r="R1443">
        <f t="shared" si="114"/>
        <v>1</v>
      </c>
    </row>
    <row r="1444" spans="1:18">
      <c r="A1444" t="str">
        <f t="shared" si="110"/>
        <v>Roza Xtra 610 EC 20 X 400 ml46905</v>
      </c>
      <c r="B1444" t="s">
        <v>1801</v>
      </c>
      <c r="C1444" s="3">
        <v>46905</v>
      </c>
      <c r="D1444">
        <v>580</v>
      </c>
      <c r="G1444" t="str">
        <f t="shared" si="111"/>
        <v>Roza Xtra 610 EC 20 X 400 ml46905</v>
      </c>
      <c r="H1444">
        <v>1443</v>
      </c>
      <c r="I1444" t="s">
        <v>12977</v>
      </c>
      <c r="J1444" t="s">
        <v>1801</v>
      </c>
      <c r="K1444" s="3">
        <v>46905</v>
      </c>
      <c r="L1444">
        <v>20</v>
      </c>
      <c r="M1444">
        <v>1</v>
      </c>
      <c r="N1444">
        <v>1</v>
      </c>
      <c r="O1444">
        <v>20</v>
      </c>
      <c r="P1444">
        <f t="shared" si="112"/>
        <v>580</v>
      </c>
      <c r="Q1444">
        <f t="shared" si="113"/>
        <v>29</v>
      </c>
      <c r="R1444">
        <f t="shared" si="114"/>
        <v>0</v>
      </c>
    </row>
    <row r="1445" spans="1:18">
      <c r="A1445" t="str">
        <f t="shared" si="110"/>
        <v>Rumpas 120 EW 100 X 100 ml46023</v>
      </c>
      <c r="B1445" t="s">
        <v>1803</v>
      </c>
      <c r="C1445" s="3">
        <v>46023</v>
      </c>
      <c r="D1445">
        <v>1</v>
      </c>
      <c r="G1445" t="str">
        <f t="shared" si="111"/>
        <v>Rumpas 120 EW 100 X 100 ml46023</v>
      </c>
      <c r="H1445">
        <v>1444</v>
      </c>
      <c r="I1445" t="s">
        <v>12978</v>
      </c>
      <c r="J1445" t="s">
        <v>1803</v>
      </c>
      <c r="K1445" s="3">
        <v>46023</v>
      </c>
      <c r="L1445">
        <v>100</v>
      </c>
      <c r="M1445">
        <v>1</v>
      </c>
      <c r="N1445">
        <v>1</v>
      </c>
      <c r="O1445">
        <v>100</v>
      </c>
      <c r="P1445">
        <f t="shared" si="112"/>
        <v>1</v>
      </c>
      <c r="Q1445">
        <f t="shared" si="113"/>
        <v>0</v>
      </c>
      <c r="R1445">
        <f t="shared" si="114"/>
        <v>1</v>
      </c>
    </row>
    <row r="1446" spans="1:18">
      <c r="A1446" t="str">
        <f t="shared" si="110"/>
        <v>Rumpas 120 EW 100 X 100 ml46113</v>
      </c>
      <c r="B1446" t="s">
        <v>1803</v>
      </c>
      <c r="C1446" s="3">
        <v>46113</v>
      </c>
      <c r="D1446">
        <v>23270</v>
      </c>
      <c r="G1446" t="str">
        <f t="shared" si="111"/>
        <v>Rumpas 120 EW 100 X 100 ml46113</v>
      </c>
      <c r="H1446">
        <v>1445</v>
      </c>
      <c r="I1446" t="s">
        <v>12978</v>
      </c>
      <c r="J1446" t="s">
        <v>1803</v>
      </c>
      <c r="K1446" s="3">
        <v>46113</v>
      </c>
      <c r="L1446">
        <v>100</v>
      </c>
      <c r="M1446">
        <v>1</v>
      </c>
      <c r="N1446">
        <v>1</v>
      </c>
      <c r="O1446">
        <v>100</v>
      </c>
      <c r="P1446">
        <f t="shared" si="112"/>
        <v>23270</v>
      </c>
      <c r="Q1446">
        <f t="shared" si="113"/>
        <v>232</v>
      </c>
      <c r="R1446">
        <f t="shared" si="114"/>
        <v>70</v>
      </c>
    </row>
    <row r="1447" spans="1:18">
      <c r="A1447" t="str">
        <f t="shared" si="110"/>
        <v>Rumpas 120 EW 40 X 250 ml46113</v>
      </c>
      <c r="B1447" t="s">
        <v>1806</v>
      </c>
      <c r="C1447" s="3">
        <v>46113</v>
      </c>
      <c r="D1447">
        <v>7380</v>
      </c>
      <c r="G1447" t="str">
        <f t="shared" si="111"/>
        <v>Rumpas 120 EW 40 X 250 ml46113</v>
      </c>
      <c r="H1447">
        <v>1446</v>
      </c>
      <c r="I1447" t="s">
        <v>12979</v>
      </c>
      <c r="J1447" t="s">
        <v>1806</v>
      </c>
      <c r="K1447" s="3">
        <v>46113</v>
      </c>
      <c r="L1447">
        <v>40</v>
      </c>
      <c r="M1447">
        <v>1</v>
      </c>
      <c r="N1447">
        <v>1</v>
      </c>
      <c r="O1447">
        <v>40</v>
      </c>
      <c r="P1447">
        <f t="shared" si="112"/>
        <v>7380</v>
      </c>
      <c r="Q1447">
        <f t="shared" si="113"/>
        <v>184</v>
      </c>
      <c r="R1447">
        <f t="shared" si="114"/>
        <v>20</v>
      </c>
    </row>
    <row r="1448" spans="1:18">
      <c r="A1448" t="str">
        <f t="shared" si="110"/>
        <v>Saaf 75 WP 20 X 400 gr46235</v>
      </c>
      <c r="B1448" t="s">
        <v>1808</v>
      </c>
      <c r="C1448" s="3">
        <v>46235</v>
      </c>
      <c r="D1448">
        <v>500</v>
      </c>
      <c r="G1448" t="str">
        <f t="shared" si="111"/>
        <v>Saaf 75 WP 20 X 400 gr46235</v>
      </c>
      <c r="H1448">
        <v>1447</v>
      </c>
      <c r="I1448" t="s">
        <v>12980</v>
      </c>
      <c r="J1448" t="s">
        <v>1808</v>
      </c>
      <c r="K1448" s="3">
        <v>46235</v>
      </c>
      <c r="L1448">
        <v>20</v>
      </c>
      <c r="M1448">
        <v>1</v>
      </c>
      <c r="N1448">
        <v>1</v>
      </c>
      <c r="O1448">
        <v>20</v>
      </c>
      <c r="P1448">
        <f t="shared" si="112"/>
        <v>500</v>
      </c>
      <c r="Q1448">
        <f t="shared" si="113"/>
        <v>25</v>
      </c>
      <c r="R1448">
        <f t="shared" si="114"/>
        <v>0</v>
      </c>
    </row>
    <row r="1449" spans="1:18">
      <c r="A1449" t="str">
        <f t="shared" si="110"/>
        <v>Sabun Harimau Kuat 24 X 300 gr1/1/1000</v>
      </c>
      <c r="B1449" t="s">
        <v>1810</v>
      </c>
      <c r="C1449" s="3" t="s">
        <v>2222</v>
      </c>
      <c r="D1449">
        <v>714</v>
      </c>
      <c r="G1449" t="str">
        <f t="shared" si="111"/>
        <v>Sabun Harimau Kuat 24 X 300 gr1/1/1000</v>
      </c>
      <c r="H1449">
        <v>1448</v>
      </c>
      <c r="I1449" t="s">
        <v>12981</v>
      </c>
      <c r="J1449" t="s">
        <v>1810</v>
      </c>
      <c r="K1449" s="3" t="s">
        <v>2222</v>
      </c>
      <c r="L1449">
        <v>24</v>
      </c>
      <c r="M1449">
        <v>1</v>
      </c>
      <c r="N1449">
        <v>1</v>
      </c>
      <c r="O1449">
        <v>24</v>
      </c>
      <c r="P1449">
        <f t="shared" si="112"/>
        <v>714</v>
      </c>
      <c r="Q1449">
        <f t="shared" si="113"/>
        <v>29</v>
      </c>
      <c r="R1449">
        <f t="shared" si="114"/>
        <v>18</v>
      </c>
    </row>
    <row r="1450" spans="1:18">
      <c r="A1450" t="str">
        <f t="shared" si="110"/>
        <v>Sagri-Meth 77 SP 100 X 100 gr46600</v>
      </c>
      <c r="B1450" t="s">
        <v>1811</v>
      </c>
      <c r="C1450" s="3">
        <v>46600</v>
      </c>
      <c r="D1450">
        <v>700</v>
      </c>
      <c r="G1450" t="str">
        <f t="shared" si="111"/>
        <v>Sagri-Meth 77 SP 100 X 100 gr46600</v>
      </c>
      <c r="H1450">
        <v>1449</v>
      </c>
      <c r="I1450" t="s">
        <v>12982</v>
      </c>
      <c r="J1450" t="s">
        <v>1811</v>
      </c>
      <c r="K1450" s="3">
        <v>46600</v>
      </c>
      <c r="L1450">
        <v>100</v>
      </c>
      <c r="M1450">
        <v>1</v>
      </c>
      <c r="N1450">
        <v>1</v>
      </c>
      <c r="O1450">
        <v>100</v>
      </c>
      <c r="P1450">
        <f t="shared" si="112"/>
        <v>700</v>
      </c>
      <c r="Q1450">
        <f t="shared" si="113"/>
        <v>7</v>
      </c>
      <c r="R1450">
        <f t="shared" si="114"/>
        <v>0</v>
      </c>
    </row>
    <row r="1451" spans="1:18">
      <c r="A1451" t="str">
        <f t="shared" si="110"/>
        <v>Sagri-Meth 77 SP 100 X 100 gr46082</v>
      </c>
      <c r="B1451" t="s">
        <v>1811</v>
      </c>
      <c r="C1451" s="3">
        <v>46082</v>
      </c>
      <c r="D1451">
        <v>3558</v>
      </c>
      <c r="G1451" t="str">
        <f t="shared" si="111"/>
        <v>Sagri-Meth 77 SP 100 X 100 gr46082</v>
      </c>
      <c r="H1451">
        <v>1450</v>
      </c>
      <c r="I1451" t="s">
        <v>12982</v>
      </c>
      <c r="J1451" t="s">
        <v>1811</v>
      </c>
      <c r="K1451" s="3">
        <v>46082</v>
      </c>
      <c r="L1451">
        <v>100</v>
      </c>
      <c r="M1451">
        <v>1</v>
      </c>
      <c r="N1451">
        <v>1</v>
      </c>
      <c r="O1451">
        <v>100</v>
      </c>
      <c r="P1451">
        <f t="shared" si="112"/>
        <v>3558</v>
      </c>
      <c r="Q1451">
        <f t="shared" si="113"/>
        <v>35</v>
      </c>
      <c r="R1451">
        <f t="shared" si="114"/>
        <v>58</v>
      </c>
    </row>
    <row r="1452" spans="1:18">
      <c r="A1452" t="str">
        <f t="shared" si="110"/>
        <v>Sagri-Meth 77 SP 25 X 400 gr46054</v>
      </c>
      <c r="B1452" t="s">
        <v>1812</v>
      </c>
      <c r="C1452" s="3">
        <v>46054</v>
      </c>
      <c r="D1452">
        <v>25</v>
      </c>
      <c r="G1452" t="str">
        <f t="shared" si="111"/>
        <v>Sagri-Meth 77 SP 25 X 400 gr46054</v>
      </c>
      <c r="H1452">
        <v>1451</v>
      </c>
      <c r="I1452" t="s">
        <v>12983</v>
      </c>
      <c r="J1452" t="s">
        <v>1812</v>
      </c>
      <c r="K1452" s="3">
        <v>46054</v>
      </c>
      <c r="L1452">
        <v>25</v>
      </c>
      <c r="M1452">
        <v>1</v>
      </c>
      <c r="N1452">
        <v>1</v>
      </c>
      <c r="O1452">
        <v>25</v>
      </c>
      <c r="P1452">
        <f t="shared" si="112"/>
        <v>25</v>
      </c>
      <c r="Q1452">
        <f t="shared" si="113"/>
        <v>1</v>
      </c>
      <c r="R1452">
        <f t="shared" si="114"/>
        <v>0</v>
      </c>
    </row>
    <row r="1453" spans="1:18">
      <c r="A1453" t="str">
        <f t="shared" si="110"/>
        <v>Sagri-Meth 77 SP 25 X 400 gr46631</v>
      </c>
      <c r="B1453" t="s">
        <v>1812</v>
      </c>
      <c r="C1453" s="3">
        <v>46631</v>
      </c>
      <c r="D1453">
        <v>450</v>
      </c>
      <c r="G1453" t="str">
        <f t="shared" si="111"/>
        <v>Sagri-Meth 77 SP 25 X 400 gr46631</v>
      </c>
      <c r="H1453">
        <v>1452</v>
      </c>
      <c r="I1453" t="s">
        <v>12983</v>
      </c>
      <c r="J1453" t="s">
        <v>1812</v>
      </c>
      <c r="K1453" s="3">
        <v>46631</v>
      </c>
      <c r="L1453">
        <v>25</v>
      </c>
      <c r="M1453">
        <v>1</v>
      </c>
      <c r="N1453">
        <v>1</v>
      </c>
      <c r="O1453">
        <v>25</v>
      </c>
      <c r="P1453">
        <f t="shared" si="112"/>
        <v>450</v>
      </c>
      <c r="Q1453">
        <f t="shared" si="113"/>
        <v>18</v>
      </c>
      <c r="R1453">
        <f t="shared" si="114"/>
        <v>0</v>
      </c>
    </row>
    <row r="1454" spans="1:18">
      <c r="A1454" t="str">
        <f t="shared" si="110"/>
        <v>Sagri-Meth 77 SP 25 X 400 gr46569</v>
      </c>
      <c r="B1454" t="s">
        <v>1812</v>
      </c>
      <c r="C1454" s="3">
        <v>46569</v>
      </c>
      <c r="D1454">
        <v>775</v>
      </c>
      <c r="G1454" t="str">
        <f t="shared" si="111"/>
        <v>Sagri-Meth 77 SP 25 X 400 gr46569</v>
      </c>
      <c r="H1454">
        <v>1453</v>
      </c>
      <c r="I1454" t="s">
        <v>12983</v>
      </c>
      <c r="J1454" t="s">
        <v>1812</v>
      </c>
      <c r="K1454" s="3">
        <v>46569</v>
      </c>
      <c r="L1454">
        <v>25</v>
      </c>
      <c r="M1454">
        <v>1</v>
      </c>
      <c r="N1454">
        <v>1</v>
      </c>
      <c r="O1454">
        <v>25</v>
      </c>
      <c r="P1454">
        <f t="shared" si="112"/>
        <v>775</v>
      </c>
      <c r="Q1454">
        <f t="shared" si="113"/>
        <v>31</v>
      </c>
      <c r="R1454">
        <f t="shared" si="114"/>
        <v>0</v>
      </c>
    </row>
    <row r="1455" spans="1:18">
      <c r="A1455" t="str">
        <f t="shared" si="110"/>
        <v>Sagri-Mox 52 WP 100 X 100 gr45992</v>
      </c>
      <c r="B1455" t="s">
        <v>1813</v>
      </c>
      <c r="C1455" s="3">
        <v>45992</v>
      </c>
      <c r="D1455">
        <v>2214</v>
      </c>
      <c r="G1455" t="str">
        <f t="shared" si="111"/>
        <v>Sagri-Mox 52 WP 100 X 100 gr45992</v>
      </c>
      <c r="H1455">
        <v>1454</v>
      </c>
      <c r="I1455" t="s">
        <v>12984</v>
      </c>
      <c r="J1455" t="s">
        <v>1813</v>
      </c>
      <c r="K1455" s="3">
        <v>45992</v>
      </c>
      <c r="L1455">
        <v>100</v>
      </c>
      <c r="M1455">
        <v>1</v>
      </c>
      <c r="N1455">
        <v>1</v>
      </c>
      <c r="O1455">
        <v>100</v>
      </c>
      <c r="P1455">
        <f t="shared" si="112"/>
        <v>2214</v>
      </c>
      <c r="Q1455">
        <f t="shared" si="113"/>
        <v>22</v>
      </c>
      <c r="R1455">
        <f t="shared" si="114"/>
        <v>14</v>
      </c>
    </row>
    <row r="1456" spans="1:18">
      <c r="A1456" t="str">
        <f t="shared" si="110"/>
        <v>Sagri-Mox 52 WP 25 X 400 gr46113</v>
      </c>
      <c r="B1456" t="s">
        <v>1814</v>
      </c>
      <c r="C1456" s="3">
        <v>46113</v>
      </c>
      <c r="D1456">
        <v>1362</v>
      </c>
      <c r="G1456" t="str">
        <f t="shared" si="111"/>
        <v>Sagri-Mox 52 WP 25 X 400 gr46113</v>
      </c>
      <c r="H1456">
        <v>1455</v>
      </c>
      <c r="I1456" t="s">
        <v>12985</v>
      </c>
      <c r="J1456" t="s">
        <v>1814</v>
      </c>
      <c r="K1456" s="3">
        <v>46113</v>
      </c>
      <c r="L1456">
        <v>25</v>
      </c>
      <c r="M1456">
        <v>1</v>
      </c>
      <c r="N1456">
        <v>1</v>
      </c>
      <c r="O1456">
        <v>25</v>
      </c>
      <c r="P1456">
        <f t="shared" si="112"/>
        <v>1362</v>
      </c>
      <c r="Q1456">
        <f t="shared" si="113"/>
        <v>54</v>
      </c>
      <c r="R1456">
        <f t="shared" si="114"/>
        <v>12</v>
      </c>
    </row>
    <row r="1457" spans="1:18">
      <c r="A1457" t="str">
        <f t="shared" si="110"/>
        <v>Sagri-Storm 100/400/50 SC 20 X 1 ltr46327</v>
      </c>
      <c r="B1457" t="s">
        <v>1815</v>
      </c>
      <c r="C1457" s="3">
        <v>46327</v>
      </c>
      <c r="D1457">
        <v>7</v>
      </c>
      <c r="G1457" t="str">
        <f t="shared" si="111"/>
        <v>Sagri-Storm 100/400/50 SC 20 X 1 ltr46327</v>
      </c>
      <c r="H1457">
        <v>1456</v>
      </c>
      <c r="I1457" t="s">
        <v>12986</v>
      </c>
      <c r="J1457" t="s">
        <v>1815</v>
      </c>
      <c r="K1457" s="3">
        <v>46327</v>
      </c>
      <c r="L1457">
        <v>20</v>
      </c>
      <c r="M1457">
        <v>1</v>
      </c>
      <c r="N1457">
        <v>1</v>
      </c>
      <c r="O1457">
        <v>20</v>
      </c>
      <c r="P1457">
        <f t="shared" si="112"/>
        <v>7</v>
      </c>
      <c r="Q1457">
        <f t="shared" si="113"/>
        <v>0</v>
      </c>
      <c r="R1457">
        <f t="shared" si="114"/>
        <v>7</v>
      </c>
    </row>
    <row r="1458" spans="1:18">
      <c r="A1458" t="str">
        <f t="shared" si="110"/>
        <v>Sagri-Storm 100/400/50 SC 20 X 1 ltr46661</v>
      </c>
      <c r="B1458" t="s">
        <v>1815</v>
      </c>
      <c r="C1458" s="3">
        <v>46661</v>
      </c>
      <c r="D1458">
        <v>900</v>
      </c>
      <c r="G1458" t="str">
        <f t="shared" si="111"/>
        <v>Sagri-Storm 100/400/50 SC 20 X 1 ltr46661</v>
      </c>
      <c r="H1458">
        <v>1457</v>
      </c>
      <c r="I1458" t="s">
        <v>12986</v>
      </c>
      <c r="J1458" t="s">
        <v>1815</v>
      </c>
      <c r="K1458" s="3">
        <v>46661</v>
      </c>
      <c r="L1458">
        <v>20</v>
      </c>
      <c r="M1458">
        <v>1</v>
      </c>
      <c r="N1458">
        <v>1</v>
      </c>
      <c r="O1458">
        <v>20</v>
      </c>
      <c r="P1458">
        <f t="shared" si="112"/>
        <v>900</v>
      </c>
      <c r="Q1458">
        <f t="shared" si="113"/>
        <v>45</v>
      </c>
      <c r="R1458">
        <f t="shared" si="114"/>
        <v>0</v>
      </c>
    </row>
    <row r="1459" spans="1:18">
      <c r="A1459" t="str">
        <f t="shared" si="110"/>
        <v>Sagri-Storm 100/400/50 SC 20 X 500 ml46661</v>
      </c>
      <c r="B1459" t="s">
        <v>1816</v>
      </c>
      <c r="C1459" s="3">
        <v>46661</v>
      </c>
      <c r="D1459">
        <v>740</v>
      </c>
      <c r="G1459" t="str">
        <f t="shared" si="111"/>
        <v>Sagri-Storm 100/400/50 SC 20 X 500 ml46661</v>
      </c>
      <c r="H1459">
        <v>1458</v>
      </c>
      <c r="I1459" t="s">
        <v>12987</v>
      </c>
      <c r="J1459" t="s">
        <v>1816</v>
      </c>
      <c r="K1459" s="3">
        <v>46661</v>
      </c>
      <c r="L1459">
        <v>20</v>
      </c>
      <c r="M1459">
        <v>1</v>
      </c>
      <c r="N1459">
        <v>1</v>
      </c>
      <c r="O1459">
        <v>20</v>
      </c>
      <c r="P1459">
        <f t="shared" si="112"/>
        <v>740</v>
      </c>
      <c r="Q1459">
        <f t="shared" si="113"/>
        <v>37</v>
      </c>
      <c r="R1459">
        <f t="shared" si="114"/>
        <v>0</v>
      </c>
    </row>
    <row r="1460" spans="1:18">
      <c r="A1460" t="str">
        <f t="shared" si="110"/>
        <v>Sagri-Storm 100/400/50 SC 40 X 250 ml46296</v>
      </c>
      <c r="B1460" t="s">
        <v>1817</v>
      </c>
      <c r="C1460" s="3">
        <v>46296</v>
      </c>
      <c r="D1460">
        <v>766</v>
      </c>
      <c r="G1460" t="str">
        <f t="shared" si="111"/>
        <v>Sagri-Storm 100/400/50 SC 40 X 250 ml46296</v>
      </c>
      <c r="H1460">
        <v>1459</v>
      </c>
      <c r="I1460" t="s">
        <v>12988</v>
      </c>
      <c r="J1460" t="s">
        <v>1817</v>
      </c>
      <c r="K1460" s="3">
        <v>46296</v>
      </c>
      <c r="L1460">
        <v>40</v>
      </c>
      <c r="M1460">
        <v>1</v>
      </c>
      <c r="N1460">
        <v>1</v>
      </c>
      <c r="O1460">
        <v>40</v>
      </c>
      <c r="P1460">
        <f t="shared" si="112"/>
        <v>766</v>
      </c>
      <c r="Q1460">
        <f t="shared" si="113"/>
        <v>19</v>
      </c>
      <c r="R1460">
        <f t="shared" si="114"/>
        <v>6</v>
      </c>
    </row>
    <row r="1461" spans="1:18">
      <c r="A1461" t="str">
        <f t="shared" si="110"/>
        <v>Sajadah1/1/1000</v>
      </c>
      <c r="B1461" t="s">
        <v>1819</v>
      </c>
      <c r="C1461" s="3" t="s">
        <v>2222</v>
      </c>
      <c r="D1461">
        <v>10</v>
      </c>
      <c r="G1461" t="str">
        <f t="shared" si="111"/>
        <v>Sajadah1/1/1000</v>
      </c>
      <c r="H1461">
        <v>1460</v>
      </c>
      <c r="I1461" t="s">
        <v>12989</v>
      </c>
      <c r="J1461" t="s">
        <v>1819</v>
      </c>
      <c r="K1461" s="3" t="s">
        <v>2222</v>
      </c>
      <c r="L1461">
        <v>1</v>
      </c>
      <c r="M1461">
        <v>1</v>
      </c>
      <c r="N1461">
        <v>1</v>
      </c>
      <c r="O1461">
        <v>1</v>
      </c>
      <c r="P1461">
        <f t="shared" si="112"/>
        <v>10</v>
      </c>
      <c r="Q1461">
        <f t="shared" si="113"/>
        <v>10</v>
      </c>
      <c r="R1461">
        <f t="shared" si="114"/>
        <v>0</v>
      </c>
    </row>
    <row r="1462" spans="1:18">
      <c r="A1462" t="str">
        <f t="shared" si="110"/>
        <v>Saringan Tabung 14 ltr &amp; 17 ltr Star Metal1/1/1000</v>
      </c>
      <c r="B1462" t="s">
        <v>1820</v>
      </c>
      <c r="C1462" s="3" t="s">
        <v>2222</v>
      </c>
      <c r="D1462">
        <v>100</v>
      </c>
      <c r="G1462" t="str">
        <f t="shared" si="111"/>
        <v>Saringan Tabung 14 ltr &amp; 17 ltr Star Metal1/1/1000</v>
      </c>
      <c r="H1462">
        <v>1461</v>
      </c>
      <c r="I1462" t="s">
        <v>12990</v>
      </c>
      <c r="J1462" t="s">
        <v>1820</v>
      </c>
      <c r="K1462" s="3" t="s">
        <v>2222</v>
      </c>
      <c r="L1462">
        <v>1</v>
      </c>
      <c r="M1462">
        <v>1</v>
      </c>
      <c r="N1462">
        <v>1</v>
      </c>
      <c r="O1462">
        <v>1</v>
      </c>
      <c r="P1462">
        <f t="shared" si="112"/>
        <v>100</v>
      </c>
      <c r="Q1462">
        <f t="shared" si="113"/>
        <v>100</v>
      </c>
      <c r="R1462">
        <f t="shared" si="114"/>
        <v>0</v>
      </c>
    </row>
    <row r="1463" spans="1:18">
      <c r="A1463" t="str">
        <f t="shared" si="110"/>
        <v>Saringan Tangki Star Metal1/1/1000</v>
      </c>
      <c r="B1463" t="s">
        <v>1821</v>
      </c>
      <c r="C1463" s="3" t="s">
        <v>2222</v>
      </c>
      <c r="D1463">
        <v>3</v>
      </c>
      <c r="G1463" t="str">
        <f t="shared" si="111"/>
        <v>Saringan Tangki Star Metal1/1/1000</v>
      </c>
      <c r="H1463">
        <v>1462</v>
      </c>
      <c r="I1463" t="s">
        <v>12991</v>
      </c>
      <c r="J1463" t="s">
        <v>1821</v>
      </c>
      <c r="K1463" s="3" t="s">
        <v>2222</v>
      </c>
      <c r="L1463">
        <v>1</v>
      </c>
      <c r="M1463">
        <v>1</v>
      </c>
      <c r="N1463">
        <v>1</v>
      </c>
      <c r="O1463">
        <v>1</v>
      </c>
      <c r="P1463">
        <f t="shared" si="112"/>
        <v>3</v>
      </c>
      <c r="Q1463">
        <f t="shared" si="113"/>
        <v>3</v>
      </c>
      <c r="R1463">
        <f t="shared" si="114"/>
        <v>0</v>
      </c>
    </row>
    <row r="1464" spans="1:18">
      <c r="A1464" t="str">
        <f t="shared" si="110"/>
        <v>Sarung1/1/1000</v>
      </c>
      <c r="B1464" t="s">
        <v>1822</v>
      </c>
      <c r="C1464" s="3" t="s">
        <v>2222</v>
      </c>
      <c r="D1464">
        <v>864</v>
      </c>
      <c r="G1464" t="str">
        <f t="shared" si="111"/>
        <v>Sarung1/1/1000</v>
      </c>
      <c r="H1464">
        <v>1463</v>
      </c>
      <c r="I1464" t="s">
        <v>12992</v>
      </c>
      <c r="J1464" t="s">
        <v>1822</v>
      </c>
      <c r="K1464" s="3" t="s">
        <v>2222</v>
      </c>
      <c r="L1464">
        <v>1</v>
      </c>
      <c r="M1464">
        <v>1</v>
      </c>
      <c r="N1464">
        <v>1</v>
      </c>
      <c r="O1464">
        <v>1</v>
      </c>
      <c r="P1464">
        <f t="shared" si="112"/>
        <v>864</v>
      </c>
      <c r="Q1464">
        <f t="shared" si="113"/>
        <v>864</v>
      </c>
      <c r="R1464">
        <f t="shared" si="114"/>
        <v>0</v>
      </c>
    </row>
    <row r="1465" spans="1:18">
      <c r="A1465" t="str">
        <f t="shared" si="110"/>
        <v>Sarung Abu Rizqi1/1/1000</v>
      </c>
      <c r="B1465" t="s">
        <v>1823</v>
      </c>
      <c r="C1465" s="3" t="s">
        <v>2222</v>
      </c>
      <c r="D1465">
        <v>589</v>
      </c>
      <c r="G1465" t="str">
        <f t="shared" si="111"/>
        <v>Sarung Abu Rizqi1/1/1000</v>
      </c>
      <c r="H1465">
        <v>1464</v>
      </c>
      <c r="I1465" t="s">
        <v>12993</v>
      </c>
      <c r="J1465" t="s">
        <v>1823</v>
      </c>
      <c r="K1465" s="3" t="s">
        <v>2222</v>
      </c>
      <c r="L1465">
        <v>1</v>
      </c>
      <c r="M1465">
        <v>1</v>
      </c>
      <c r="N1465">
        <v>1</v>
      </c>
      <c r="O1465">
        <v>1</v>
      </c>
      <c r="P1465">
        <f t="shared" si="112"/>
        <v>589</v>
      </c>
      <c r="Q1465">
        <f t="shared" si="113"/>
        <v>589</v>
      </c>
      <c r="R1465">
        <f t="shared" si="114"/>
        <v>0</v>
      </c>
    </row>
    <row r="1466" spans="1:18">
      <c r="A1466" t="str">
        <f t="shared" si="110"/>
        <v>Sarung Arabi Madinah1/1/1000</v>
      </c>
      <c r="B1466" t="s">
        <v>1824</v>
      </c>
      <c r="C1466" s="3" t="s">
        <v>2222</v>
      </c>
      <c r="D1466">
        <v>23</v>
      </c>
      <c r="G1466" t="str">
        <f t="shared" si="111"/>
        <v>Sarung Arabi Madinah1/1/1000</v>
      </c>
      <c r="H1466">
        <v>1465</v>
      </c>
      <c r="I1466" t="s">
        <v>12994</v>
      </c>
      <c r="J1466" t="s">
        <v>1824</v>
      </c>
      <c r="K1466" s="3" t="s">
        <v>2222</v>
      </c>
      <c r="L1466">
        <v>1</v>
      </c>
      <c r="M1466">
        <v>1</v>
      </c>
      <c r="N1466">
        <v>1</v>
      </c>
      <c r="O1466">
        <v>1</v>
      </c>
      <c r="P1466">
        <f t="shared" si="112"/>
        <v>23</v>
      </c>
      <c r="Q1466">
        <f t="shared" si="113"/>
        <v>23</v>
      </c>
      <c r="R1466">
        <f t="shared" si="114"/>
        <v>0</v>
      </c>
    </row>
    <row r="1467" spans="1:18">
      <c r="A1467" t="str">
        <f t="shared" si="110"/>
        <v>Sarung Atlas1/1/1000</v>
      </c>
      <c r="B1467" t="s">
        <v>1825</v>
      </c>
      <c r="C1467" s="3" t="s">
        <v>2222</v>
      </c>
      <c r="D1467">
        <v>2925</v>
      </c>
      <c r="G1467" t="str">
        <f t="shared" si="111"/>
        <v>Sarung Atlas1/1/1000</v>
      </c>
      <c r="H1467">
        <v>1466</v>
      </c>
      <c r="I1467" t="s">
        <v>12995</v>
      </c>
      <c r="J1467" t="s">
        <v>1825</v>
      </c>
      <c r="K1467" s="3" t="s">
        <v>2222</v>
      </c>
      <c r="L1467">
        <v>1</v>
      </c>
      <c r="M1467">
        <v>1</v>
      </c>
      <c r="N1467">
        <v>1</v>
      </c>
      <c r="O1467">
        <v>1</v>
      </c>
      <c r="P1467">
        <f t="shared" si="112"/>
        <v>2925</v>
      </c>
      <c r="Q1467">
        <f t="shared" si="113"/>
        <v>2925</v>
      </c>
      <c r="R1467">
        <f t="shared" si="114"/>
        <v>0</v>
      </c>
    </row>
    <row r="1468" spans="1:18">
      <c r="A1468" t="str">
        <f t="shared" si="110"/>
        <v>Sarung Gajah Duduk1/1/1000</v>
      </c>
      <c r="B1468" t="s">
        <v>1826</v>
      </c>
      <c r="C1468" s="3" t="s">
        <v>2222</v>
      </c>
      <c r="D1468">
        <v>160</v>
      </c>
      <c r="G1468" t="str">
        <f t="shared" si="111"/>
        <v>Sarung Gajah Duduk1/1/1000</v>
      </c>
      <c r="H1468">
        <v>1467</v>
      </c>
      <c r="I1468" t="s">
        <v>12996</v>
      </c>
      <c r="J1468" t="s">
        <v>1826</v>
      </c>
      <c r="K1468" s="3" t="s">
        <v>2222</v>
      </c>
      <c r="L1468">
        <v>1</v>
      </c>
      <c r="M1468">
        <v>1</v>
      </c>
      <c r="N1468">
        <v>1</v>
      </c>
      <c r="O1468">
        <v>1</v>
      </c>
      <c r="P1468">
        <f t="shared" si="112"/>
        <v>160</v>
      </c>
      <c r="Q1468">
        <f t="shared" si="113"/>
        <v>160</v>
      </c>
      <c r="R1468">
        <f t="shared" si="114"/>
        <v>0</v>
      </c>
    </row>
    <row r="1469" spans="1:18">
      <c r="A1469" t="str">
        <f t="shared" si="110"/>
        <v>Sarung Gajah Duduk44282</v>
      </c>
      <c r="B1469" t="s">
        <v>1826</v>
      </c>
      <c r="C1469" s="3">
        <v>44282</v>
      </c>
      <c r="D1469">
        <v>317</v>
      </c>
      <c r="G1469" t="str">
        <f t="shared" si="111"/>
        <v>Sarung Gajah Duduk44282</v>
      </c>
      <c r="H1469">
        <v>1468</v>
      </c>
      <c r="I1469" t="s">
        <v>12996</v>
      </c>
      <c r="J1469" t="s">
        <v>1826</v>
      </c>
      <c r="K1469" s="3">
        <v>44282</v>
      </c>
      <c r="L1469">
        <v>1</v>
      </c>
      <c r="M1469">
        <v>1</v>
      </c>
      <c r="N1469">
        <v>1</v>
      </c>
      <c r="O1469">
        <v>1</v>
      </c>
      <c r="P1469">
        <f t="shared" si="112"/>
        <v>317</v>
      </c>
      <c r="Q1469">
        <f t="shared" si="113"/>
        <v>317</v>
      </c>
      <c r="R1469">
        <f t="shared" si="114"/>
        <v>0</v>
      </c>
    </row>
    <row r="1470" spans="1:18">
      <c r="A1470" t="str">
        <f t="shared" si="110"/>
        <v>Sarung Gajah Kembar1/1/1000</v>
      </c>
      <c r="B1470" t="s">
        <v>1827</v>
      </c>
      <c r="C1470" s="3" t="s">
        <v>2222</v>
      </c>
      <c r="D1470">
        <v>46</v>
      </c>
      <c r="G1470" t="str">
        <f t="shared" si="111"/>
        <v>Sarung Gajah Kembar1/1/1000</v>
      </c>
      <c r="H1470">
        <v>1469</v>
      </c>
      <c r="I1470" t="s">
        <v>12997</v>
      </c>
      <c r="J1470" t="s">
        <v>1827</v>
      </c>
      <c r="K1470" s="3" t="s">
        <v>2222</v>
      </c>
      <c r="L1470">
        <v>1</v>
      </c>
      <c r="M1470">
        <v>1</v>
      </c>
      <c r="N1470">
        <v>1</v>
      </c>
      <c r="O1470">
        <v>1</v>
      </c>
      <c r="P1470">
        <f t="shared" si="112"/>
        <v>46</v>
      </c>
      <c r="Q1470">
        <f t="shared" si="113"/>
        <v>46</v>
      </c>
      <c r="R1470">
        <f t="shared" si="114"/>
        <v>0</v>
      </c>
    </row>
    <row r="1471" spans="1:18">
      <c r="A1471" t="str">
        <f t="shared" si="110"/>
        <v>Sarung Java Karlos1/1/1000</v>
      </c>
      <c r="B1471" t="s">
        <v>1828</v>
      </c>
      <c r="C1471" s="3" t="s">
        <v>2222</v>
      </c>
      <c r="D1471">
        <v>36</v>
      </c>
      <c r="G1471" t="str">
        <f t="shared" si="111"/>
        <v>Sarung Java Karlos1/1/1000</v>
      </c>
      <c r="H1471">
        <v>1470</v>
      </c>
      <c r="I1471" t="s">
        <v>12998</v>
      </c>
      <c r="J1471" t="s">
        <v>1828</v>
      </c>
      <c r="K1471" s="3" t="s">
        <v>2222</v>
      </c>
      <c r="L1471">
        <v>1</v>
      </c>
      <c r="M1471">
        <v>1</v>
      </c>
      <c r="N1471">
        <v>1</v>
      </c>
      <c r="O1471">
        <v>1</v>
      </c>
      <c r="P1471">
        <f t="shared" si="112"/>
        <v>36</v>
      </c>
      <c r="Q1471">
        <f t="shared" si="113"/>
        <v>36</v>
      </c>
      <c r="R1471">
        <f t="shared" si="114"/>
        <v>0</v>
      </c>
    </row>
    <row r="1472" spans="1:18">
      <c r="A1472" t="str">
        <f t="shared" si="110"/>
        <v>Sarung Jenggolo1/1/1000</v>
      </c>
      <c r="B1472" t="s">
        <v>1829</v>
      </c>
      <c r="C1472" s="3" t="s">
        <v>2222</v>
      </c>
      <c r="D1472">
        <v>541</v>
      </c>
      <c r="G1472" t="str">
        <f t="shared" si="111"/>
        <v>Sarung Jenggolo1/1/1000</v>
      </c>
      <c r="H1472">
        <v>1471</v>
      </c>
      <c r="I1472" t="s">
        <v>12999</v>
      </c>
      <c r="J1472" t="s">
        <v>1829</v>
      </c>
      <c r="K1472" s="3" t="s">
        <v>2222</v>
      </c>
      <c r="L1472">
        <v>1</v>
      </c>
      <c r="M1472">
        <v>1</v>
      </c>
      <c r="N1472">
        <v>1</v>
      </c>
      <c r="O1472">
        <v>1</v>
      </c>
      <c r="P1472">
        <f t="shared" si="112"/>
        <v>541</v>
      </c>
      <c r="Q1472">
        <f t="shared" si="113"/>
        <v>541</v>
      </c>
      <c r="R1472">
        <f t="shared" si="114"/>
        <v>0</v>
      </c>
    </row>
    <row r="1473" spans="1:18">
      <c r="A1473" t="str">
        <f t="shared" si="110"/>
        <v>Sarung Ramadhani1/1/1000</v>
      </c>
      <c r="B1473" t="s">
        <v>1830</v>
      </c>
      <c r="C1473" s="3" t="s">
        <v>2222</v>
      </c>
      <c r="D1473">
        <v>10</v>
      </c>
      <c r="G1473" t="str">
        <f t="shared" si="111"/>
        <v>Sarung Ramadhani1/1/1000</v>
      </c>
      <c r="H1473">
        <v>1472</v>
      </c>
      <c r="I1473" t="s">
        <v>13000</v>
      </c>
      <c r="J1473" t="s">
        <v>1830</v>
      </c>
      <c r="K1473" s="3" t="s">
        <v>2222</v>
      </c>
      <c r="L1473">
        <v>1</v>
      </c>
      <c r="M1473">
        <v>1</v>
      </c>
      <c r="N1473">
        <v>1</v>
      </c>
      <c r="O1473">
        <v>1</v>
      </c>
      <c r="P1473">
        <f t="shared" si="112"/>
        <v>10</v>
      </c>
      <c r="Q1473">
        <f t="shared" si="113"/>
        <v>10</v>
      </c>
      <c r="R1473">
        <f t="shared" si="114"/>
        <v>0</v>
      </c>
    </row>
    <row r="1474" spans="1:18">
      <c r="A1474" t="str">
        <f t="shared" si="110"/>
        <v>Sarung Samarinda1/1/1000</v>
      </c>
      <c r="B1474" t="s">
        <v>1831</v>
      </c>
      <c r="C1474" s="3" t="s">
        <v>2222</v>
      </c>
      <c r="D1474">
        <v>106</v>
      </c>
      <c r="G1474" t="str">
        <f t="shared" si="111"/>
        <v>Sarung Samarinda1/1/1000</v>
      </c>
      <c r="H1474">
        <v>1473</v>
      </c>
      <c r="I1474" t="s">
        <v>13001</v>
      </c>
      <c r="J1474" t="s">
        <v>1831</v>
      </c>
      <c r="K1474" s="3" t="s">
        <v>2222</v>
      </c>
      <c r="L1474">
        <v>1</v>
      </c>
      <c r="M1474">
        <v>1</v>
      </c>
      <c r="N1474">
        <v>1</v>
      </c>
      <c r="O1474">
        <v>1</v>
      </c>
      <c r="P1474">
        <f t="shared" si="112"/>
        <v>106</v>
      </c>
      <c r="Q1474">
        <f t="shared" si="113"/>
        <v>106</v>
      </c>
      <c r="R1474">
        <f t="shared" si="114"/>
        <v>0</v>
      </c>
    </row>
    <row r="1475" spans="1:18">
      <c r="A1475" t="str">
        <f t="shared" ref="A1475:A1538" si="115">B1475&amp;C1475</f>
        <v>Sarung Wadimor1/1/1000</v>
      </c>
      <c r="B1475" t="s">
        <v>1832</v>
      </c>
      <c r="C1475" s="3" t="s">
        <v>2222</v>
      </c>
      <c r="D1475">
        <v>165</v>
      </c>
      <c r="G1475" t="str">
        <f t="shared" ref="G1475:G1538" si="116">J1475&amp;K1475</f>
        <v>Sarung Wadimor1/1/1000</v>
      </c>
      <c r="H1475">
        <v>1474</v>
      </c>
      <c r="I1475" t="s">
        <v>13002</v>
      </c>
      <c r="J1475" t="s">
        <v>1832</v>
      </c>
      <c r="K1475" s="3" t="s">
        <v>2222</v>
      </c>
      <c r="L1475">
        <v>1</v>
      </c>
      <c r="M1475">
        <v>1</v>
      </c>
      <c r="N1475">
        <v>1</v>
      </c>
      <c r="O1475">
        <v>1</v>
      </c>
      <c r="P1475">
        <f t="shared" ref="P1475:P1538" si="117">VLOOKUP(G1475,$A$2:$D$2089,4,FALSE)</f>
        <v>165</v>
      </c>
      <c r="Q1475">
        <f t="shared" ref="Q1475:Q1538" si="118">ROUNDDOWN(P1475/O1475,0)</f>
        <v>165</v>
      </c>
      <c r="R1475">
        <f t="shared" ref="R1475:R1538" si="119">P1475-Q1475*O1475</f>
        <v>0</v>
      </c>
    </row>
    <row r="1476" spans="1:18">
      <c r="A1476" t="str">
        <f t="shared" si="115"/>
        <v>Saturn Plus 20 X 1 ltr47119</v>
      </c>
      <c r="B1476" t="s">
        <v>1833</v>
      </c>
      <c r="C1476" s="3">
        <v>47119</v>
      </c>
      <c r="D1476">
        <v>760</v>
      </c>
      <c r="G1476" t="str">
        <f t="shared" si="116"/>
        <v>Saturn Plus 20 X 1 ltr47119</v>
      </c>
      <c r="H1476">
        <v>1475</v>
      </c>
      <c r="I1476" t="s">
        <v>13003</v>
      </c>
      <c r="J1476" t="s">
        <v>1833</v>
      </c>
      <c r="K1476" s="3">
        <v>47119</v>
      </c>
      <c r="L1476">
        <v>20</v>
      </c>
      <c r="M1476">
        <v>1</v>
      </c>
      <c r="N1476">
        <v>1</v>
      </c>
      <c r="O1476">
        <v>20</v>
      </c>
      <c r="P1476">
        <f t="shared" si="117"/>
        <v>760</v>
      </c>
      <c r="Q1476">
        <f t="shared" si="118"/>
        <v>38</v>
      </c>
      <c r="R1476">
        <f t="shared" si="119"/>
        <v>0</v>
      </c>
    </row>
    <row r="1477" spans="1:18">
      <c r="A1477" t="str">
        <f t="shared" si="115"/>
        <v>Saturn Plus 20 X 250 ml47088</v>
      </c>
      <c r="B1477" t="s">
        <v>1834</v>
      </c>
      <c r="C1477" s="3">
        <v>47088</v>
      </c>
      <c r="D1477">
        <v>2</v>
      </c>
      <c r="G1477" t="str">
        <f t="shared" si="116"/>
        <v>Saturn Plus 20 X 250 ml47088</v>
      </c>
      <c r="H1477">
        <v>1476</v>
      </c>
      <c r="I1477" t="s">
        <v>13004</v>
      </c>
      <c r="J1477" t="s">
        <v>1834</v>
      </c>
      <c r="K1477" s="3">
        <v>47088</v>
      </c>
      <c r="L1477">
        <v>20</v>
      </c>
      <c r="M1477">
        <v>1</v>
      </c>
      <c r="N1477">
        <v>1</v>
      </c>
      <c r="O1477">
        <v>20</v>
      </c>
      <c r="P1477">
        <f t="shared" si="117"/>
        <v>2</v>
      </c>
      <c r="Q1477">
        <f t="shared" si="118"/>
        <v>0</v>
      </c>
      <c r="R1477">
        <f t="shared" si="119"/>
        <v>2</v>
      </c>
    </row>
    <row r="1478" spans="1:18">
      <c r="A1478" t="str">
        <f t="shared" si="115"/>
        <v>Saturn Plus 20 X 250 ml47209</v>
      </c>
      <c r="B1478" t="s">
        <v>1834</v>
      </c>
      <c r="C1478" s="3">
        <v>47209</v>
      </c>
      <c r="D1478">
        <v>3240</v>
      </c>
      <c r="G1478" t="str">
        <f t="shared" si="116"/>
        <v>Saturn Plus 20 X 250 ml47209</v>
      </c>
      <c r="H1478">
        <v>1477</v>
      </c>
      <c r="I1478" t="s">
        <v>13004</v>
      </c>
      <c r="J1478" t="s">
        <v>1834</v>
      </c>
      <c r="K1478" s="3">
        <v>47209</v>
      </c>
      <c r="L1478">
        <v>20</v>
      </c>
      <c r="M1478">
        <v>1</v>
      </c>
      <c r="N1478">
        <v>1</v>
      </c>
      <c r="O1478">
        <v>20</v>
      </c>
      <c r="P1478">
        <f t="shared" si="117"/>
        <v>3240</v>
      </c>
      <c r="Q1478">
        <f t="shared" si="118"/>
        <v>162</v>
      </c>
      <c r="R1478">
        <f t="shared" si="119"/>
        <v>0</v>
      </c>
    </row>
    <row r="1479" spans="1:18">
      <c r="A1479" t="str">
        <f t="shared" si="115"/>
        <v>Saturn Plus 20 X 500 ml47088</v>
      </c>
      <c r="B1479" t="s">
        <v>1835</v>
      </c>
      <c r="C1479" s="3">
        <v>47088</v>
      </c>
      <c r="D1479">
        <v>7</v>
      </c>
      <c r="G1479" t="str">
        <f t="shared" si="116"/>
        <v>Saturn Plus 20 X 500 ml47088</v>
      </c>
      <c r="H1479">
        <v>1478</v>
      </c>
      <c r="I1479" t="s">
        <v>13005</v>
      </c>
      <c r="J1479" t="s">
        <v>1835</v>
      </c>
      <c r="K1479" s="3">
        <v>47088</v>
      </c>
      <c r="L1479">
        <v>20</v>
      </c>
      <c r="M1479">
        <v>1</v>
      </c>
      <c r="N1479">
        <v>1</v>
      </c>
      <c r="O1479">
        <v>20</v>
      </c>
      <c r="P1479">
        <f t="shared" si="117"/>
        <v>7</v>
      </c>
      <c r="Q1479">
        <f t="shared" si="118"/>
        <v>0</v>
      </c>
      <c r="R1479">
        <f t="shared" si="119"/>
        <v>7</v>
      </c>
    </row>
    <row r="1480" spans="1:18">
      <c r="A1480" t="str">
        <f t="shared" si="115"/>
        <v>Saturn Plus 20 X 500 ml47119</v>
      </c>
      <c r="B1480" t="s">
        <v>1835</v>
      </c>
      <c r="C1480" s="3">
        <v>47119</v>
      </c>
      <c r="D1480">
        <v>1740</v>
      </c>
      <c r="G1480" t="str">
        <f t="shared" si="116"/>
        <v>Saturn Plus 20 X 500 ml47119</v>
      </c>
      <c r="H1480">
        <v>1479</v>
      </c>
      <c r="I1480" t="s">
        <v>13005</v>
      </c>
      <c r="J1480" t="s">
        <v>1835</v>
      </c>
      <c r="K1480" s="3">
        <v>47119</v>
      </c>
      <c r="L1480">
        <v>20</v>
      </c>
      <c r="M1480">
        <v>1</v>
      </c>
      <c r="N1480">
        <v>1</v>
      </c>
      <c r="O1480">
        <v>20</v>
      </c>
      <c r="P1480">
        <f t="shared" si="117"/>
        <v>1740</v>
      </c>
      <c r="Q1480">
        <f t="shared" si="118"/>
        <v>87</v>
      </c>
      <c r="R1480">
        <f t="shared" si="119"/>
        <v>0</v>
      </c>
    </row>
    <row r="1481" spans="1:18">
      <c r="A1481" t="str">
        <f t="shared" si="115"/>
        <v>Saturn Plus 20 X 500 ml47209</v>
      </c>
      <c r="B1481" t="s">
        <v>1835</v>
      </c>
      <c r="C1481" s="3">
        <v>47209</v>
      </c>
      <c r="D1481">
        <v>2600</v>
      </c>
      <c r="G1481" t="str">
        <f t="shared" si="116"/>
        <v>Saturn Plus 20 X 500 ml47209</v>
      </c>
      <c r="H1481">
        <v>1480</v>
      </c>
      <c r="I1481" t="s">
        <v>13005</v>
      </c>
      <c r="J1481" t="s">
        <v>1835</v>
      </c>
      <c r="K1481" s="3">
        <v>47209</v>
      </c>
      <c r="L1481">
        <v>20</v>
      </c>
      <c r="M1481">
        <v>1</v>
      </c>
      <c r="N1481">
        <v>1</v>
      </c>
      <c r="O1481">
        <v>20</v>
      </c>
      <c r="P1481">
        <f t="shared" si="117"/>
        <v>2600</v>
      </c>
      <c r="Q1481">
        <f t="shared" si="118"/>
        <v>130</v>
      </c>
      <c r="R1481">
        <f t="shared" si="119"/>
        <v>0</v>
      </c>
    </row>
    <row r="1482" spans="1:18">
      <c r="A1482" t="str">
        <f t="shared" si="115"/>
        <v>Satyazeb 80 WP 20 X 1 kg46447</v>
      </c>
      <c r="B1482" t="s">
        <v>1836</v>
      </c>
      <c r="C1482" s="3">
        <v>46447</v>
      </c>
      <c r="D1482">
        <v>945</v>
      </c>
      <c r="G1482" t="str">
        <f t="shared" si="116"/>
        <v>Satyazeb 80 WP 20 X 1 kg46447</v>
      </c>
      <c r="H1482">
        <v>1481</v>
      </c>
      <c r="I1482" t="s">
        <v>13006</v>
      </c>
      <c r="J1482" t="s">
        <v>1836</v>
      </c>
      <c r="K1482" s="3">
        <v>46447</v>
      </c>
      <c r="L1482">
        <v>20</v>
      </c>
      <c r="M1482">
        <v>1</v>
      </c>
      <c r="N1482">
        <v>1</v>
      </c>
      <c r="O1482">
        <v>20</v>
      </c>
      <c r="P1482">
        <f t="shared" si="117"/>
        <v>945</v>
      </c>
      <c r="Q1482">
        <f t="shared" si="118"/>
        <v>47</v>
      </c>
      <c r="R1482">
        <f t="shared" si="119"/>
        <v>5</v>
      </c>
    </row>
    <row r="1483" spans="1:18">
      <c r="A1483" t="str">
        <f t="shared" si="115"/>
        <v>Score 250 EC 40 X 250 ml45992</v>
      </c>
      <c r="B1483" t="s">
        <v>1841</v>
      </c>
      <c r="C1483" s="3">
        <v>45992</v>
      </c>
      <c r="D1483">
        <v>9993</v>
      </c>
      <c r="G1483" t="str">
        <f t="shared" si="116"/>
        <v>Score 250 EC 40 X 250 ml45992</v>
      </c>
      <c r="H1483">
        <v>1482</v>
      </c>
      <c r="I1483" t="s">
        <v>13007</v>
      </c>
      <c r="J1483" t="s">
        <v>1841</v>
      </c>
      <c r="K1483" s="3">
        <v>45992</v>
      </c>
      <c r="L1483">
        <v>40</v>
      </c>
      <c r="M1483">
        <v>1</v>
      </c>
      <c r="N1483">
        <v>1</v>
      </c>
      <c r="O1483">
        <v>40</v>
      </c>
      <c r="P1483">
        <f t="shared" si="117"/>
        <v>9993</v>
      </c>
      <c r="Q1483">
        <f t="shared" si="118"/>
        <v>249</v>
      </c>
      <c r="R1483">
        <f t="shared" si="119"/>
        <v>33</v>
      </c>
    </row>
    <row r="1484" spans="1:18">
      <c r="A1484" t="str">
        <f t="shared" si="115"/>
        <v>Score 250 EC 40 X 250 ml46082</v>
      </c>
      <c r="B1484" t="s">
        <v>1841</v>
      </c>
      <c r="C1484" s="3">
        <v>46082</v>
      </c>
      <c r="D1484">
        <v>21</v>
      </c>
      <c r="G1484" t="str">
        <f t="shared" si="116"/>
        <v>Score 250 EC 40 X 250 ml46082</v>
      </c>
      <c r="H1484">
        <v>1483</v>
      </c>
      <c r="I1484" t="s">
        <v>13007</v>
      </c>
      <c r="J1484" t="s">
        <v>1841</v>
      </c>
      <c r="K1484" s="3">
        <v>46082</v>
      </c>
      <c r="L1484">
        <v>40</v>
      </c>
      <c r="M1484">
        <v>1</v>
      </c>
      <c r="N1484">
        <v>1</v>
      </c>
      <c r="O1484">
        <v>40</v>
      </c>
      <c r="P1484">
        <f t="shared" si="117"/>
        <v>21</v>
      </c>
      <c r="Q1484">
        <f t="shared" si="118"/>
        <v>0</v>
      </c>
      <c r="R1484">
        <f t="shared" si="119"/>
        <v>21</v>
      </c>
    </row>
    <row r="1485" spans="1:18">
      <c r="A1485" t="str">
        <f t="shared" si="115"/>
        <v>Score 250 EC 40 X 250 ml46113</v>
      </c>
      <c r="B1485" t="s">
        <v>1841</v>
      </c>
      <c r="C1485" s="3">
        <v>46113</v>
      </c>
      <c r="D1485">
        <v>34800</v>
      </c>
      <c r="G1485" t="str">
        <f t="shared" si="116"/>
        <v>Score 250 EC 40 X 250 ml46113</v>
      </c>
      <c r="H1485">
        <v>1484</v>
      </c>
      <c r="I1485" t="s">
        <v>13007</v>
      </c>
      <c r="J1485" t="s">
        <v>1841</v>
      </c>
      <c r="K1485" s="3">
        <v>46113</v>
      </c>
      <c r="L1485">
        <v>40</v>
      </c>
      <c r="M1485">
        <v>1</v>
      </c>
      <c r="N1485">
        <v>1</v>
      </c>
      <c r="O1485">
        <v>40</v>
      </c>
      <c r="P1485">
        <f t="shared" si="117"/>
        <v>34800</v>
      </c>
      <c r="Q1485">
        <f t="shared" si="118"/>
        <v>870</v>
      </c>
      <c r="R1485">
        <f t="shared" si="119"/>
        <v>0</v>
      </c>
    </row>
    <row r="1486" spans="1:18">
      <c r="A1486" t="str">
        <f t="shared" si="115"/>
        <v>Score 250 EC 40 X 250 ml46023</v>
      </c>
      <c r="B1486" t="s">
        <v>1841</v>
      </c>
      <c r="C1486" s="3">
        <v>46023</v>
      </c>
      <c r="D1486">
        <v>11760</v>
      </c>
      <c r="G1486" t="str">
        <f t="shared" si="116"/>
        <v>Score 250 EC 40 X 250 ml46023</v>
      </c>
      <c r="H1486">
        <v>1485</v>
      </c>
      <c r="I1486" t="s">
        <v>13007</v>
      </c>
      <c r="J1486" t="s">
        <v>1841</v>
      </c>
      <c r="K1486" s="3">
        <v>46023</v>
      </c>
      <c r="L1486">
        <v>40</v>
      </c>
      <c r="M1486">
        <v>1</v>
      </c>
      <c r="N1486">
        <v>1</v>
      </c>
      <c r="O1486">
        <v>40</v>
      </c>
      <c r="P1486">
        <f t="shared" si="117"/>
        <v>11760</v>
      </c>
      <c r="Q1486">
        <f t="shared" si="118"/>
        <v>294</v>
      </c>
      <c r="R1486">
        <f t="shared" si="119"/>
        <v>0</v>
      </c>
    </row>
    <row r="1487" spans="1:18">
      <c r="A1487" t="str">
        <f t="shared" si="115"/>
        <v>Score 250 EC 40 X 250 ml46054</v>
      </c>
      <c r="B1487" t="s">
        <v>1841</v>
      </c>
      <c r="C1487" s="3">
        <v>46054</v>
      </c>
      <c r="D1487">
        <v>35200</v>
      </c>
      <c r="G1487" t="str">
        <f t="shared" si="116"/>
        <v>Score 250 EC 40 X 250 ml46054</v>
      </c>
      <c r="H1487">
        <v>1486</v>
      </c>
      <c r="I1487" t="s">
        <v>13007</v>
      </c>
      <c r="J1487" t="s">
        <v>1841</v>
      </c>
      <c r="K1487" s="3">
        <v>46054</v>
      </c>
      <c r="L1487">
        <v>40</v>
      </c>
      <c r="M1487">
        <v>1</v>
      </c>
      <c r="N1487">
        <v>1</v>
      </c>
      <c r="O1487">
        <v>40</v>
      </c>
      <c r="P1487">
        <f t="shared" si="117"/>
        <v>35200</v>
      </c>
      <c r="Q1487">
        <f t="shared" si="118"/>
        <v>880</v>
      </c>
      <c r="R1487">
        <f t="shared" si="119"/>
        <v>0</v>
      </c>
    </row>
    <row r="1488" spans="1:18">
      <c r="A1488" t="str">
        <f t="shared" si="115"/>
        <v>Score 250 EC 50 X 80 ml45992</v>
      </c>
      <c r="B1488" t="s">
        <v>1858</v>
      </c>
      <c r="C1488" s="3">
        <v>45992</v>
      </c>
      <c r="D1488">
        <v>1</v>
      </c>
      <c r="G1488" t="str">
        <f t="shared" si="116"/>
        <v>Score 250 EC 50 X 80 ml45992</v>
      </c>
      <c r="H1488">
        <v>1487</v>
      </c>
      <c r="I1488" t="s">
        <v>13008</v>
      </c>
      <c r="J1488" t="s">
        <v>1858</v>
      </c>
      <c r="K1488" s="3">
        <v>45992</v>
      </c>
      <c r="L1488">
        <v>50</v>
      </c>
      <c r="M1488">
        <v>1</v>
      </c>
      <c r="N1488">
        <v>1</v>
      </c>
      <c r="O1488">
        <v>50</v>
      </c>
      <c r="P1488">
        <f t="shared" si="117"/>
        <v>1</v>
      </c>
      <c r="Q1488">
        <f t="shared" si="118"/>
        <v>0</v>
      </c>
      <c r="R1488">
        <f t="shared" si="119"/>
        <v>1</v>
      </c>
    </row>
    <row r="1489" spans="1:18">
      <c r="A1489" t="str">
        <f t="shared" si="115"/>
        <v>Score 250 EC 50 X 80 ml46113</v>
      </c>
      <c r="B1489" t="s">
        <v>1858</v>
      </c>
      <c r="C1489" s="3">
        <v>46113</v>
      </c>
      <c r="D1489">
        <v>38530</v>
      </c>
      <c r="G1489" t="str">
        <f t="shared" si="116"/>
        <v>Score 250 EC 50 X 80 ml46113</v>
      </c>
      <c r="H1489">
        <v>1488</v>
      </c>
      <c r="I1489" t="s">
        <v>13008</v>
      </c>
      <c r="J1489" t="s">
        <v>1858</v>
      </c>
      <c r="K1489" s="3">
        <v>46113</v>
      </c>
      <c r="L1489">
        <v>50</v>
      </c>
      <c r="M1489">
        <v>1</v>
      </c>
      <c r="N1489">
        <v>1</v>
      </c>
      <c r="O1489">
        <v>50</v>
      </c>
      <c r="P1489">
        <f t="shared" si="117"/>
        <v>38530</v>
      </c>
      <c r="Q1489">
        <f t="shared" si="118"/>
        <v>770</v>
      </c>
      <c r="R1489">
        <f t="shared" si="119"/>
        <v>30</v>
      </c>
    </row>
    <row r="1490" spans="1:18">
      <c r="A1490" t="str">
        <f t="shared" si="115"/>
        <v>Score 250 EC 50 X 80 ml46023</v>
      </c>
      <c r="B1490" t="s">
        <v>1858</v>
      </c>
      <c r="C1490" s="3">
        <v>46023</v>
      </c>
      <c r="D1490">
        <v>14150</v>
      </c>
      <c r="G1490" t="str">
        <f t="shared" si="116"/>
        <v>Score 250 EC 50 X 80 ml46023</v>
      </c>
      <c r="H1490">
        <v>1489</v>
      </c>
      <c r="I1490" t="s">
        <v>13008</v>
      </c>
      <c r="J1490" t="s">
        <v>1858</v>
      </c>
      <c r="K1490" s="3">
        <v>46023</v>
      </c>
      <c r="L1490">
        <v>50</v>
      </c>
      <c r="M1490">
        <v>1</v>
      </c>
      <c r="N1490">
        <v>1</v>
      </c>
      <c r="O1490">
        <v>50</v>
      </c>
      <c r="P1490">
        <f t="shared" si="117"/>
        <v>14150</v>
      </c>
      <c r="Q1490">
        <f t="shared" si="118"/>
        <v>283</v>
      </c>
      <c r="R1490">
        <f t="shared" si="119"/>
        <v>0</v>
      </c>
    </row>
    <row r="1491" spans="1:18">
      <c r="A1491" t="str">
        <f t="shared" si="115"/>
        <v>Sealing Gasket Yamaha1/1/1000</v>
      </c>
      <c r="B1491" t="s">
        <v>1864</v>
      </c>
      <c r="C1491" s="3" t="s">
        <v>2222</v>
      </c>
      <c r="D1491">
        <v>20</v>
      </c>
      <c r="G1491" t="str">
        <f t="shared" si="116"/>
        <v>Sealing Gasket Yamaha1/1/1000</v>
      </c>
      <c r="H1491">
        <v>1490</v>
      </c>
      <c r="I1491" t="s">
        <v>13009</v>
      </c>
      <c r="J1491" t="s">
        <v>1864</v>
      </c>
      <c r="K1491" s="3" t="s">
        <v>2222</v>
      </c>
      <c r="L1491">
        <v>1</v>
      </c>
      <c r="M1491">
        <v>1</v>
      </c>
      <c r="N1491">
        <v>1</v>
      </c>
      <c r="O1491">
        <v>1</v>
      </c>
      <c r="P1491">
        <f t="shared" si="117"/>
        <v>20</v>
      </c>
      <c r="Q1491">
        <f t="shared" si="118"/>
        <v>20</v>
      </c>
      <c r="R1491">
        <f t="shared" si="119"/>
        <v>0</v>
      </c>
    </row>
    <row r="1492" spans="1:18">
      <c r="A1492" t="str">
        <f t="shared" si="115"/>
        <v>Sekop Tanaman Goodman Transplanter 05-008 100 X 11/1/1000</v>
      </c>
      <c r="B1492" t="s">
        <v>1865</v>
      </c>
      <c r="C1492" s="3" t="s">
        <v>2222</v>
      </c>
      <c r="D1492">
        <v>34</v>
      </c>
      <c r="G1492" t="str">
        <f t="shared" si="116"/>
        <v>Sekop Tanaman Goodman Transplanter 05-008 100 X 11/1/1000</v>
      </c>
      <c r="H1492">
        <v>1491</v>
      </c>
      <c r="I1492" t="s">
        <v>13010</v>
      </c>
      <c r="J1492" t="s">
        <v>1865</v>
      </c>
      <c r="K1492" s="3" t="s">
        <v>2222</v>
      </c>
      <c r="L1492">
        <v>100</v>
      </c>
      <c r="M1492">
        <v>1</v>
      </c>
      <c r="N1492">
        <v>1</v>
      </c>
      <c r="O1492">
        <v>100</v>
      </c>
      <c r="P1492">
        <f t="shared" si="117"/>
        <v>34</v>
      </c>
      <c r="Q1492">
        <f t="shared" si="118"/>
        <v>0</v>
      </c>
      <c r="R1492">
        <f t="shared" si="119"/>
        <v>34</v>
      </c>
    </row>
    <row r="1493" spans="1:18">
      <c r="A1493" t="str">
        <f t="shared" si="115"/>
        <v>Selang + Kran Pencet Baru (GA)1/1/1000</v>
      </c>
      <c r="B1493" t="s">
        <v>1867</v>
      </c>
      <c r="C1493" s="3" t="s">
        <v>2222</v>
      </c>
      <c r="D1493">
        <v>2</v>
      </c>
      <c r="G1493" t="str">
        <f t="shared" si="116"/>
        <v>Selang + Kran Pencet Baru (GA)1/1/1000</v>
      </c>
      <c r="H1493">
        <v>1492</v>
      </c>
      <c r="I1493" t="s">
        <v>13011</v>
      </c>
      <c r="J1493" t="s">
        <v>1867</v>
      </c>
      <c r="K1493" s="3" t="s">
        <v>2222</v>
      </c>
      <c r="L1493">
        <v>1</v>
      </c>
      <c r="M1493">
        <v>1</v>
      </c>
      <c r="N1493">
        <v>1</v>
      </c>
      <c r="O1493">
        <v>1</v>
      </c>
      <c r="P1493">
        <f t="shared" si="117"/>
        <v>2</v>
      </c>
      <c r="Q1493">
        <f t="shared" si="118"/>
        <v>2</v>
      </c>
      <c r="R1493">
        <f t="shared" si="119"/>
        <v>0</v>
      </c>
    </row>
    <row r="1494" spans="1:18">
      <c r="A1494" t="str">
        <f t="shared" si="115"/>
        <v>Selang Drip 010 X 4 X 100 HTM @0.7kg/rol (sample)1/1/1000</v>
      </c>
      <c r="B1494" t="s">
        <v>1868</v>
      </c>
      <c r="C1494" s="3" t="s">
        <v>2222</v>
      </c>
      <c r="D1494">
        <v>1</v>
      </c>
      <c r="G1494" t="str">
        <f t="shared" si="116"/>
        <v>Selang Drip 010 X 4 X 100 HTM @0.7kg/rol (sample)1/1/1000</v>
      </c>
      <c r="H1494">
        <v>1493</v>
      </c>
      <c r="I1494" t="s">
        <v>13012</v>
      </c>
      <c r="J1494" t="s">
        <v>1868</v>
      </c>
      <c r="K1494" s="3" t="s">
        <v>2222</v>
      </c>
      <c r="L1494">
        <v>1</v>
      </c>
      <c r="M1494">
        <v>1</v>
      </c>
      <c r="N1494">
        <v>1</v>
      </c>
      <c r="O1494">
        <v>1</v>
      </c>
      <c r="P1494">
        <f t="shared" si="117"/>
        <v>1</v>
      </c>
      <c r="Q1494">
        <f t="shared" si="118"/>
        <v>1</v>
      </c>
      <c r="R1494">
        <f t="shared" si="119"/>
        <v>0</v>
      </c>
    </row>
    <row r="1495" spans="1:18">
      <c r="A1495" t="str">
        <f t="shared" si="115"/>
        <v>Selang Drip 010 X 4 X 200 HTM @1.4kg/rol (sample)1/1/1000</v>
      </c>
      <c r="B1495" t="s">
        <v>1869</v>
      </c>
      <c r="C1495" s="3" t="s">
        <v>2222</v>
      </c>
      <c r="D1495">
        <v>1</v>
      </c>
      <c r="G1495" t="str">
        <f t="shared" si="116"/>
        <v>Selang Drip 010 X 4 X 200 HTM @1.4kg/rol (sample)1/1/1000</v>
      </c>
      <c r="H1495">
        <v>1494</v>
      </c>
      <c r="I1495" t="s">
        <v>13013</v>
      </c>
      <c r="J1495" t="s">
        <v>1869</v>
      </c>
      <c r="K1495" s="3" t="s">
        <v>2222</v>
      </c>
      <c r="L1495">
        <v>1</v>
      </c>
      <c r="M1495">
        <v>1</v>
      </c>
      <c r="N1495">
        <v>1</v>
      </c>
      <c r="O1495">
        <v>1</v>
      </c>
      <c r="P1495">
        <f t="shared" si="117"/>
        <v>1</v>
      </c>
      <c r="Q1495">
        <f t="shared" si="118"/>
        <v>1</v>
      </c>
      <c r="R1495">
        <f t="shared" si="119"/>
        <v>0</v>
      </c>
    </row>
    <row r="1496" spans="1:18">
      <c r="A1496" t="str">
        <f t="shared" si="115"/>
        <v>Selang Drip 015 X 4 X 100 HTM @1.2kg/rol (sample)1/1/1000</v>
      </c>
      <c r="B1496" t="s">
        <v>1870</v>
      </c>
      <c r="C1496" s="3" t="s">
        <v>2222</v>
      </c>
      <c r="D1496">
        <v>1</v>
      </c>
      <c r="G1496" t="str">
        <f t="shared" si="116"/>
        <v>Selang Drip 015 X 4 X 100 HTM @1.2kg/rol (sample)1/1/1000</v>
      </c>
      <c r="H1496">
        <v>1495</v>
      </c>
      <c r="I1496" t="s">
        <v>13014</v>
      </c>
      <c r="J1496" t="s">
        <v>1870</v>
      </c>
      <c r="K1496" s="3" t="s">
        <v>2222</v>
      </c>
      <c r="L1496">
        <v>1</v>
      </c>
      <c r="M1496">
        <v>1</v>
      </c>
      <c r="N1496">
        <v>1</v>
      </c>
      <c r="O1496">
        <v>1</v>
      </c>
      <c r="P1496">
        <f t="shared" si="117"/>
        <v>1</v>
      </c>
      <c r="Q1496">
        <f t="shared" si="118"/>
        <v>1</v>
      </c>
      <c r="R1496">
        <f t="shared" si="119"/>
        <v>0</v>
      </c>
    </row>
    <row r="1497" spans="1:18">
      <c r="A1497" t="str">
        <f t="shared" si="115"/>
        <v>Selang Drip 015 X 4 X 200 HTM @2.4kg/rol (sample)1/1/1000</v>
      </c>
      <c r="B1497" t="s">
        <v>1871</v>
      </c>
      <c r="C1497" s="3" t="s">
        <v>2222</v>
      </c>
      <c r="D1497">
        <v>1</v>
      </c>
      <c r="G1497" t="str">
        <f t="shared" si="116"/>
        <v>Selang Drip 015 X 4 X 200 HTM @2.4kg/rol (sample)1/1/1000</v>
      </c>
      <c r="H1497">
        <v>1496</v>
      </c>
      <c r="I1497" t="s">
        <v>13015</v>
      </c>
      <c r="J1497" t="s">
        <v>1871</v>
      </c>
      <c r="K1497" s="3" t="s">
        <v>2222</v>
      </c>
      <c r="L1497">
        <v>1</v>
      </c>
      <c r="M1497">
        <v>1</v>
      </c>
      <c r="N1497">
        <v>1</v>
      </c>
      <c r="O1497">
        <v>1</v>
      </c>
      <c r="P1497">
        <f t="shared" si="117"/>
        <v>1</v>
      </c>
      <c r="Q1497">
        <f t="shared" si="118"/>
        <v>1</v>
      </c>
      <c r="R1497">
        <f t="shared" si="119"/>
        <v>0</v>
      </c>
    </row>
    <row r="1498" spans="1:18">
      <c r="A1498" t="str">
        <f t="shared" si="115"/>
        <v>Selang Drip 05 X 4 X 300 HTM @0.8kg/rol (sample)1/1/1000</v>
      </c>
      <c r="B1498" t="s">
        <v>1872</v>
      </c>
      <c r="C1498" s="3" t="s">
        <v>2222</v>
      </c>
      <c r="D1498">
        <v>1</v>
      </c>
      <c r="G1498" t="str">
        <f t="shared" si="116"/>
        <v>Selang Drip 05 X 4 X 300 HTM @0.8kg/rol (sample)1/1/1000</v>
      </c>
      <c r="H1498">
        <v>1497</v>
      </c>
      <c r="I1498" t="s">
        <v>13016</v>
      </c>
      <c r="J1498" t="s">
        <v>1872</v>
      </c>
      <c r="K1498" s="3" t="s">
        <v>2222</v>
      </c>
      <c r="L1498">
        <v>1</v>
      </c>
      <c r="M1498">
        <v>1</v>
      </c>
      <c r="N1498">
        <v>1</v>
      </c>
      <c r="O1498">
        <v>1</v>
      </c>
      <c r="P1498">
        <f t="shared" si="117"/>
        <v>1</v>
      </c>
      <c r="Q1498">
        <f t="shared" si="118"/>
        <v>1</v>
      </c>
      <c r="R1498">
        <f t="shared" si="119"/>
        <v>0</v>
      </c>
    </row>
    <row r="1499" spans="1:18">
      <c r="A1499" t="str">
        <f t="shared" si="115"/>
        <v>Selang Drip 05 X 4 X 90 HTM @0.24kg/rol (sample)1/1/1000</v>
      </c>
      <c r="B1499" t="s">
        <v>1873</v>
      </c>
      <c r="C1499" s="3" t="s">
        <v>2222</v>
      </c>
      <c r="D1499">
        <v>1</v>
      </c>
      <c r="G1499" t="str">
        <f t="shared" si="116"/>
        <v>Selang Drip 05 X 4 X 90 HTM @0.24kg/rol (sample)1/1/1000</v>
      </c>
      <c r="H1499">
        <v>1498</v>
      </c>
      <c r="I1499" t="s">
        <v>13017</v>
      </c>
      <c r="J1499" t="s">
        <v>1873</v>
      </c>
      <c r="K1499" s="3" t="s">
        <v>2222</v>
      </c>
      <c r="L1499">
        <v>1</v>
      </c>
      <c r="M1499">
        <v>1</v>
      </c>
      <c r="N1499">
        <v>1</v>
      </c>
      <c r="O1499">
        <v>1</v>
      </c>
      <c r="P1499">
        <f t="shared" si="117"/>
        <v>1</v>
      </c>
      <c r="Q1499">
        <f t="shared" si="118"/>
        <v>1</v>
      </c>
      <c r="R1499">
        <f t="shared" si="119"/>
        <v>0</v>
      </c>
    </row>
    <row r="1500" spans="1:18">
      <c r="A1500" t="str">
        <f t="shared" si="115"/>
        <v>Selang Orange Komplit+G. Plastik Star Metal1/1/1000</v>
      </c>
      <c r="B1500" t="s">
        <v>1874</v>
      </c>
      <c r="C1500" s="3" t="s">
        <v>2222</v>
      </c>
      <c r="D1500">
        <v>817</v>
      </c>
      <c r="G1500" t="str">
        <f t="shared" si="116"/>
        <v>Selang Orange Komplit+G. Plastik Star Metal1/1/1000</v>
      </c>
      <c r="H1500">
        <v>1499</v>
      </c>
      <c r="I1500" t="s">
        <v>13018</v>
      </c>
      <c r="J1500" t="s">
        <v>1874</v>
      </c>
      <c r="K1500" s="3" t="s">
        <v>2222</v>
      </c>
      <c r="L1500">
        <v>1</v>
      </c>
      <c r="M1500">
        <v>1</v>
      </c>
      <c r="N1500">
        <v>1</v>
      </c>
      <c r="O1500">
        <v>1</v>
      </c>
      <c r="P1500">
        <f t="shared" si="117"/>
        <v>817</v>
      </c>
      <c r="Q1500">
        <f t="shared" si="118"/>
        <v>817</v>
      </c>
      <c r="R1500">
        <f t="shared" si="119"/>
        <v>0</v>
      </c>
    </row>
    <row r="1501" spans="1:18">
      <c r="A1501" t="str">
        <f t="shared" si="115"/>
        <v>Selang Plastik1/1/1000</v>
      </c>
      <c r="B1501" t="s">
        <v>1875</v>
      </c>
      <c r="C1501" s="3" t="s">
        <v>2222</v>
      </c>
      <c r="D1501">
        <v>15</v>
      </c>
      <c r="G1501" t="str">
        <f t="shared" si="116"/>
        <v>Selang Plastik1/1/1000</v>
      </c>
      <c r="H1501">
        <v>1500</v>
      </c>
      <c r="I1501" t="s">
        <v>13019</v>
      </c>
      <c r="J1501" t="s">
        <v>1875</v>
      </c>
      <c r="K1501" s="3" t="s">
        <v>2222</v>
      </c>
      <c r="L1501">
        <v>1</v>
      </c>
      <c r="M1501">
        <v>1</v>
      </c>
      <c r="N1501">
        <v>1</v>
      </c>
      <c r="O1501">
        <v>1</v>
      </c>
      <c r="P1501">
        <f t="shared" si="117"/>
        <v>15</v>
      </c>
      <c r="Q1501">
        <f t="shared" si="118"/>
        <v>15</v>
      </c>
      <c r="R1501">
        <f t="shared" si="119"/>
        <v>0</v>
      </c>
    </row>
    <row r="1502" spans="1:18">
      <c r="A1502" t="str">
        <f t="shared" si="115"/>
        <v>Selang YT 4L, 5L, 7L &amp; 9L1/1/1000</v>
      </c>
      <c r="B1502" t="s">
        <v>1876</v>
      </c>
      <c r="C1502" s="3" t="s">
        <v>2222</v>
      </c>
      <c r="D1502">
        <v>185</v>
      </c>
      <c r="G1502" t="str">
        <f t="shared" si="116"/>
        <v>Selang YT 4L, 5L, 7L &amp; 9L1/1/1000</v>
      </c>
      <c r="H1502">
        <v>1501</v>
      </c>
      <c r="I1502" t="s">
        <v>13020</v>
      </c>
      <c r="J1502" t="s">
        <v>1876</v>
      </c>
      <c r="K1502" s="3" t="s">
        <v>2222</v>
      </c>
      <c r="L1502">
        <v>1</v>
      </c>
      <c r="M1502">
        <v>1</v>
      </c>
      <c r="N1502">
        <v>1</v>
      </c>
      <c r="O1502">
        <v>1</v>
      </c>
      <c r="P1502">
        <f t="shared" si="117"/>
        <v>185</v>
      </c>
      <c r="Q1502">
        <f t="shared" si="118"/>
        <v>185</v>
      </c>
      <c r="R1502">
        <f t="shared" si="119"/>
        <v>0</v>
      </c>
    </row>
    <row r="1503" spans="1:18">
      <c r="A1503" t="str">
        <f t="shared" si="115"/>
        <v>Sepeda Listrik tipe GD Golden Monkey 140 ( Kuning )1/1/1000</v>
      </c>
      <c r="B1503" t="s">
        <v>1877</v>
      </c>
      <c r="C1503" s="3" t="s">
        <v>2222</v>
      </c>
      <c r="D1503">
        <v>1</v>
      </c>
      <c r="G1503" t="str">
        <f t="shared" si="116"/>
        <v>Sepeda Listrik tipe GD Golden Monkey 140 ( Kuning )1/1/1000</v>
      </c>
      <c r="H1503">
        <v>1502</v>
      </c>
      <c r="I1503" t="s">
        <v>13021</v>
      </c>
      <c r="J1503" t="s">
        <v>1877</v>
      </c>
      <c r="K1503" s="3" t="s">
        <v>2222</v>
      </c>
      <c r="L1503">
        <v>1</v>
      </c>
      <c r="M1503">
        <v>1</v>
      </c>
      <c r="N1503">
        <v>1</v>
      </c>
      <c r="O1503">
        <v>1</v>
      </c>
      <c r="P1503">
        <f t="shared" si="117"/>
        <v>1</v>
      </c>
      <c r="Q1503">
        <f t="shared" si="118"/>
        <v>1</v>
      </c>
      <c r="R1503">
        <f t="shared" si="119"/>
        <v>0</v>
      </c>
    </row>
    <row r="1504" spans="1:18">
      <c r="A1504" t="str">
        <f t="shared" si="115"/>
        <v>Sepeda Listrik tipe GD Golden Monkey 140 ( Merah )1/1/1000</v>
      </c>
      <c r="B1504" t="s">
        <v>1878</v>
      </c>
      <c r="C1504" s="3" t="s">
        <v>2222</v>
      </c>
      <c r="D1504">
        <v>1</v>
      </c>
      <c r="G1504" t="str">
        <f t="shared" si="116"/>
        <v>Sepeda Listrik tipe GD Golden Monkey 140 ( Merah )1/1/1000</v>
      </c>
      <c r="H1504">
        <v>1503</v>
      </c>
      <c r="I1504" t="s">
        <v>13022</v>
      </c>
      <c r="J1504" t="s">
        <v>1878</v>
      </c>
      <c r="K1504" s="3" t="s">
        <v>2222</v>
      </c>
      <c r="L1504">
        <v>1</v>
      </c>
      <c r="M1504">
        <v>1</v>
      </c>
      <c r="N1504">
        <v>1</v>
      </c>
      <c r="O1504">
        <v>1</v>
      </c>
      <c r="P1504">
        <f t="shared" si="117"/>
        <v>1</v>
      </c>
      <c r="Q1504">
        <f t="shared" si="118"/>
        <v>1</v>
      </c>
      <c r="R1504">
        <f t="shared" si="119"/>
        <v>0</v>
      </c>
    </row>
    <row r="1505" spans="1:18">
      <c r="A1505" t="str">
        <f t="shared" si="115"/>
        <v>Sepeda Motor Honda Beat 125 Biru Hitam1/1/1000</v>
      </c>
      <c r="B1505" t="s">
        <v>1879</v>
      </c>
      <c r="C1505" s="3" t="s">
        <v>2222</v>
      </c>
      <c r="D1505">
        <v>1</v>
      </c>
      <c r="G1505" t="str">
        <f t="shared" si="116"/>
        <v>Sepeda Motor Honda Beat 125 Biru Hitam1/1/1000</v>
      </c>
      <c r="H1505">
        <v>1504</v>
      </c>
      <c r="I1505" t="s">
        <v>13023</v>
      </c>
      <c r="J1505" t="s">
        <v>1879</v>
      </c>
      <c r="K1505" s="3" t="s">
        <v>2222</v>
      </c>
      <c r="L1505">
        <v>1</v>
      </c>
      <c r="M1505">
        <v>1</v>
      </c>
      <c r="N1505">
        <v>1</v>
      </c>
      <c r="O1505">
        <v>1</v>
      </c>
      <c r="P1505">
        <f t="shared" si="117"/>
        <v>1</v>
      </c>
      <c r="Q1505">
        <f t="shared" si="118"/>
        <v>1</v>
      </c>
      <c r="R1505">
        <f t="shared" si="119"/>
        <v>0</v>
      </c>
    </row>
    <row r="1506" spans="1:18">
      <c r="A1506" t="str">
        <f t="shared" si="115"/>
        <v>Sepeda Motor Vario 125 Merah1/1/1000</v>
      </c>
      <c r="B1506" t="s">
        <v>1880</v>
      </c>
      <c r="C1506" s="3" t="s">
        <v>2222</v>
      </c>
      <c r="D1506">
        <v>1</v>
      </c>
      <c r="G1506" t="str">
        <f t="shared" si="116"/>
        <v>Sepeda Motor Vario 125 Merah1/1/1000</v>
      </c>
      <c r="H1506">
        <v>1505</v>
      </c>
      <c r="I1506" t="s">
        <v>13024</v>
      </c>
      <c r="J1506" t="s">
        <v>1880</v>
      </c>
      <c r="K1506" s="3" t="s">
        <v>2222</v>
      </c>
      <c r="L1506">
        <v>1</v>
      </c>
      <c r="M1506">
        <v>1</v>
      </c>
      <c r="N1506">
        <v>1</v>
      </c>
      <c r="O1506">
        <v>1</v>
      </c>
      <c r="P1506">
        <f t="shared" si="117"/>
        <v>1</v>
      </c>
      <c r="Q1506">
        <f t="shared" si="118"/>
        <v>1</v>
      </c>
      <c r="R1506">
        <f t="shared" si="119"/>
        <v>0</v>
      </c>
    </row>
    <row r="1507" spans="1:18">
      <c r="A1507" t="str">
        <f t="shared" si="115"/>
        <v>Sepeda Motor Yamaha Gear 125 (Hitam)1/1/1000</v>
      </c>
      <c r="B1507" t="s">
        <v>1881</v>
      </c>
      <c r="C1507" s="3" t="s">
        <v>2222</v>
      </c>
      <c r="D1507">
        <v>2</v>
      </c>
      <c r="G1507" t="str">
        <f t="shared" si="116"/>
        <v>Sepeda Motor Yamaha Gear 125 (Hitam)1/1/1000</v>
      </c>
      <c r="H1507">
        <v>1506</v>
      </c>
      <c r="I1507" t="s">
        <v>13025</v>
      </c>
      <c r="J1507" t="s">
        <v>1881</v>
      </c>
      <c r="K1507" s="3" t="s">
        <v>2222</v>
      </c>
      <c r="L1507">
        <v>1</v>
      </c>
      <c r="M1507">
        <v>1</v>
      </c>
      <c r="N1507">
        <v>1</v>
      </c>
      <c r="O1507">
        <v>1</v>
      </c>
      <c r="P1507">
        <f t="shared" si="117"/>
        <v>2</v>
      </c>
      <c r="Q1507">
        <f t="shared" si="118"/>
        <v>2</v>
      </c>
      <c r="R1507">
        <f t="shared" si="119"/>
        <v>0</v>
      </c>
    </row>
    <row r="1508" spans="1:18">
      <c r="A1508" t="str">
        <f t="shared" si="115"/>
        <v>Sevin 85 SP 100 X 100 gr46844</v>
      </c>
      <c r="B1508" t="s">
        <v>1882</v>
      </c>
      <c r="C1508" s="3">
        <v>46844</v>
      </c>
      <c r="D1508">
        <v>3235</v>
      </c>
      <c r="G1508" t="str">
        <f t="shared" si="116"/>
        <v>Sevin 85 SP 100 X 100 gr46844</v>
      </c>
      <c r="H1508">
        <v>1507</v>
      </c>
      <c r="I1508" t="s">
        <v>13026</v>
      </c>
      <c r="J1508" t="s">
        <v>1882</v>
      </c>
      <c r="K1508" s="3">
        <v>46844</v>
      </c>
      <c r="L1508">
        <v>100</v>
      </c>
      <c r="M1508">
        <v>1</v>
      </c>
      <c r="N1508">
        <v>1</v>
      </c>
      <c r="O1508">
        <v>100</v>
      </c>
      <c r="P1508">
        <f t="shared" si="117"/>
        <v>3235</v>
      </c>
      <c r="Q1508">
        <f t="shared" si="118"/>
        <v>32</v>
      </c>
      <c r="R1508">
        <f t="shared" si="119"/>
        <v>35</v>
      </c>
    </row>
    <row r="1509" spans="1:18">
      <c r="A1509" t="str">
        <f t="shared" si="115"/>
        <v>SG.01 30 X 500 gr (M2U)45748</v>
      </c>
      <c r="B1509" t="s">
        <v>1887</v>
      </c>
      <c r="C1509" s="3">
        <v>45748</v>
      </c>
      <c r="D1509">
        <v>30</v>
      </c>
      <c r="G1509" t="str">
        <f t="shared" si="116"/>
        <v>SG.01 30 X 500 gr (M2U)45748</v>
      </c>
      <c r="H1509">
        <v>1508</v>
      </c>
      <c r="I1509" t="s">
        <v>13027</v>
      </c>
      <c r="J1509" t="s">
        <v>1887</v>
      </c>
      <c r="K1509" s="3">
        <v>45748</v>
      </c>
      <c r="L1509">
        <v>30</v>
      </c>
      <c r="M1509">
        <v>1</v>
      </c>
      <c r="N1509">
        <v>1</v>
      </c>
      <c r="O1509">
        <v>30</v>
      </c>
      <c r="P1509">
        <f t="shared" si="117"/>
        <v>30</v>
      </c>
      <c r="Q1509">
        <f t="shared" si="118"/>
        <v>1</v>
      </c>
      <c r="R1509">
        <f t="shared" si="119"/>
        <v>0</v>
      </c>
    </row>
    <row r="1510" spans="1:18">
      <c r="A1510" t="str">
        <f t="shared" si="115"/>
        <v>SG.01 30 X 500 gr (M2U)45839</v>
      </c>
      <c r="B1510" t="s">
        <v>1887</v>
      </c>
      <c r="C1510" s="3">
        <v>45839</v>
      </c>
      <c r="D1510">
        <v>120</v>
      </c>
      <c r="G1510" t="str">
        <f t="shared" si="116"/>
        <v>SG.01 30 X 500 gr (M2U)45839</v>
      </c>
      <c r="H1510">
        <v>1509</v>
      </c>
      <c r="I1510" t="s">
        <v>13027</v>
      </c>
      <c r="J1510" t="s">
        <v>1887</v>
      </c>
      <c r="K1510" s="3">
        <v>45839</v>
      </c>
      <c r="L1510">
        <v>30</v>
      </c>
      <c r="M1510">
        <v>1</v>
      </c>
      <c r="N1510">
        <v>1</v>
      </c>
      <c r="O1510">
        <v>30</v>
      </c>
      <c r="P1510">
        <f t="shared" si="117"/>
        <v>120</v>
      </c>
      <c r="Q1510">
        <f t="shared" si="118"/>
        <v>4</v>
      </c>
      <c r="R1510">
        <f t="shared" si="119"/>
        <v>0</v>
      </c>
    </row>
    <row r="1511" spans="1:18">
      <c r="A1511" t="str">
        <f t="shared" si="115"/>
        <v>SG.01 30 X 500 gr (M2U)45627</v>
      </c>
      <c r="B1511" t="s">
        <v>1887</v>
      </c>
      <c r="C1511" s="3">
        <v>45627</v>
      </c>
      <c r="D1511">
        <v>139</v>
      </c>
      <c r="G1511" t="str">
        <f t="shared" si="116"/>
        <v>SG.01 30 X 500 gr (M2U)45627</v>
      </c>
      <c r="H1511">
        <v>1510</v>
      </c>
      <c r="I1511" t="s">
        <v>13027</v>
      </c>
      <c r="J1511" t="s">
        <v>1887</v>
      </c>
      <c r="K1511" s="3">
        <v>45627</v>
      </c>
      <c r="L1511">
        <v>30</v>
      </c>
      <c r="M1511">
        <v>1</v>
      </c>
      <c r="N1511">
        <v>1</v>
      </c>
      <c r="O1511">
        <v>30</v>
      </c>
      <c r="P1511">
        <f t="shared" si="117"/>
        <v>139</v>
      </c>
      <c r="Q1511">
        <f t="shared" si="118"/>
        <v>4</v>
      </c>
      <c r="R1511">
        <f t="shared" si="119"/>
        <v>19</v>
      </c>
    </row>
    <row r="1512" spans="1:18">
      <c r="A1512" t="str">
        <f t="shared" si="115"/>
        <v>SG.01 30 X 500 gr (M2U)45778</v>
      </c>
      <c r="B1512" t="s">
        <v>1887</v>
      </c>
      <c r="C1512" s="3">
        <v>45778</v>
      </c>
      <c r="D1512">
        <v>750</v>
      </c>
      <c r="G1512" t="str">
        <f t="shared" si="116"/>
        <v>SG.01 30 X 500 gr (M2U)45778</v>
      </c>
      <c r="H1512">
        <v>1511</v>
      </c>
      <c r="I1512" t="s">
        <v>13027</v>
      </c>
      <c r="J1512" t="s">
        <v>1887</v>
      </c>
      <c r="K1512" s="3">
        <v>45778</v>
      </c>
      <c r="L1512">
        <v>30</v>
      </c>
      <c r="M1512">
        <v>1</v>
      </c>
      <c r="N1512">
        <v>1</v>
      </c>
      <c r="O1512">
        <v>30</v>
      </c>
      <c r="P1512">
        <f t="shared" si="117"/>
        <v>750</v>
      </c>
      <c r="Q1512">
        <f t="shared" si="118"/>
        <v>25</v>
      </c>
      <c r="R1512">
        <f t="shared" si="119"/>
        <v>0</v>
      </c>
    </row>
    <row r="1513" spans="1:18">
      <c r="A1513" t="str">
        <f t="shared" si="115"/>
        <v>SG.05 200 X 100 gr (M2U)44774</v>
      </c>
      <c r="B1513" t="s">
        <v>1888</v>
      </c>
      <c r="C1513" s="3">
        <v>44774</v>
      </c>
      <c r="D1513">
        <v>200</v>
      </c>
      <c r="G1513" t="str">
        <f t="shared" si="116"/>
        <v>SG.05 200 X 100 gr (M2U)44774</v>
      </c>
      <c r="H1513">
        <v>1512</v>
      </c>
      <c r="I1513" t="s">
        <v>13028</v>
      </c>
      <c r="J1513" t="s">
        <v>1888</v>
      </c>
      <c r="K1513" s="3">
        <v>44774</v>
      </c>
      <c r="L1513">
        <v>200</v>
      </c>
      <c r="M1513">
        <v>1</v>
      </c>
      <c r="N1513">
        <v>1</v>
      </c>
      <c r="O1513">
        <v>200</v>
      </c>
      <c r="P1513">
        <f t="shared" si="117"/>
        <v>200</v>
      </c>
      <c r="Q1513">
        <f t="shared" si="118"/>
        <v>1</v>
      </c>
      <c r="R1513">
        <f t="shared" si="119"/>
        <v>0</v>
      </c>
    </row>
    <row r="1514" spans="1:18">
      <c r="A1514" t="str">
        <f t="shared" si="115"/>
        <v>SG.05 200 X 100 gr (M2U)45870</v>
      </c>
      <c r="B1514" t="s">
        <v>1888</v>
      </c>
      <c r="C1514" s="3">
        <v>45870</v>
      </c>
      <c r="D1514">
        <v>4690</v>
      </c>
      <c r="G1514" t="str">
        <f t="shared" si="116"/>
        <v>SG.05 200 X 100 gr (M2U)45870</v>
      </c>
      <c r="H1514">
        <v>1513</v>
      </c>
      <c r="I1514" t="s">
        <v>13028</v>
      </c>
      <c r="J1514" t="s">
        <v>1888</v>
      </c>
      <c r="K1514" s="3">
        <v>45870</v>
      </c>
      <c r="L1514">
        <v>200</v>
      </c>
      <c r="M1514">
        <v>1</v>
      </c>
      <c r="N1514">
        <v>1</v>
      </c>
      <c r="O1514">
        <v>200</v>
      </c>
      <c r="P1514">
        <f t="shared" si="117"/>
        <v>4690</v>
      </c>
      <c r="Q1514">
        <f t="shared" si="118"/>
        <v>23</v>
      </c>
      <c r="R1514">
        <f t="shared" si="119"/>
        <v>90</v>
      </c>
    </row>
    <row r="1515" spans="1:18">
      <c r="A1515" t="str">
        <f t="shared" si="115"/>
        <v>SG.05 30 X 500 gr (M2U)45809</v>
      </c>
      <c r="B1515" t="s">
        <v>1891</v>
      </c>
      <c r="C1515" s="3">
        <v>45809</v>
      </c>
      <c r="D1515">
        <v>14</v>
      </c>
      <c r="G1515" t="str">
        <f t="shared" si="116"/>
        <v>SG.05 30 X 500 gr (M2U)45809</v>
      </c>
      <c r="H1515">
        <v>1514</v>
      </c>
      <c r="I1515" t="s">
        <v>13029</v>
      </c>
      <c r="J1515" t="s">
        <v>1891</v>
      </c>
      <c r="K1515" s="3">
        <v>45809</v>
      </c>
      <c r="L1515">
        <v>30</v>
      </c>
      <c r="M1515">
        <v>1</v>
      </c>
      <c r="N1515">
        <v>1</v>
      </c>
      <c r="O1515">
        <v>30</v>
      </c>
      <c r="P1515">
        <f t="shared" si="117"/>
        <v>14</v>
      </c>
      <c r="Q1515">
        <f t="shared" si="118"/>
        <v>0</v>
      </c>
      <c r="R1515">
        <f t="shared" si="119"/>
        <v>14</v>
      </c>
    </row>
    <row r="1516" spans="1:18">
      <c r="A1516" t="str">
        <f t="shared" si="115"/>
        <v>SG.05 30 X 500 gr (M2U)45839</v>
      </c>
      <c r="B1516" t="s">
        <v>1891</v>
      </c>
      <c r="C1516" s="3">
        <v>45839</v>
      </c>
      <c r="D1516">
        <v>390</v>
      </c>
      <c r="G1516" t="str">
        <f t="shared" si="116"/>
        <v>SG.05 30 X 500 gr (M2U)45839</v>
      </c>
      <c r="H1516">
        <v>1515</v>
      </c>
      <c r="I1516" t="s">
        <v>13029</v>
      </c>
      <c r="J1516" t="s">
        <v>1891</v>
      </c>
      <c r="K1516" s="3">
        <v>45839</v>
      </c>
      <c r="L1516">
        <v>30</v>
      </c>
      <c r="M1516">
        <v>1</v>
      </c>
      <c r="N1516">
        <v>1</v>
      </c>
      <c r="O1516">
        <v>30</v>
      </c>
      <c r="P1516">
        <f t="shared" si="117"/>
        <v>390</v>
      </c>
      <c r="Q1516">
        <f t="shared" si="118"/>
        <v>13</v>
      </c>
      <c r="R1516">
        <f t="shared" si="119"/>
        <v>0</v>
      </c>
    </row>
    <row r="1517" spans="1:18">
      <c r="A1517" t="str">
        <f t="shared" si="115"/>
        <v>Shallot 600 SL 10 X 460 ml (Sample)1/1/1000</v>
      </c>
      <c r="B1517" t="s">
        <v>1892</v>
      </c>
      <c r="C1517" s="3" t="s">
        <v>2222</v>
      </c>
      <c r="D1517">
        <v>40</v>
      </c>
      <c r="G1517" t="str">
        <f t="shared" si="116"/>
        <v>Shallot 600 SL 10 X 460 ml (Sample)1/1/1000</v>
      </c>
      <c r="H1517">
        <v>1516</v>
      </c>
      <c r="I1517" t="s">
        <v>13030</v>
      </c>
      <c r="J1517" t="s">
        <v>1892</v>
      </c>
      <c r="K1517" s="3" t="s">
        <v>2222</v>
      </c>
      <c r="L1517">
        <v>10</v>
      </c>
      <c r="M1517">
        <v>1</v>
      </c>
      <c r="N1517">
        <v>1</v>
      </c>
      <c r="O1517">
        <v>10</v>
      </c>
      <c r="P1517">
        <f t="shared" si="117"/>
        <v>40</v>
      </c>
      <c r="Q1517">
        <f t="shared" si="118"/>
        <v>4</v>
      </c>
      <c r="R1517">
        <f t="shared" si="119"/>
        <v>0</v>
      </c>
    </row>
    <row r="1518" spans="1:18">
      <c r="A1518" t="str">
        <f t="shared" si="115"/>
        <v>Sign Board Associate1/1/1000</v>
      </c>
      <c r="B1518" t="s">
        <v>1893</v>
      </c>
      <c r="C1518" s="3" t="s">
        <v>2222</v>
      </c>
      <c r="D1518">
        <v>175</v>
      </c>
      <c r="G1518" t="str">
        <f t="shared" si="116"/>
        <v>Sign Board Associate1/1/1000</v>
      </c>
      <c r="H1518">
        <v>1517</v>
      </c>
      <c r="I1518" t="s">
        <v>13031</v>
      </c>
      <c r="J1518" t="s">
        <v>1893</v>
      </c>
      <c r="K1518" s="3" t="s">
        <v>2222</v>
      </c>
      <c r="L1518">
        <v>1</v>
      </c>
      <c r="M1518">
        <v>1</v>
      </c>
      <c r="N1518">
        <v>1</v>
      </c>
      <c r="O1518">
        <v>1</v>
      </c>
      <c r="P1518">
        <f t="shared" si="117"/>
        <v>175</v>
      </c>
      <c r="Q1518">
        <f t="shared" si="118"/>
        <v>175</v>
      </c>
      <c r="R1518">
        <f t="shared" si="119"/>
        <v>0</v>
      </c>
    </row>
    <row r="1519" spans="1:18">
      <c r="A1519" t="str">
        <f t="shared" si="115"/>
        <v>Siklon 5.7 WG 4 X 40 X 25 gr47088</v>
      </c>
      <c r="B1519" t="s">
        <v>1894</v>
      </c>
      <c r="C1519" s="3">
        <v>47088</v>
      </c>
      <c r="D1519">
        <v>3333</v>
      </c>
      <c r="G1519" t="str">
        <f t="shared" si="116"/>
        <v>Siklon 5.7 WG 4 X 40 X 25 gr47088</v>
      </c>
      <c r="H1519">
        <v>1518</v>
      </c>
      <c r="I1519" t="s">
        <v>13032</v>
      </c>
      <c r="J1519" t="s">
        <v>1894</v>
      </c>
      <c r="K1519" s="3">
        <v>47088</v>
      </c>
      <c r="L1519">
        <v>4</v>
      </c>
      <c r="M1519">
        <v>40</v>
      </c>
      <c r="N1519">
        <v>1</v>
      </c>
      <c r="O1519">
        <v>160</v>
      </c>
      <c r="P1519">
        <f t="shared" si="117"/>
        <v>3333</v>
      </c>
      <c r="Q1519">
        <f t="shared" si="118"/>
        <v>20</v>
      </c>
      <c r="R1519">
        <f t="shared" si="119"/>
        <v>133</v>
      </c>
    </row>
    <row r="1520" spans="1:18">
      <c r="A1520" t="str">
        <f t="shared" si="115"/>
        <v>Simodis 100 DC 50 X 100 ml46447</v>
      </c>
      <c r="B1520" t="s">
        <v>1895</v>
      </c>
      <c r="C1520" s="3">
        <v>46447</v>
      </c>
      <c r="D1520">
        <v>41</v>
      </c>
      <c r="G1520" t="str">
        <f t="shared" si="116"/>
        <v>Simodis 100 DC 50 X 100 ml46447</v>
      </c>
      <c r="H1520">
        <v>1519</v>
      </c>
      <c r="I1520" t="s">
        <v>13033</v>
      </c>
      <c r="J1520" t="s">
        <v>1895</v>
      </c>
      <c r="K1520" s="3">
        <v>46447</v>
      </c>
      <c r="L1520">
        <v>50</v>
      </c>
      <c r="M1520">
        <v>1</v>
      </c>
      <c r="N1520">
        <v>1</v>
      </c>
      <c r="O1520">
        <v>50</v>
      </c>
      <c r="P1520">
        <f t="shared" si="117"/>
        <v>41</v>
      </c>
      <c r="Q1520">
        <f t="shared" si="118"/>
        <v>0</v>
      </c>
      <c r="R1520">
        <f t="shared" si="119"/>
        <v>41</v>
      </c>
    </row>
    <row r="1521" spans="1:18">
      <c r="A1521" t="str">
        <f t="shared" si="115"/>
        <v>Simodis 100 DC 50 X 100 ml46478</v>
      </c>
      <c r="B1521" t="s">
        <v>1895</v>
      </c>
      <c r="C1521" s="3">
        <v>46478</v>
      </c>
      <c r="D1521">
        <v>1500</v>
      </c>
      <c r="G1521" t="str">
        <f t="shared" si="116"/>
        <v>Simodis 100 DC 50 X 100 ml46478</v>
      </c>
      <c r="H1521">
        <v>1520</v>
      </c>
      <c r="I1521" t="s">
        <v>13033</v>
      </c>
      <c r="J1521" t="s">
        <v>1895</v>
      </c>
      <c r="K1521" s="3">
        <v>46478</v>
      </c>
      <c r="L1521">
        <v>50</v>
      </c>
      <c r="M1521">
        <v>1</v>
      </c>
      <c r="N1521">
        <v>1</v>
      </c>
      <c r="O1521">
        <v>50</v>
      </c>
      <c r="P1521">
        <f t="shared" si="117"/>
        <v>1500</v>
      </c>
      <c r="Q1521">
        <f t="shared" si="118"/>
        <v>30</v>
      </c>
      <c r="R1521">
        <f t="shared" si="119"/>
        <v>0</v>
      </c>
    </row>
    <row r="1522" spans="1:18">
      <c r="A1522" t="str">
        <f t="shared" si="115"/>
        <v>Sinagrowth 20 TB 100 X 10 X 5 gr46204</v>
      </c>
      <c r="B1522" t="s">
        <v>1900</v>
      </c>
      <c r="C1522" s="3">
        <v>46204</v>
      </c>
      <c r="D1522">
        <v>8470</v>
      </c>
      <c r="G1522" t="str">
        <f t="shared" si="116"/>
        <v>Sinagrowth 20 TB 100 X 10 X 5 gr46204</v>
      </c>
      <c r="H1522">
        <v>1521</v>
      </c>
      <c r="I1522" t="s">
        <v>13034</v>
      </c>
      <c r="J1522" t="s">
        <v>1900</v>
      </c>
      <c r="K1522" s="3">
        <v>46204</v>
      </c>
      <c r="L1522">
        <v>10</v>
      </c>
      <c r="M1522">
        <v>100</v>
      </c>
      <c r="N1522">
        <v>1</v>
      </c>
      <c r="O1522">
        <v>1000</v>
      </c>
      <c r="P1522">
        <f t="shared" si="117"/>
        <v>8470</v>
      </c>
      <c r="Q1522">
        <f t="shared" si="118"/>
        <v>8</v>
      </c>
      <c r="R1522">
        <f t="shared" si="119"/>
        <v>470</v>
      </c>
    </row>
    <row r="1523" spans="1:18">
      <c r="A1523" t="str">
        <f t="shared" si="115"/>
        <v>Sinasen 300 SC 40 X 250 ml46905</v>
      </c>
      <c r="B1523" t="s">
        <v>1901</v>
      </c>
      <c r="C1523" s="3">
        <v>46905</v>
      </c>
      <c r="D1523">
        <v>285</v>
      </c>
      <c r="G1523" t="str">
        <f t="shared" si="116"/>
        <v>Sinasen 300 SC 40 X 250 ml46905</v>
      </c>
      <c r="H1523">
        <v>1522</v>
      </c>
      <c r="I1523" t="s">
        <v>13035</v>
      </c>
      <c r="J1523" t="s">
        <v>1901</v>
      </c>
      <c r="K1523" s="3">
        <v>46905</v>
      </c>
      <c r="L1523">
        <v>40</v>
      </c>
      <c r="M1523">
        <v>1</v>
      </c>
      <c r="N1523">
        <v>1</v>
      </c>
      <c r="O1523">
        <v>40</v>
      </c>
      <c r="P1523">
        <f t="shared" si="117"/>
        <v>285</v>
      </c>
      <c r="Q1523">
        <f t="shared" si="118"/>
        <v>7</v>
      </c>
      <c r="R1523">
        <f t="shared" si="119"/>
        <v>5</v>
      </c>
    </row>
    <row r="1524" spans="1:18">
      <c r="A1524" t="str">
        <f t="shared" si="115"/>
        <v>Sinasen 300 SC 40 X 250 ml46935</v>
      </c>
      <c r="B1524" t="s">
        <v>1901</v>
      </c>
      <c r="C1524" s="3">
        <v>46935</v>
      </c>
      <c r="D1524">
        <v>2760</v>
      </c>
      <c r="G1524" t="str">
        <f t="shared" si="116"/>
        <v>Sinasen 300 SC 40 X 250 ml46935</v>
      </c>
      <c r="H1524">
        <v>1523</v>
      </c>
      <c r="I1524" t="s">
        <v>13035</v>
      </c>
      <c r="J1524" t="s">
        <v>1901</v>
      </c>
      <c r="K1524" s="3">
        <v>46935</v>
      </c>
      <c r="L1524">
        <v>40</v>
      </c>
      <c r="M1524">
        <v>1</v>
      </c>
      <c r="N1524">
        <v>1</v>
      </c>
      <c r="O1524">
        <v>40</v>
      </c>
      <c r="P1524">
        <f t="shared" si="117"/>
        <v>2760</v>
      </c>
      <c r="Q1524">
        <f t="shared" si="118"/>
        <v>69</v>
      </c>
      <c r="R1524">
        <f t="shared" si="119"/>
        <v>0</v>
      </c>
    </row>
    <row r="1525" spans="1:18">
      <c r="A1525" t="str">
        <f t="shared" si="115"/>
        <v>Sinasen 300 SC 40 X 250 ml (Sample)46905</v>
      </c>
      <c r="B1525" t="s">
        <v>1902</v>
      </c>
      <c r="C1525" s="3">
        <v>46905</v>
      </c>
      <c r="D1525">
        <v>6</v>
      </c>
      <c r="G1525" t="str">
        <f t="shared" si="116"/>
        <v>Sinasen 300 SC 40 X 250 ml (Sample)46905</v>
      </c>
      <c r="H1525">
        <v>1524</v>
      </c>
      <c r="I1525" t="s">
        <v>13036</v>
      </c>
      <c r="J1525" t="s">
        <v>1902</v>
      </c>
      <c r="K1525" s="3">
        <v>46905</v>
      </c>
      <c r="L1525">
        <v>40</v>
      </c>
      <c r="M1525">
        <v>1</v>
      </c>
      <c r="N1525">
        <v>1</v>
      </c>
      <c r="O1525">
        <v>40</v>
      </c>
      <c r="P1525">
        <f t="shared" si="117"/>
        <v>6</v>
      </c>
      <c r="Q1525">
        <f t="shared" si="118"/>
        <v>0</v>
      </c>
      <c r="R1525">
        <f t="shared" si="119"/>
        <v>6</v>
      </c>
    </row>
    <row r="1526" spans="1:18">
      <c r="A1526" t="str">
        <f t="shared" si="115"/>
        <v>Sinergy 300 EC 40 X 250 ml46935</v>
      </c>
      <c r="B1526" t="s">
        <v>1903</v>
      </c>
      <c r="C1526" s="3">
        <v>46935</v>
      </c>
      <c r="D1526">
        <v>1</v>
      </c>
      <c r="G1526" t="str">
        <f t="shared" si="116"/>
        <v>Sinergy 300 EC 40 X 250 ml46935</v>
      </c>
      <c r="H1526">
        <v>1525</v>
      </c>
      <c r="I1526" t="s">
        <v>13037</v>
      </c>
      <c r="J1526" t="s">
        <v>1903</v>
      </c>
      <c r="K1526" s="3">
        <v>46935</v>
      </c>
      <c r="L1526">
        <v>40</v>
      </c>
      <c r="M1526">
        <v>1</v>
      </c>
      <c r="N1526">
        <v>1</v>
      </c>
      <c r="O1526">
        <v>40</v>
      </c>
      <c r="P1526">
        <f t="shared" si="117"/>
        <v>1</v>
      </c>
      <c r="Q1526">
        <f t="shared" si="118"/>
        <v>0</v>
      </c>
      <c r="R1526">
        <f t="shared" si="119"/>
        <v>1</v>
      </c>
    </row>
    <row r="1527" spans="1:18">
      <c r="A1527" t="str">
        <f t="shared" si="115"/>
        <v>Sinergy 300 EC 40 X 250 ml46784</v>
      </c>
      <c r="B1527" t="s">
        <v>1903</v>
      </c>
      <c r="C1527" s="3">
        <v>46784</v>
      </c>
      <c r="D1527">
        <v>3</v>
      </c>
      <c r="G1527" t="str">
        <f t="shared" si="116"/>
        <v>Sinergy 300 EC 40 X 250 ml46784</v>
      </c>
      <c r="H1527">
        <v>1526</v>
      </c>
      <c r="I1527" t="s">
        <v>13037</v>
      </c>
      <c r="J1527" t="s">
        <v>1903</v>
      </c>
      <c r="K1527" s="3">
        <v>46784</v>
      </c>
      <c r="L1527">
        <v>40</v>
      </c>
      <c r="M1527">
        <v>1</v>
      </c>
      <c r="N1527">
        <v>1</v>
      </c>
      <c r="O1527">
        <v>40</v>
      </c>
      <c r="P1527">
        <f t="shared" si="117"/>
        <v>3</v>
      </c>
      <c r="Q1527">
        <f t="shared" si="118"/>
        <v>0</v>
      </c>
      <c r="R1527">
        <f t="shared" si="119"/>
        <v>3</v>
      </c>
    </row>
    <row r="1528" spans="1:18">
      <c r="A1528" t="str">
        <f t="shared" si="115"/>
        <v>Sinergy 300 EC 40 X 250 ml46966</v>
      </c>
      <c r="B1528" t="s">
        <v>1903</v>
      </c>
      <c r="C1528" s="3">
        <v>46966</v>
      </c>
      <c r="D1528">
        <v>40</v>
      </c>
      <c r="G1528" t="str">
        <f t="shared" si="116"/>
        <v>Sinergy 300 EC 40 X 250 ml46966</v>
      </c>
      <c r="H1528">
        <v>1527</v>
      </c>
      <c r="I1528" t="s">
        <v>13037</v>
      </c>
      <c r="J1528" t="s">
        <v>1903</v>
      </c>
      <c r="K1528" s="3">
        <v>46966</v>
      </c>
      <c r="L1528">
        <v>40</v>
      </c>
      <c r="M1528">
        <v>1</v>
      </c>
      <c r="N1528">
        <v>1</v>
      </c>
      <c r="O1528">
        <v>40</v>
      </c>
      <c r="P1528">
        <f t="shared" si="117"/>
        <v>40</v>
      </c>
      <c r="Q1528">
        <f t="shared" si="118"/>
        <v>1</v>
      </c>
      <c r="R1528">
        <f t="shared" si="119"/>
        <v>0</v>
      </c>
    </row>
    <row r="1529" spans="1:18">
      <c r="A1529" t="str">
        <f t="shared" si="115"/>
        <v>Sinergy 300 EC 40 X 250 ml47027</v>
      </c>
      <c r="B1529" t="s">
        <v>1903</v>
      </c>
      <c r="C1529" s="3">
        <v>47027</v>
      </c>
      <c r="D1529">
        <v>243</v>
      </c>
      <c r="G1529" t="str">
        <f t="shared" si="116"/>
        <v>Sinergy 300 EC 40 X 250 ml47027</v>
      </c>
      <c r="H1529">
        <v>1528</v>
      </c>
      <c r="I1529" t="s">
        <v>13037</v>
      </c>
      <c r="J1529" t="s">
        <v>1903</v>
      </c>
      <c r="K1529" s="3">
        <v>47027</v>
      </c>
      <c r="L1529">
        <v>40</v>
      </c>
      <c r="M1529">
        <v>1</v>
      </c>
      <c r="N1529">
        <v>1</v>
      </c>
      <c r="O1529">
        <v>40</v>
      </c>
      <c r="P1529">
        <f t="shared" si="117"/>
        <v>243</v>
      </c>
      <c r="Q1529">
        <f t="shared" si="118"/>
        <v>6</v>
      </c>
      <c r="R1529">
        <f t="shared" si="119"/>
        <v>3</v>
      </c>
    </row>
    <row r="1530" spans="1:18">
      <c r="A1530" t="str">
        <f t="shared" si="115"/>
        <v>Sinergy 300 EC 40 X 250 ml47239</v>
      </c>
      <c r="B1530" t="s">
        <v>1903</v>
      </c>
      <c r="C1530" s="3">
        <v>47239</v>
      </c>
      <c r="D1530">
        <v>1800</v>
      </c>
      <c r="G1530" t="str">
        <f t="shared" si="116"/>
        <v>Sinergy 300 EC 40 X 250 ml47239</v>
      </c>
      <c r="H1530">
        <v>1529</v>
      </c>
      <c r="I1530" t="s">
        <v>13037</v>
      </c>
      <c r="J1530" t="s">
        <v>1903</v>
      </c>
      <c r="K1530" s="3">
        <v>47239</v>
      </c>
      <c r="L1530">
        <v>40</v>
      </c>
      <c r="M1530">
        <v>1</v>
      </c>
      <c r="N1530">
        <v>1</v>
      </c>
      <c r="O1530">
        <v>40</v>
      </c>
      <c r="P1530">
        <f t="shared" si="117"/>
        <v>1800</v>
      </c>
      <c r="Q1530">
        <f t="shared" si="118"/>
        <v>45</v>
      </c>
      <c r="R1530">
        <f t="shared" si="119"/>
        <v>0</v>
      </c>
    </row>
    <row r="1531" spans="1:18">
      <c r="A1531" t="str">
        <f t="shared" si="115"/>
        <v>Sinergy 300 EC 40 X 250 ml47270</v>
      </c>
      <c r="B1531" t="s">
        <v>1903</v>
      </c>
      <c r="C1531" s="3">
        <v>47270</v>
      </c>
      <c r="D1531">
        <v>3720</v>
      </c>
      <c r="G1531" t="str">
        <f t="shared" si="116"/>
        <v>Sinergy 300 EC 40 X 250 ml47270</v>
      </c>
      <c r="H1531">
        <v>1530</v>
      </c>
      <c r="I1531" t="s">
        <v>13037</v>
      </c>
      <c r="J1531" t="s">
        <v>1903</v>
      </c>
      <c r="K1531" s="3">
        <v>47270</v>
      </c>
      <c r="L1531">
        <v>40</v>
      </c>
      <c r="M1531">
        <v>1</v>
      </c>
      <c r="N1531">
        <v>1</v>
      </c>
      <c r="O1531">
        <v>40</v>
      </c>
      <c r="P1531">
        <f t="shared" si="117"/>
        <v>3720</v>
      </c>
      <c r="Q1531">
        <f t="shared" si="118"/>
        <v>93</v>
      </c>
      <c r="R1531">
        <f t="shared" si="119"/>
        <v>0</v>
      </c>
    </row>
    <row r="1532" spans="1:18">
      <c r="A1532" t="str">
        <f t="shared" si="115"/>
        <v>Sinergy 300 EC 40 X 250 ml47178</v>
      </c>
      <c r="B1532" t="s">
        <v>1903</v>
      </c>
      <c r="C1532" s="3">
        <v>47178</v>
      </c>
      <c r="D1532">
        <v>4880</v>
      </c>
      <c r="G1532" t="str">
        <f t="shared" si="116"/>
        <v>Sinergy 300 EC 40 X 250 ml47178</v>
      </c>
      <c r="H1532">
        <v>1531</v>
      </c>
      <c r="I1532" t="s">
        <v>13037</v>
      </c>
      <c r="J1532" t="s">
        <v>1903</v>
      </c>
      <c r="K1532" s="3">
        <v>47178</v>
      </c>
      <c r="L1532">
        <v>40</v>
      </c>
      <c r="M1532">
        <v>1</v>
      </c>
      <c r="N1532">
        <v>1</v>
      </c>
      <c r="O1532">
        <v>40</v>
      </c>
      <c r="P1532">
        <f t="shared" si="117"/>
        <v>4880</v>
      </c>
      <c r="Q1532">
        <f t="shared" si="118"/>
        <v>122</v>
      </c>
      <c r="R1532">
        <f t="shared" si="119"/>
        <v>0</v>
      </c>
    </row>
    <row r="1533" spans="1:18">
      <c r="A1533" t="str">
        <f t="shared" si="115"/>
        <v>Sinergy 300 EC 50 X 80 ml46874</v>
      </c>
      <c r="B1533" t="s">
        <v>1904</v>
      </c>
      <c r="C1533" s="3">
        <v>46874</v>
      </c>
      <c r="D1533">
        <v>35</v>
      </c>
      <c r="G1533" t="str">
        <f t="shared" si="116"/>
        <v>Sinergy 300 EC 50 X 80 ml46874</v>
      </c>
      <c r="H1533">
        <v>1532</v>
      </c>
      <c r="I1533" t="s">
        <v>13038</v>
      </c>
      <c r="J1533" t="s">
        <v>1904</v>
      </c>
      <c r="K1533" s="3">
        <v>46874</v>
      </c>
      <c r="L1533">
        <v>50</v>
      </c>
      <c r="M1533">
        <v>1</v>
      </c>
      <c r="N1533">
        <v>1</v>
      </c>
      <c r="O1533">
        <v>50</v>
      </c>
      <c r="P1533">
        <f t="shared" si="117"/>
        <v>35</v>
      </c>
      <c r="Q1533">
        <f t="shared" si="118"/>
        <v>0</v>
      </c>
      <c r="R1533">
        <f t="shared" si="119"/>
        <v>35</v>
      </c>
    </row>
    <row r="1534" spans="1:18">
      <c r="A1534" t="str">
        <f t="shared" si="115"/>
        <v>Sinergy 300 EC 50 X 80 ml47239</v>
      </c>
      <c r="B1534" t="s">
        <v>1904</v>
      </c>
      <c r="C1534" s="3">
        <v>47239</v>
      </c>
      <c r="D1534">
        <v>650</v>
      </c>
      <c r="G1534" t="str">
        <f t="shared" si="116"/>
        <v>Sinergy 300 EC 50 X 80 ml47239</v>
      </c>
      <c r="H1534">
        <v>1533</v>
      </c>
      <c r="I1534" t="s">
        <v>13038</v>
      </c>
      <c r="J1534" t="s">
        <v>1904</v>
      </c>
      <c r="K1534" s="3">
        <v>47239</v>
      </c>
      <c r="L1534">
        <v>50</v>
      </c>
      <c r="M1534">
        <v>1</v>
      </c>
      <c r="N1534">
        <v>1</v>
      </c>
      <c r="O1534">
        <v>50</v>
      </c>
      <c r="P1534">
        <f t="shared" si="117"/>
        <v>650</v>
      </c>
      <c r="Q1534">
        <f t="shared" si="118"/>
        <v>13</v>
      </c>
      <c r="R1534">
        <f t="shared" si="119"/>
        <v>0</v>
      </c>
    </row>
    <row r="1535" spans="1:18">
      <c r="A1535" t="str">
        <f t="shared" si="115"/>
        <v>Sinergy 300 EC 50 X 80 ml47270</v>
      </c>
      <c r="B1535" t="s">
        <v>1904</v>
      </c>
      <c r="C1535" s="3">
        <v>47270</v>
      </c>
      <c r="D1535">
        <v>5600</v>
      </c>
      <c r="G1535" t="str">
        <f t="shared" si="116"/>
        <v>Sinergy 300 EC 50 X 80 ml47270</v>
      </c>
      <c r="H1535">
        <v>1534</v>
      </c>
      <c r="I1535" t="s">
        <v>13038</v>
      </c>
      <c r="J1535" t="s">
        <v>1904</v>
      </c>
      <c r="K1535" s="3">
        <v>47270</v>
      </c>
      <c r="L1535">
        <v>50</v>
      </c>
      <c r="M1535">
        <v>1</v>
      </c>
      <c r="N1535">
        <v>1</v>
      </c>
      <c r="O1535">
        <v>50</v>
      </c>
      <c r="P1535">
        <f t="shared" si="117"/>
        <v>5600</v>
      </c>
      <c r="Q1535">
        <f t="shared" si="118"/>
        <v>112</v>
      </c>
      <c r="R1535">
        <f t="shared" si="119"/>
        <v>0</v>
      </c>
    </row>
    <row r="1536" spans="1:18">
      <c r="A1536" t="str">
        <f t="shared" si="115"/>
        <v>Sivanto Prime 200 SL 100 X 100 ml46054</v>
      </c>
      <c r="B1536" t="s">
        <v>1905</v>
      </c>
      <c r="C1536" s="3">
        <v>46054</v>
      </c>
      <c r="D1536">
        <v>3274</v>
      </c>
      <c r="G1536" t="str">
        <f t="shared" si="116"/>
        <v>Sivanto Prime 200 SL 100 X 100 ml46054</v>
      </c>
      <c r="H1536">
        <v>1535</v>
      </c>
      <c r="I1536" t="s">
        <v>13039</v>
      </c>
      <c r="J1536" t="s">
        <v>1905</v>
      </c>
      <c r="K1536" s="3">
        <v>46054</v>
      </c>
      <c r="L1536">
        <v>100</v>
      </c>
      <c r="M1536">
        <v>1</v>
      </c>
      <c r="N1536">
        <v>1</v>
      </c>
      <c r="O1536">
        <v>100</v>
      </c>
      <c r="P1536">
        <f t="shared" si="117"/>
        <v>3274</v>
      </c>
      <c r="Q1536">
        <f t="shared" si="118"/>
        <v>32</v>
      </c>
      <c r="R1536">
        <f t="shared" si="119"/>
        <v>74</v>
      </c>
    </row>
    <row r="1537" spans="1:18">
      <c r="A1537" t="str">
        <f t="shared" si="115"/>
        <v>Skies 20 ltr46174</v>
      </c>
      <c r="B1537" t="s">
        <v>1907</v>
      </c>
      <c r="C1537" s="3">
        <v>46174</v>
      </c>
      <c r="D1537">
        <v>20</v>
      </c>
      <c r="G1537" t="str">
        <f t="shared" si="116"/>
        <v>Skies 20 ltr46174</v>
      </c>
      <c r="H1537">
        <v>1536</v>
      </c>
      <c r="I1537" t="s">
        <v>13040</v>
      </c>
      <c r="J1537" t="s">
        <v>1907</v>
      </c>
      <c r="K1537" s="3">
        <v>46174</v>
      </c>
      <c r="L1537">
        <v>1</v>
      </c>
      <c r="M1537">
        <v>1</v>
      </c>
      <c r="N1537">
        <v>1</v>
      </c>
      <c r="O1537">
        <v>1</v>
      </c>
      <c r="P1537">
        <f t="shared" si="117"/>
        <v>20</v>
      </c>
      <c r="Q1537">
        <f t="shared" si="118"/>
        <v>20</v>
      </c>
      <c r="R1537">
        <f t="shared" si="119"/>
        <v>0</v>
      </c>
    </row>
    <row r="1538" spans="1:18">
      <c r="A1538" t="str">
        <f t="shared" si="115"/>
        <v>Skies 4 X 5 ltr45748</v>
      </c>
      <c r="B1538" t="s">
        <v>1908</v>
      </c>
      <c r="C1538" s="3">
        <v>45748</v>
      </c>
      <c r="D1538">
        <v>92</v>
      </c>
      <c r="G1538" t="str">
        <f t="shared" si="116"/>
        <v>Skies 4 X 5 ltr45748</v>
      </c>
      <c r="H1538">
        <v>1537</v>
      </c>
      <c r="I1538" t="s">
        <v>13041</v>
      </c>
      <c r="J1538" t="s">
        <v>1908</v>
      </c>
      <c r="K1538" s="3">
        <v>45748</v>
      </c>
      <c r="L1538">
        <v>4</v>
      </c>
      <c r="M1538">
        <v>1</v>
      </c>
      <c r="N1538">
        <v>1</v>
      </c>
      <c r="O1538">
        <v>4</v>
      </c>
      <c r="P1538">
        <f t="shared" si="117"/>
        <v>92</v>
      </c>
      <c r="Q1538">
        <f t="shared" si="118"/>
        <v>23</v>
      </c>
      <c r="R1538">
        <f t="shared" si="119"/>
        <v>0</v>
      </c>
    </row>
    <row r="1539" spans="1:18">
      <c r="A1539" t="str">
        <f t="shared" ref="A1539:A1602" si="120">B1539&amp;C1539</f>
        <v>Snowden 30 EC 100 ml (sampel)1/1/1000</v>
      </c>
      <c r="B1539" t="s">
        <v>1914</v>
      </c>
      <c r="C1539" s="3" t="s">
        <v>2222</v>
      </c>
      <c r="D1539">
        <v>7</v>
      </c>
      <c r="G1539" t="str">
        <f t="shared" ref="G1539:G1602" si="121">J1539&amp;K1539</f>
        <v>Snowden 30 EC 100 ml (sampel)1/1/1000</v>
      </c>
      <c r="H1539">
        <v>1538</v>
      </c>
      <c r="I1539" t="s">
        <v>13042</v>
      </c>
      <c r="J1539" t="s">
        <v>1914</v>
      </c>
      <c r="K1539" s="3" t="s">
        <v>2222</v>
      </c>
      <c r="L1539">
        <v>1</v>
      </c>
      <c r="M1539">
        <v>1</v>
      </c>
      <c r="N1539">
        <v>1</v>
      </c>
      <c r="O1539">
        <v>1</v>
      </c>
      <c r="P1539">
        <f t="shared" ref="P1539:P1602" si="122">VLOOKUP(G1539,$A$2:$D$2089,4,FALSE)</f>
        <v>7</v>
      </c>
      <c r="Q1539">
        <f t="shared" ref="Q1539:Q1602" si="123">ROUNDDOWN(P1539/O1539,0)</f>
        <v>7</v>
      </c>
      <c r="R1539">
        <f t="shared" ref="R1539:R1602" si="124">P1539-Q1539*O1539</f>
        <v>0</v>
      </c>
    </row>
    <row r="1540" spans="1:18">
      <c r="A1540" t="str">
        <f t="shared" si="120"/>
        <v>Sofia 200/70/30 OD 16 X 500 ml46631</v>
      </c>
      <c r="B1540" t="s">
        <v>1915</v>
      </c>
      <c r="C1540" s="3">
        <v>46631</v>
      </c>
      <c r="D1540">
        <v>7</v>
      </c>
      <c r="G1540" t="str">
        <f t="shared" si="121"/>
        <v>Sofia 200/70/30 OD 16 X 500 ml46631</v>
      </c>
      <c r="H1540">
        <v>1539</v>
      </c>
      <c r="I1540" t="s">
        <v>13043</v>
      </c>
      <c r="J1540" t="s">
        <v>1915</v>
      </c>
      <c r="K1540" s="3">
        <v>46631</v>
      </c>
      <c r="L1540">
        <v>16</v>
      </c>
      <c r="M1540">
        <v>1</v>
      </c>
      <c r="N1540">
        <v>1</v>
      </c>
      <c r="O1540">
        <v>16</v>
      </c>
      <c r="P1540">
        <f t="shared" si="122"/>
        <v>7</v>
      </c>
      <c r="Q1540">
        <f t="shared" si="123"/>
        <v>0</v>
      </c>
      <c r="R1540">
        <f t="shared" si="124"/>
        <v>7</v>
      </c>
    </row>
    <row r="1541" spans="1:18">
      <c r="A1541" t="str">
        <f t="shared" si="120"/>
        <v>Sofia 200/70/30 OD 32 X 250 ml46447</v>
      </c>
      <c r="B1541" t="s">
        <v>1916</v>
      </c>
      <c r="C1541" s="3">
        <v>46447</v>
      </c>
      <c r="D1541">
        <v>137</v>
      </c>
      <c r="G1541" t="str">
        <f t="shared" si="121"/>
        <v>Sofia 200/70/30 OD 32 X 250 ml46447</v>
      </c>
      <c r="H1541">
        <v>1540</v>
      </c>
      <c r="I1541" t="s">
        <v>13044</v>
      </c>
      <c r="J1541" t="s">
        <v>1916</v>
      </c>
      <c r="K1541" s="3">
        <v>46447</v>
      </c>
      <c r="L1541">
        <v>32</v>
      </c>
      <c r="M1541">
        <v>1</v>
      </c>
      <c r="N1541">
        <v>1</v>
      </c>
      <c r="O1541">
        <v>32</v>
      </c>
      <c r="P1541">
        <f t="shared" si="122"/>
        <v>137</v>
      </c>
      <c r="Q1541">
        <f t="shared" si="123"/>
        <v>4</v>
      </c>
      <c r="R1541">
        <f t="shared" si="124"/>
        <v>9</v>
      </c>
    </row>
    <row r="1542" spans="1:18">
      <c r="A1542" t="str">
        <f t="shared" si="120"/>
        <v>Sofia 200/70/30 OD 32 X 250 ml46600</v>
      </c>
      <c r="B1542" t="s">
        <v>1916</v>
      </c>
      <c r="C1542" s="3">
        <v>46600</v>
      </c>
      <c r="D1542">
        <v>704</v>
      </c>
      <c r="G1542" t="str">
        <f t="shared" si="121"/>
        <v>Sofia 200/70/30 OD 32 X 250 ml46600</v>
      </c>
      <c r="H1542">
        <v>1541</v>
      </c>
      <c r="I1542" t="s">
        <v>13044</v>
      </c>
      <c r="J1542" t="s">
        <v>1916</v>
      </c>
      <c r="K1542" s="3">
        <v>46600</v>
      </c>
      <c r="L1542">
        <v>32</v>
      </c>
      <c r="M1542">
        <v>1</v>
      </c>
      <c r="N1542">
        <v>1</v>
      </c>
      <c r="O1542">
        <v>32</v>
      </c>
      <c r="P1542">
        <f t="shared" si="122"/>
        <v>704</v>
      </c>
      <c r="Q1542">
        <f t="shared" si="123"/>
        <v>22</v>
      </c>
      <c r="R1542">
        <f t="shared" si="124"/>
        <v>0</v>
      </c>
    </row>
    <row r="1543" spans="1:18">
      <c r="A1543" t="str">
        <f t="shared" si="120"/>
        <v>Sofia 200/70/30 OD 8 X 1 ltr46631</v>
      </c>
      <c r="B1543" t="s">
        <v>1917</v>
      </c>
      <c r="C1543" s="3">
        <v>46631</v>
      </c>
      <c r="D1543">
        <v>975</v>
      </c>
      <c r="G1543" t="str">
        <f t="shared" si="121"/>
        <v>Sofia 200/70/30 OD 8 X 1 ltr46631</v>
      </c>
      <c r="H1543">
        <v>1542</v>
      </c>
      <c r="I1543" t="s">
        <v>13045</v>
      </c>
      <c r="J1543" t="s">
        <v>1917</v>
      </c>
      <c r="K1543" s="3">
        <v>46631</v>
      </c>
      <c r="L1543">
        <v>8</v>
      </c>
      <c r="M1543">
        <v>1</v>
      </c>
      <c r="N1543">
        <v>1</v>
      </c>
      <c r="O1543">
        <v>8</v>
      </c>
      <c r="P1543">
        <f t="shared" si="122"/>
        <v>975</v>
      </c>
      <c r="Q1543">
        <f t="shared" si="123"/>
        <v>121</v>
      </c>
      <c r="R1543">
        <f t="shared" si="124"/>
        <v>7</v>
      </c>
    </row>
    <row r="1544" spans="1:18">
      <c r="A1544" t="str">
        <f t="shared" si="120"/>
        <v>Sofia 200/70/30 OD 8 X 1 ltr46692</v>
      </c>
      <c r="B1544" t="s">
        <v>1917</v>
      </c>
      <c r="C1544" s="3">
        <v>46692</v>
      </c>
      <c r="D1544">
        <v>1192</v>
      </c>
      <c r="G1544" t="str">
        <f t="shared" si="121"/>
        <v>Sofia 200/70/30 OD 8 X 1 ltr46692</v>
      </c>
      <c r="H1544">
        <v>1543</v>
      </c>
      <c r="I1544" t="s">
        <v>13045</v>
      </c>
      <c r="J1544" t="s">
        <v>1917</v>
      </c>
      <c r="K1544" s="3">
        <v>46692</v>
      </c>
      <c r="L1544">
        <v>8</v>
      </c>
      <c r="M1544">
        <v>1</v>
      </c>
      <c r="N1544">
        <v>1</v>
      </c>
      <c r="O1544">
        <v>8</v>
      </c>
      <c r="P1544">
        <f t="shared" si="122"/>
        <v>1192</v>
      </c>
      <c r="Q1544">
        <f t="shared" si="123"/>
        <v>149</v>
      </c>
      <c r="R1544">
        <f t="shared" si="124"/>
        <v>0</v>
      </c>
    </row>
    <row r="1545" spans="1:18">
      <c r="A1545" t="str">
        <f t="shared" si="120"/>
        <v>Sofia 200/70/30 OD 8 X 1 ltr46722</v>
      </c>
      <c r="B1545" t="s">
        <v>1917</v>
      </c>
      <c r="C1545" s="3">
        <v>46722</v>
      </c>
      <c r="D1545">
        <v>288</v>
      </c>
      <c r="G1545" t="str">
        <f t="shared" si="121"/>
        <v>Sofia 200/70/30 OD 8 X 1 ltr46722</v>
      </c>
      <c r="H1545">
        <v>1544</v>
      </c>
      <c r="I1545" t="s">
        <v>13045</v>
      </c>
      <c r="J1545" t="s">
        <v>1917</v>
      </c>
      <c r="K1545" s="3">
        <v>46722</v>
      </c>
      <c r="L1545">
        <v>8</v>
      </c>
      <c r="M1545">
        <v>1</v>
      </c>
      <c r="N1545">
        <v>1</v>
      </c>
      <c r="O1545">
        <v>8</v>
      </c>
      <c r="P1545">
        <f t="shared" si="122"/>
        <v>288</v>
      </c>
      <c r="Q1545">
        <f t="shared" si="123"/>
        <v>36</v>
      </c>
      <c r="R1545">
        <f t="shared" si="124"/>
        <v>0</v>
      </c>
    </row>
    <row r="1546" spans="1:18">
      <c r="A1546" t="str">
        <f t="shared" si="120"/>
        <v>Sorexin 100 SC 250 ml (Sample)1/1/1000</v>
      </c>
      <c r="B1546" t="s">
        <v>1918</v>
      </c>
      <c r="C1546" s="3" t="s">
        <v>2222</v>
      </c>
      <c r="D1546">
        <v>1</v>
      </c>
      <c r="G1546" t="str">
        <f t="shared" si="121"/>
        <v>Sorexin 100 SC 250 ml (Sample)1/1/1000</v>
      </c>
      <c r="H1546">
        <v>1545</v>
      </c>
      <c r="I1546" t="s">
        <v>13046</v>
      </c>
      <c r="J1546" t="s">
        <v>1918</v>
      </c>
      <c r="K1546" s="3" t="s">
        <v>2222</v>
      </c>
      <c r="L1546">
        <v>1</v>
      </c>
      <c r="M1546">
        <v>1</v>
      </c>
      <c r="N1546">
        <v>1</v>
      </c>
      <c r="O1546">
        <v>1</v>
      </c>
      <c r="P1546">
        <f t="shared" si="122"/>
        <v>1</v>
      </c>
      <c r="Q1546">
        <f t="shared" si="123"/>
        <v>1</v>
      </c>
      <c r="R1546">
        <f t="shared" si="124"/>
        <v>0</v>
      </c>
    </row>
    <row r="1547" spans="1:18">
      <c r="A1547" t="str">
        <f t="shared" si="120"/>
        <v>Sortie 36/6 WP 30 X 400 gr (M2U)46023</v>
      </c>
      <c r="B1547" t="s">
        <v>1919</v>
      </c>
      <c r="C1547" s="3">
        <v>46023</v>
      </c>
      <c r="D1547">
        <v>94</v>
      </c>
      <c r="G1547" t="str">
        <f t="shared" si="121"/>
        <v>Sortie 36/6 WP 30 X 400 gr (M2U)46023</v>
      </c>
      <c r="H1547">
        <v>1546</v>
      </c>
      <c r="I1547" t="s">
        <v>13047</v>
      </c>
      <c r="J1547" t="s">
        <v>1919</v>
      </c>
      <c r="K1547" s="3">
        <v>46023</v>
      </c>
      <c r="L1547">
        <v>30</v>
      </c>
      <c r="M1547">
        <v>1</v>
      </c>
      <c r="N1547">
        <v>1</v>
      </c>
      <c r="O1547">
        <v>30</v>
      </c>
      <c r="P1547">
        <f t="shared" si="122"/>
        <v>94</v>
      </c>
      <c r="Q1547">
        <f t="shared" si="123"/>
        <v>3</v>
      </c>
      <c r="R1547">
        <f t="shared" si="124"/>
        <v>4</v>
      </c>
    </row>
    <row r="1548" spans="1:18">
      <c r="A1548" t="str">
        <f t="shared" si="120"/>
        <v>Spanduk Bionta1/1/1000</v>
      </c>
      <c r="B1548" t="s">
        <v>1920</v>
      </c>
      <c r="C1548" s="3" t="s">
        <v>2222</v>
      </c>
      <c r="D1548">
        <v>22</v>
      </c>
      <c r="G1548" t="str">
        <f t="shared" si="121"/>
        <v>Spanduk Bionta1/1/1000</v>
      </c>
      <c r="H1548">
        <v>1547</v>
      </c>
      <c r="I1548" t="s">
        <v>13048</v>
      </c>
      <c r="J1548" t="s">
        <v>1920</v>
      </c>
      <c r="K1548" s="3" t="s">
        <v>2222</v>
      </c>
      <c r="L1548">
        <v>1</v>
      </c>
      <c r="M1548">
        <v>1</v>
      </c>
      <c r="N1548">
        <v>1</v>
      </c>
      <c r="O1548">
        <v>1</v>
      </c>
      <c r="P1548">
        <f t="shared" si="122"/>
        <v>22</v>
      </c>
      <c r="Q1548">
        <f t="shared" si="123"/>
        <v>22</v>
      </c>
      <c r="R1548">
        <f t="shared" si="124"/>
        <v>0</v>
      </c>
    </row>
    <row r="1549" spans="1:18">
      <c r="A1549" t="str">
        <f t="shared" si="120"/>
        <v>Spanduk Mulsa Karisma1/1/1000</v>
      </c>
      <c r="B1549" t="s">
        <v>1921</v>
      </c>
      <c r="C1549" s="3" t="s">
        <v>2222</v>
      </c>
      <c r="D1549">
        <v>13</v>
      </c>
      <c r="G1549" t="str">
        <f t="shared" si="121"/>
        <v>Spanduk Mulsa Karisma1/1/1000</v>
      </c>
      <c r="H1549">
        <v>1548</v>
      </c>
      <c r="I1549" t="s">
        <v>13049</v>
      </c>
      <c r="J1549" t="s">
        <v>1921</v>
      </c>
      <c r="K1549" s="3" t="s">
        <v>2222</v>
      </c>
      <c r="L1549">
        <v>1</v>
      </c>
      <c r="M1549">
        <v>1</v>
      </c>
      <c r="N1549">
        <v>1</v>
      </c>
      <c r="O1549">
        <v>1</v>
      </c>
      <c r="P1549">
        <f t="shared" si="122"/>
        <v>13</v>
      </c>
      <c r="Q1549">
        <f t="shared" si="123"/>
        <v>13</v>
      </c>
      <c r="R1549">
        <f t="shared" si="124"/>
        <v>0</v>
      </c>
    </row>
    <row r="1550" spans="1:18">
      <c r="A1550" t="str">
        <f t="shared" si="120"/>
        <v>Spie Pen1/1/1000</v>
      </c>
      <c r="B1550" t="s">
        <v>1922</v>
      </c>
      <c r="C1550" s="3" t="s">
        <v>2222</v>
      </c>
      <c r="D1550">
        <v>24</v>
      </c>
      <c r="G1550" t="str">
        <f t="shared" si="121"/>
        <v>Spie Pen1/1/1000</v>
      </c>
      <c r="H1550">
        <v>1549</v>
      </c>
      <c r="I1550" t="s">
        <v>13050</v>
      </c>
      <c r="J1550" t="s">
        <v>1922</v>
      </c>
      <c r="K1550" s="3" t="s">
        <v>2222</v>
      </c>
      <c r="L1550">
        <v>1</v>
      </c>
      <c r="M1550">
        <v>1</v>
      </c>
      <c r="N1550">
        <v>1</v>
      </c>
      <c r="O1550">
        <v>1</v>
      </c>
      <c r="P1550">
        <f t="shared" si="122"/>
        <v>24</v>
      </c>
      <c r="Q1550">
        <f t="shared" si="123"/>
        <v>24</v>
      </c>
      <c r="R1550">
        <f t="shared" si="124"/>
        <v>0</v>
      </c>
    </row>
    <row r="1551" spans="1:18">
      <c r="A1551" t="str">
        <f t="shared" si="120"/>
        <v>Spindle Screw Cap Pc1/1/1000</v>
      </c>
      <c r="B1551" t="s">
        <v>1923</v>
      </c>
      <c r="C1551" s="3" t="s">
        <v>2222</v>
      </c>
      <c r="D1551">
        <v>115</v>
      </c>
      <c r="G1551" t="str">
        <f t="shared" si="121"/>
        <v>Spindle Screw Cap Pc1/1/1000</v>
      </c>
      <c r="H1551">
        <v>1550</v>
      </c>
      <c r="I1551" t="s">
        <v>13051</v>
      </c>
      <c r="J1551" t="s">
        <v>1923</v>
      </c>
      <c r="K1551" s="3" t="s">
        <v>2222</v>
      </c>
      <c r="L1551">
        <v>1</v>
      </c>
      <c r="M1551">
        <v>1</v>
      </c>
      <c r="N1551">
        <v>1</v>
      </c>
      <c r="O1551">
        <v>1</v>
      </c>
      <c r="P1551">
        <f t="shared" si="122"/>
        <v>115</v>
      </c>
      <c r="Q1551">
        <f t="shared" si="123"/>
        <v>115</v>
      </c>
      <c r="R1551">
        <f t="shared" si="124"/>
        <v>0</v>
      </c>
    </row>
    <row r="1552" spans="1:18">
      <c r="A1552" t="str">
        <f t="shared" si="120"/>
        <v>Spontan 400 SL 12 X 1 ltr46692</v>
      </c>
      <c r="B1552" t="s">
        <v>1924</v>
      </c>
      <c r="C1552" s="3">
        <v>46692</v>
      </c>
      <c r="D1552">
        <v>1</v>
      </c>
      <c r="G1552" t="str">
        <f t="shared" si="121"/>
        <v>Spontan 400 SL 12 X 1 ltr46692</v>
      </c>
      <c r="H1552">
        <v>1551</v>
      </c>
      <c r="I1552" t="s">
        <v>13052</v>
      </c>
      <c r="J1552" t="s">
        <v>1924</v>
      </c>
      <c r="K1552" s="3">
        <v>46692</v>
      </c>
      <c r="L1552">
        <v>12</v>
      </c>
      <c r="M1552">
        <v>1</v>
      </c>
      <c r="N1552">
        <v>1</v>
      </c>
      <c r="O1552">
        <v>12</v>
      </c>
      <c r="P1552">
        <f t="shared" si="122"/>
        <v>1</v>
      </c>
      <c r="Q1552">
        <f t="shared" si="123"/>
        <v>0</v>
      </c>
      <c r="R1552">
        <f t="shared" si="124"/>
        <v>1</v>
      </c>
    </row>
    <row r="1553" spans="1:18">
      <c r="A1553" t="str">
        <f t="shared" si="120"/>
        <v>Spontan 400 SL 12 X 1 ltr46844</v>
      </c>
      <c r="B1553" t="s">
        <v>1924</v>
      </c>
      <c r="C1553" s="3">
        <v>46844</v>
      </c>
      <c r="D1553">
        <v>3070</v>
      </c>
      <c r="G1553" t="str">
        <f t="shared" si="121"/>
        <v>Spontan 400 SL 12 X 1 ltr46844</v>
      </c>
      <c r="H1553">
        <v>1552</v>
      </c>
      <c r="I1553" t="s">
        <v>13052</v>
      </c>
      <c r="J1553" t="s">
        <v>1924</v>
      </c>
      <c r="K1553" s="3">
        <v>46844</v>
      </c>
      <c r="L1553">
        <v>12</v>
      </c>
      <c r="M1553">
        <v>1</v>
      </c>
      <c r="N1553">
        <v>1</v>
      </c>
      <c r="O1553">
        <v>12</v>
      </c>
      <c r="P1553">
        <f t="shared" si="122"/>
        <v>3070</v>
      </c>
      <c r="Q1553">
        <f t="shared" si="123"/>
        <v>255</v>
      </c>
      <c r="R1553">
        <f t="shared" si="124"/>
        <v>10</v>
      </c>
    </row>
    <row r="1554" spans="1:18">
      <c r="A1554" t="str">
        <f t="shared" si="120"/>
        <v>Spontan 400 SL 12 X 1 ltr46874</v>
      </c>
      <c r="B1554" t="s">
        <v>1924</v>
      </c>
      <c r="C1554" s="3">
        <v>46874</v>
      </c>
      <c r="D1554">
        <v>9600</v>
      </c>
      <c r="G1554" t="str">
        <f t="shared" si="121"/>
        <v>Spontan 400 SL 12 X 1 ltr46874</v>
      </c>
      <c r="H1554">
        <v>1553</v>
      </c>
      <c r="I1554" t="s">
        <v>13052</v>
      </c>
      <c r="J1554" t="s">
        <v>1924</v>
      </c>
      <c r="K1554" s="3">
        <v>46874</v>
      </c>
      <c r="L1554">
        <v>12</v>
      </c>
      <c r="M1554">
        <v>1</v>
      </c>
      <c r="N1554">
        <v>1</v>
      </c>
      <c r="O1554">
        <v>12</v>
      </c>
      <c r="P1554">
        <f t="shared" si="122"/>
        <v>9600</v>
      </c>
      <c r="Q1554">
        <f t="shared" si="123"/>
        <v>800</v>
      </c>
      <c r="R1554">
        <f t="shared" si="124"/>
        <v>0</v>
      </c>
    </row>
    <row r="1555" spans="1:18">
      <c r="A1555" t="str">
        <f t="shared" si="120"/>
        <v>Spontan 400 SL 20 X 200 ml46844</v>
      </c>
      <c r="B1555" t="s">
        <v>1934</v>
      </c>
      <c r="C1555" s="3">
        <v>46844</v>
      </c>
      <c r="D1555">
        <v>3150</v>
      </c>
      <c r="G1555" t="str">
        <f t="shared" si="121"/>
        <v>Spontan 400 SL 20 X 200 ml46844</v>
      </c>
      <c r="H1555">
        <v>1554</v>
      </c>
      <c r="I1555" t="s">
        <v>13053</v>
      </c>
      <c r="J1555" t="s">
        <v>1934</v>
      </c>
      <c r="K1555" s="3">
        <v>46844</v>
      </c>
      <c r="L1555">
        <v>20</v>
      </c>
      <c r="M1555">
        <v>1</v>
      </c>
      <c r="N1555">
        <v>1</v>
      </c>
      <c r="O1555">
        <v>20</v>
      </c>
      <c r="P1555">
        <f t="shared" si="122"/>
        <v>3150</v>
      </c>
      <c r="Q1555">
        <f t="shared" si="123"/>
        <v>157</v>
      </c>
      <c r="R1555">
        <f t="shared" si="124"/>
        <v>10</v>
      </c>
    </row>
    <row r="1556" spans="1:18">
      <c r="A1556" t="str">
        <f t="shared" si="120"/>
        <v>Spontan 400 SL 20 X 200 ml46874</v>
      </c>
      <c r="B1556" t="s">
        <v>1934</v>
      </c>
      <c r="C1556" s="3">
        <v>46874</v>
      </c>
      <c r="D1556">
        <v>4000</v>
      </c>
      <c r="G1556" t="str">
        <f t="shared" si="121"/>
        <v>Spontan 400 SL 20 X 200 ml46874</v>
      </c>
      <c r="H1556">
        <v>1555</v>
      </c>
      <c r="I1556" t="s">
        <v>13053</v>
      </c>
      <c r="J1556" t="s">
        <v>1934</v>
      </c>
      <c r="K1556" s="3">
        <v>46874</v>
      </c>
      <c r="L1556">
        <v>20</v>
      </c>
      <c r="M1556">
        <v>1</v>
      </c>
      <c r="N1556">
        <v>1</v>
      </c>
      <c r="O1556">
        <v>20</v>
      </c>
      <c r="P1556">
        <f t="shared" si="122"/>
        <v>4000</v>
      </c>
      <c r="Q1556">
        <f t="shared" si="123"/>
        <v>200</v>
      </c>
      <c r="R1556">
        <f t="shared" si="124"/>
        <v>0</v>
      </c>
    </row>
    <row r="1557" spans="1:18">
      <c r="A1557" t="str">
        <f t="shared" si="120"/>
        <v>Spontan 400 SL 20 X 500 ml46874</v>
      </c>
      <c r="B1557" t="s">
        <v>1940</v>
      </c>
      <c r="C1557" s="3">
        <v>46874</v>
      </c>
      <c r="D1557">
        <v>19585</v>
      </c>
      <c r="G1557" t="str">
        <f t="shared" si="121"/>
        <v>Spontan 400 SL 20 X 500 ml46874</v>
      </c>
      <c r="H1557">
        <v>1556</v>
      </c>
      <c r="I1557" t="s">
        <v>13054</v>
      </c>
      <c r="J1557" t="s">
        <v>1940</v>
      </c>
      <c r="K1557" s="3">
        <v>46874</v>
      </c>
      <c r="L1557">
        <v>20</v>
      </c>
      <c r="M1557">
        <v>1</v>
      </c>
      <c r="N1557">
        <v>1</v>
      </c>
      <c r="O1557">
        <v>20</v>
      </c>
      <c r="P1557">
        <f t="shared" si="122"/>
        <v>19585</v>
      </c>
      <c r="Q1557">
        <f t="shared" si="123"/>
        <v>979</v>
      </c>
      <c r="R1557">
        <f t="shared" si="124"/>
        <v>5</v>
      </c>
    </row>
    <row r="1558" spans="1:18">
      <c r="A1558" t="str">
        <f t="shared" si="120"/>
        <v>Spontas 450 SL 10 X 1 ltr47150</v>
      </c>
      <c r="B1558" t="s">
        <v>1945</v>
      </c>
      <c r="C1558" s="3">
        <v>47150</v>
      </c>
      <c r="D1558">
        <v>20</v>
      </c>
      <c r="G1558" t="str">
        <f t="shared" si="121"/>
        <v>Spontas 450 SL 10 X 1 ltr47150</v>
      </c>
      <c r="H1558">
        <v>1557</v>
      </c>
      <c r="I1558" t="s">
        <v>13055</v>
      </c>
      <c r="J1558" t="s">
        <v>1945</v>
      </c>
      <c r="K1558" s="3">
        <v>47150</v>
      </c>
      <c r="L1558">
        <v>10</v>
      </c>
      <c r="M1558">
        <v>1</v>
      </c>
      <c r="N1558">
        <v>1</v>
      </c>
      <c r="O1558">
        <v>10</v>
      </c>
      <c r="P1558">
        <f t="shared" si="122"/>
        <v>20</v>
      </c>
      <c r="Q1558">
        <f t="shared" si="123"/>
        <v>2</v>
      </c>
      <c r="R1558">
        <f t="shared" si="124"/>
        <v>0</v>
      </c>
    </row>
    <row r="1559" spans="1:18">
      <c r="A1559" t="str">
        <f t="shared" si="120"/>
        <v>Spontas 450 SL 20 X 500 ml46753</v>
      </c>
      <c r="B1559" t="s">
        <v>1946</v>
      </c>
      <c r="C1559" s="3">
        <v>46753</v>
      </c>
      <c r="D1559">
        <v>779</v>
      </c>
      <c r="G1559" t="str">
        <f t="shared" si="121"/>
        <v>Spontas 450 SL 20 X 500 ml46753</v>
      </c>
      <c r="H1559">
        <v>1558</v>
      </c>
      <c r="I1559" t="s">
        <v>13056</v>
      </c>
      <c r="J1559" t="s">
        <v>1946</v>
      </c>
      <c r="K1559" s="3">
        <v>46753</v>
      </c>
      <c r="L1559">
        <v>20</v>
      </c>
      <c r="M1559">
        <v>1</v>
      </c>
      <c r="N1559">
        <v>1</v>
      </c>
      <c r="O1559">
        <v>20</v>
      </c>
      <c r="P1559">
        <f t="shared" si="122"/>
        <v>779</v>
      </c>
      <c r="Q1559">
        <f t="shared" si="123"/>
        <v>38</v>
      </c>
      <c r="R1559">
        <f t="shared" si="124"/>
        <v>19</v>
      </c>
    </row>
    <row r="1560" spans="1:18">
      <c r="A1560" t="str">
        <f t="shared" si="120"/>
        <v>Spontas 450 SL 50 X 200 ml46722</v>
      </c>
      <c r="B1560" t="s">
        <v>1947</v>
      </c>
      <c r="C1560" s="3">
        <v>46722</v>
      </c>
      <c r="D1560">
        <v>595</v>
      </c>
      <c r="G1560" t="str">
        <f t="shared" si="121"/>
        <v>Spontas 450 SL 50 X 200 ml46722</v>
      </c>
      <c r="H1560">
        <v>1559</v>
      </c>
      <c r="I1560" t="s">
        <v>13057</v>
      </c>
      <c r="J1560" t="s">
        <v>1947</v>
      </c>
      <c r="K1560" s="3">
        <v>46722</v>
      </c>
      <c r="L1560">
        <v>50</v>
      </c>
      <c r="M1560">
        <v>1</v>
      </c>
      <c r="N1560">
        <v>1</v>
      </c>
      <c r="O1560">
        <v>50</v>
      </c>
      <c r="P1560">
        <f t="shared" si="122"/>
        <v>595</v>
      </c>
      <c r="Q1560">
        <f t="shared" si="123"/>
        <v>11</v>
      </c>
      <c r="R1560">
        <f t="shared" si="124"/>
        <v>45</v>
      </c>
    </row>
    <row r="1561" spans="1:18">
      <c r="A1561" t="str">
        <f t="shared" si="120"/>
        <v>Sprayboost 30 X 15 X 25 ml45748</v>
      </c>
      <c r="B1561" t="s">
        <v>1948</v>
      </c>
      <c r="C1561" s="3">
        <v>45748</v>
      </c>
      <c r="D1561">
        <v>1430</v>
      </c>
      <c r="G1561" t="str">
        <f t="shared" si="121"/>
        <v>Sprayboost 30 X 15 X 25 ml45748</v>
      </c>
      <c r="H1561">
        <v>1560</v>
      </c>
      <c r="I1561" t="s">
        <v>13058</v>
      </c>
      <c r="J1561" t="s">
        <v>1948</v>
      </c>
      <c r="K1561" s="3">
        <v>45748</v>
      </c>
      <c r="L1561">
        <v>30</v>
      </c>
      <c r="M1561">
        <v>15</v>
      </c>
      <c r="N1561">
        <v>1</v>
      </c>
      <c r="O1561">
        <v>450</v>
      </c>
      <c r="P1561">
        <f t="shared" si="122"/>
        <v>1430</v>
      </c>
      <c r="Q1561">
        <f t="shared" si="123"/>
        <v>3</v>
      </c>
      <c r="R1561">
        <f t="shared" si="124"/>
        <v>80</v>
      </c>
    </row>
    <row r="1562" spans="1:18">
      <c r="A1562" t="str">
        <f t="shared" si="120"/>
        <v>Sprayboost 40 X 250 ml45689</v>
      </c>
      <c r="B1562" t="s">
        <v>1949</v>
      </c>
      <c r="C1562" s="3">
        <v>45689</v>
      </c>
      <c r="D1562">
        <v>121</v>
      </c>
      <c r="G1562" t="str">
        <f t="shared" si="121"/>
        <v>Sprayboost 40 X 250 ml45689</v>
      </c>
      <c r="H1562">
        <v>1561</v>
      </c>
      <c r="I1562" t="s">
        <v>13059</v>
      </c>
      <c r="J1562" t="s">
        <v>1949</v>
      </c>
      <c r="K1562" s="3">
        <v>45689</v>
      </c>
      <c r="L1562">
        <v>40</v>
      </c>
      <c r="M1562">
        <v>1</v>
      </c>
      <c r="N1562">
        <v>1</v>
      </c>
      <c r="O1562">
        <v>40</v>
      </c>
      <c r="P1562">
        <f t="shared" si="122"/>
        <v>121</v>
      </c>
      <c r="Q1562">
        <f t="shared" si="123"/>
        <v>3</v>
      </c>
      <c r="R1562">
        <f t="shared" si="124"/>
        <v>1</v>
      </c>
    </row>
    <row r="1563" spans="1:18">
      <c r="A1563" t="str">
        <f t="shared" si="120"/>
        <v>Sprayboost 50 X 100 ml45692</v>
      </c>
      <c r="B1563" t="s">
        <v>1951</v>
      </c>
      <c r="C1563" s="3">
        <v>45692</v>
      </c>
      <c r="D1563">
        <v>561</v>
      </c>
      <c r="G1563" t="str">
        <f t="shared" si="121"/>
        <v>Sprayboost 50 X 100 ml45692</v>
      </c>
      <c r="H1563">
        <v>1562</v>
      </c>
      <c r="I1563" t="s">
        <v>13060</v>
      </c>
      <c r="J1563" t="s">
        <v>1951</v>
      </c>
      <c r="K1563" s="3">
        <v>45692</v>
      </c>
      <c r="L1563">
        <v>50</v>
      </c>
      <c r="M1563">
        <v>1</v>
      </c>
      <c r="N1563">
        <v>1</v>
      </c>
      <c r="O1563">
        <v>50</v>
      </c>
      <c r="P1563">
        <f t="shared" si="122"/>
        <v>561</v>
      </c>
      <c r="Q1563">
        <f t="shared" si="123"/>
        <v>11</v>
      </c>
      <c r="R1563">
        <f t="shared" si="124"/>
        <v>11</v>
      </c>
    </row>
    <row r="1564" spans="1:18">
      <c r="A1564" t="str">
        <f t="shared" si="120"/>
        <v>Sprayboost 50 X 50 ml45692</v>
      </c>
      <c r="B1564" t="s">
        <v>1952</v>
      </c>
      <c r="C1564" s="3">
        <v>45692</v>
      </c>
      <c r="D1564">
        <v>165</v>
      </c>
      <c r="G1564" t="str">
        <f t="shared" si="121"/>
        <v>Sprayboost 50 X 50 ml45692</v>
      </c>
      <c r="H1564">
        <v>1563</v>
      </c>
      <c r="I1564" t="s">
        <v>13061</v>
      </c>
      <c r="J1564" t="s">
        <v>1952</v>
      </c>
      <c r="K1564" s="3">
        <v>45692</v>
      </c>
      <c r="L1564">
        <v>50</v>
      </c>
      <c r="M1564">
        <v>1</v>
      </c>
      <c r="N1564">
        <v>1</v>
      </c>
      <c r="O1564">
        <v>50</v>
      </c>
      <c r="P1564">
        <f t="shared" si="122"/>
        <v>165</v>
      </c>
      <c r="Q1564">
        <f t="shared" si="123"/>
        <v>3</v>
      </c>
      <c r="R1564">
        <f t="shared" si="124"/>
        <v>15</v>
      </c>
    </row>
    <row r="1565" spans="1:18">
      <c r="A1565" t="str">
        <f t="shared" si="120"/>
        <v>Sprayer 3 IN 1 KAN 16 Ltr1/1/1000</v>
      </c>
      <c r="B1565" t="s">
        <v>1953</v>
      </c>
      <c r="C1565" s="3" t="s">
        <v>2222</v>
      </c>
      <c r="D1565">
        <v>10</v>
      </c>
      <c r="G1565" t="str">
        <f t="shared" si="121"/>
        <v>Sprayer 3 IN 1 KAN 16 Ltr1/1/1000</v>
      </c>
      <c r="H1565">
        <v>1564</v>
      </c>
      <c r="I1565" t="s">
        <v>13062</v>
      </c>
      <c r="J1565" t="s">
        <v>1953</v>
      </c>
      <c r="K1565" s="3" t="s">
        <v>2222</v>
      </c>
      <c r="L1565">
        <v>1</v>
      </c>
      <c r="M1565">
        <v>1</v>
      </c>
      <c r="N1565">
        <v>1</v>
      </c>
      <c r="O1565">
        <v>1</v>
      </c>
      <c r="P1565">
        <f t="shared" si="122"/>
        <v>10</v>
      </c>
      <c r="Q1565">
        <f t="shared" si="123"/>
        <v>10</v>
      </c>
      <c r="R1565">
        <f t="shared" si="124"/>
        <v>0</v>
      </c>
    </row>
    <row r="1566" spans="1:18">
      <c r="A1566" t="str">
        <f t="shared" si="120"/>
        <v>Sprayer Apung Hokita1/1/1000</v>
      </c>
      <c r="B1566" t="s">
        <v>1954</v>
      </c>
      <c r="C1566" s="3" t="s">
        <v>2222</v>
      </c>
      <c r="D1566">
        <v>5</v>
      </c>
      <c r="G1566" t="str">
        <f t="shared" si="121"/>
        <v>Sprayer Apung Hokita1/1/1000</v>
      </c>
      <c r="H1566">
        <v>1565</v>
      </c>
      <c r="I1566" t="s">
        <v>13063</v>
      </c>
      <c r="J1566" t="s">
        <v>1954</v>
      </c>
      <c r="K1566" s="3" t="s">
        <v>2222</v>
      </c>
      <c r="L1566">
        <v>1</v>
      </c>
      <c r="M1566">
        <v>1</v>
      </c>
      <c r="N1566">
        <v>1</v>
      </c>
      <c r="O1566">
        <v>1</v>
      </c>
      <c r="P1566">
        <f t="shared" si="122"/>
        <v>5</v>
      </c>
      <c r="Q1566">
        <f t="shared" si="123"/>
        <v>5</v>
      </c>
      <c r="R1566">
        <f t="shared" si="124"/>
        <v>0</v>
      </c>
    </row>
    <row r="1567" spans="1:18">
      <c r="A1567" t="str">
        <f t="shared" si="120"/>
        <v>Sprayer Bonanza 20 X 2 ltr1/1/1000</v>
      </c>
      <c r="B1567" t="s">
        <v>1955</v>
      </c>
      <c r="C1567" s="3" t="s">
        <v>2222</v>
      </c>
      <c r="D1567">
        <v>1</v>
      </c>
      <c r="G1567" t="str">
        <f t="shared" si="121"/>
        <v>Sprayer Bonanza 20 X 2 ltr1/1/1000</v>
      </c>
      <c r="H1567">
        <v>1566</v>
      </c>
      <c r="I1567" t="s">
        <v>13064</v>
      </c>
      <c r="J1567" t="s">
        <v>1955</v>
      </c>
      <c r="K1567" s="3" t="s">
        <v>2222</v>
      </c>
      <c r="L1567">
        <v>20</v>
      </c>
      <c r="M1567">
        <v>1</v>
      </c>
      <c r="N1567">
        <v>1</v>
      </c>
      <c r="O1567">
        <v>20</v>
      </c>
      <c r="P1567">
        <f t="shared" si="122"/>
        <v>1</v>
      </c>
      <c r="Q1567">
        <f t="shared" si="123"/>
        <v>0</v>
      </c>
      <c r="R1567">
        <f t="shared" si="124"/>
        <v>1</v>
      </c>
    </row>
    <row r="1568" spans="1:18">
      <c r="A1568" t="str">
        <f t="shared" si="120"/>
        <v>Sprayer Elektrik Joeragan 16 L Battery1/1/1000</v>
      </c>
      <c r="B1568" t="s">
        <v>1956</v>
      </c>
      <c r="C1568" s="3" t="s">
        <v>2222</v>
      </c>
      <c r="D1568">
        <v>190</v>
      </c>
      <c r="G1568" t="str">
        <f t="shared" si="121"/>
        <v>Sprayer Elektrik Joeragan 16 L Battery1/1/1000</v>
      </c>
      <c r="H1568">
        <v>1567</v>
      </c>
      <c r="I1568" t="s">
        <v>13065</v>
      </c>
      <c r="J1568" t="s">
        <v>1956</v>
      </c>
      <c r="K1568" s="3" t="s">
        <v>2222</v>
      </c>
      <c r="L1568">
        <v>1</v>
      </c>
      <c r="M1568">
        <v>1</v>
      </c>
      <c r="N1568">
        <v>1</v>
      </c>
      <c r="O1568">
        <v>1</v>
      </c>
      <c r="P1568">
        <f t="shared" si="122"/>
        <v>190</v>
      </c>
      <c r="Q1568">
        <f t="shared" si="123"/>
        <v>190</v>
      </c>
      <c r="R1568">
        <f t="shared" si="124"/>
        <v>0</v>
      </c>
    </row>
    <row r="1569" spans="1:18">
      <c r="A1569" t="str">
        <f t="shared" si="120"/>
        <v>Sprayer Elektrik Quda Karisma 10 L 1 X 6 pcs1/1/1000</v>
      </c>
      <c r="B1569" t="s">
        <v>1957</v>
      </c>
      <c r="C1569" s="3" t="s">
        <v>2222</v>
      </c>
      <c r="D1569">
        <v>176</v>
      </c>
      <c r="G1569" t="str">
        <f t="shared" si="121"/>
        <v>Sprayer Elektrik Quda Karisma 10 L 1 X 6 pcs1/1/1000</v>
      </c>
      <c r="H1569">
        <v>1568</v>
      </c>
      <c r="I1569" t="s">
        <v>13066</v>
      </c>
      <c r="J1569" t="s">
        <v>1957</v>
      </c>
      <c r="K1569" s="3" t="s">
        <v>2222</v>
      </c>
      <c r="L1569">
        <v>6</v>
      </c>
      <c r="M1569">
        <v>1</v>
      </c>
      <c r="N1569">
        <v>1</v>
      </c>
      <c r="O1569">
        <v>6</v>
      </c>
      <c r="P1569">
        <f t="shared" si="122"/>
        <v>176</v>
      </c>
      <c r="Q1569">
        <f t="shared" si="123"/>
        <v>29</v>
      </c>
      <c r="R1569">
        <f t="shared" si="124"/>
        <v>2</v>
      </c>
    </row>
    <row r="1570" spans="1:18">
      <c r="A1570" t="str">
        <f t="shared" si="120"/>
        <v>Sprayer Elektrik Quda Karisma 16 ltr1/1/1000</v>
      </c>
      <c r="B1570" t="s">
        <v>1958</v>
      </c>
      <c r="C1570" s="3" t="s">
        <v>2222</v>
      </c>
      <c r="D1570">
        <v>700</v>
      </c>
      <c r="G1570" t="str">
        <f t="shared" si="121"/>
        <v>Sprayer Elektrik Quda Karisma 16 ltr1/1/1000</v>
      </c>
      <c r="H1570">
        <v>1569</v>
      </c>
      <c r="I1570" t="s">
        <v>13067</v>
      </c>
      <c r="J1570" t="s">
        <v>1958</v>
      </c>
      <c r="K1570" s="3" t="s">
        <v>2222</v>
      </c>
      <c r="L1570">
        <v>1</v>
      </c>
      <c r="M1570">
        <v>1</v>
      </c>
      <c r="N1570">
        <v>1</v>
      </c>
      <c r="O1570">
        <v>1</v>
      </c>
      <c r="P1570">
        <f t="shared" si="122"/>
        <v>700</v>
      </c>
      <c r="Q1570">
        <f t="shared" si="123"/>
        <v>700</v>
      </c>
      <c r="R1570">
        <f t="shared" si="124"/>
        <v>0</v>
      </c>
    </row>
    <row r="1571" spans="1:18">
      <c r="A1571" t="str">
        <f t="shared" si="120"/>
        <v>Sprayer Elektrik Quda Karisma 5 L 1 x 6 pcs1/1/1000</v>
      </c>
      <c r="B1571" t="s">
        <v>1959</v>
      </c>
      <c r="C1571" s="3" t="s">
        <v>2222</v>
      </c>
      <c r="D1571">
        <v>627</v>
      </c>
      <c r="G1571" t="str">
        <f t="shared" si="121"/>
        <v>Sprayer Elektrik Quda Karisma 5 L 1 x 6 pcs1/1/1000</v>
      </c>
      <c r="H1571">
        <v>1570</v>
      </c>
      <c r="I1571" t="s">
        <v>13068</v>
      </c>
      <c r="J1571" t="s">
        <v>1959</v>
      </c>
      <c r="K1571" s="3" t="s">
        <v>2222</v>
      </c>
      <c r="L1571">
        <v>6</v>
      </c>
      <c r="M1571">
        <v>1</v>
      </c>
      <c r="N1571">
        <v>1</v>
      </c>
      <c r="O1571">
        <v>6</v>
      </c>
      <c r="P1571">
        <f t="shared" si="122"/>
        <v>627</v>
      </c>
      <c r="Q1571">
        <f t="shared" si="123"/>
        <v>104</v>
      </c>
      <c r="R1571">
        <f t="shared" si="124"/>
        <v>3</v>
      </c>
    </row>
    <row r="1572" spans="1:18">
      <c r="A1572" t="str">
        <f t="shared" si="120"/>
        <v>Sprayer Hokita 30 X 1 ltr1/1/1000</v>
      </c>
      <c r="B1572" t="s">
        <v>1960</v>
      </c>
      <c r="C1572" s="3" t="s">
        <v>2222</v>
      </c>
      <c r="D1572">
        <v>2462</v>
      </c>
      <c r="G1572" t="str">
        <f t="shared" si="121"/>
        <v>Sprayer Hokita 30 X 1 ltr1/1/1000</v>
      </c>
      <c r="H1572">
        <v>1571</v>
      </c>
      <c r="I1572" t="s">
        <v>13069</v>
      </c>
      <c r="J1572" t="s">
        <v>1960</v>
      </c>
      <c r="K1572" s="3" t="s">
        <v>2222</v>
      </c>
      <c r="L1572">
        <v>30</v>
      </c>
      <c r="M1572">
        <v>1</v>
      </c>
      <c r="N1572">
        <v>1</v>
      </c>
      <c r="O1572">
        <v>30</v>
      </c>
      <c r="P1572">
        <f t="shared" si="122"/>
        <v>2462</v>
      </c>
      <c r="Q1572">
        <f t="shared" si="123"/>
        <v>82</v>
      </c>
      <c r="R1572">
        <f t="shared" si="124"/>
        <v>2</v>
      </c>
    </row>
    <row r="1573" spans="1:18">
      <c r="A1573" t="str">
        <f t="shared" si="120"/>
        <v>Sprayer Quda Karisma 5 L 1 x 6 pcs (Kuning)1/1/1000</v>
      </c>
      <c r="B1573" t="s">
        <v>1961</v>
      </c>
      <c r="C1573" s="3" t="s">
        <v>2222</v>
      </c>
      <c r="D1573">
        <v>1378</v>
      </c>
      <c r="G1573" t="str">
        <f t="shared" si="121"/>
        <v>Sprayer Quda Karisma 5 L 1 x 6 pcs (Kuning)1/1/1000</v>
      </c>
      <c r="H1573">
        <v>1572</v>
      </c>
      <c r="I1573" t="s">
        <v>13070</v>
      </c>
      <c r="J1573" t="s">
        <v>1961</v>
      </c>
      <c r="K1573" s="3" t="s">
        <v>2222</v>
      </c>
      <c r="L1573">
        <v>6</v>
      </c>
      <c r="M1573">
        <v>1</v>
      </c>
      <c r="N1573">
        <v>1</v>
      </c>
      <c r="O1573">
        <v>6</v>
      </c>
      <c r="P1573">
        <f t="shared" si="122"/>
        <v>1378</v>
      </c>
      <c r="Q1573">
        <f t="shared" si="123"/>
        <v>229</v>
      </c>
      <c r="R1573">
        <f t="shared" si="124"/>
        <v>4</v>
      </c>
    </row>
    <row r="1574" spans="1:18">
      <c r="A1574" t="str">
        <f t="shared" si="120"/>
        <v>Sprayer Senapan Magneto1/1/1000</v>
      </c>
      <c r="B1574" t="s">
        <v>1962</v>
      </c>
      <c r="C1574" s="3" t="s">
        <v>2222</v>
      </c>
      <c r="D1574">
        <v>28</v>
      </c>
      <c r="G1574" t="str">
        <f t="shared" si="121"/>
        <v>Sprayer Senapan Magneto1/1/1000</v>
      </c>
      <c r="H1574">
        <v>1573</v>
      </c>
      <c r="I1574" t="s">
        <v>13071</v>
      </c>
      <c r="J1574" t="s">
        <v>1962</v>
      </c>
      <c r="K1574" s="3" t="s">
        <v>2222</v>
      </c>
      <c r="L1574">
        <v>1</v>
      </c>
      <c r="M1574">
        <v>1</v>
      </c>
      <c r="N1574">
        <v>1</v>
      </c>
      <c r="O1574">
        <v>1</v>
      </c>
      <c r="P1574">
        <f t="shared" si="122"/>
        <v>28</v>
      </c>
      <c r="Q1574">
        <f t="shared" si="123"/>
        <v>28</v>
      </c>
      <c r="R1574">
        <f t="shared" si="124"/>
        <v>0</v>
      </c>
    </row>
    <row r="1575" spans="1:18">
      <c r="A1575" t="str">
        <f t="shared" si="120"/>
        <v>Sprayer Ultra Elektrik New 16 ltr Type 31/1/1000</v>
      </c>
      <c r="B1575" t="s">
        <v>1963</v>
      </c>
      <c r="C1575" s="3" t="s">
        <v>2222</v>
      </c>
      <c r="D1575">
        <v>115</v>
      </c>
      <c r="G1575" t="str">
        <f t="shared" si="121"/>
        <v>Sprayer Ultra Elektrik New 16 ltr Type 31/1/1000</v>
      </c>
      <c r="H1575">
        <v>1574</v>
      </c>
      <c r="I1575" t="s">
        <v>13072</v>
      </c>
      <c r="J1575" t="s">
        <v>1963</v>
      </c>
      <c r="K1575" s="3" t="s">
        <v>2222</v>
      </c>
      <c r="L1575">
        <v>1</v>
      </c>
      <c r="M1575">
        <v>1</v>
      </c>
      <c r="N1575">
        <v>1</v>
      </c>
      <c r="O1575">
        <v>1</v>
      </c>
      <c r="P1575">
        <f t="shared" si="122"/>
        <v>115</v>
      </c>
      <c r="Q1575">
        <f t="shared" si="123"/>
        <v>115</v>
      </c>
      <c r="R1575">
        <f t="shared" si="124"/>
        <v>0</v>
      </c>
    </row>
    <row r="1576" spans="1:18">
      <c r="A1576" t="str">
        <f t="shared" si="120"/>
        <v>Sprayer Ultra Elektrik New 16 ltr Type 41/1/1000</v>
      </c>
      <c r="B1576" t="s">
        <v>1964</v>
      </c>
      <c r="C1576" s="3" t="s">
        <v>2222</v>
      </c>
      <c r="D1576">
        <v>44</v>
      </c>
      <c r="G1576" t="str">
        <f t="shared" si="121"/>
        <v>Sprayer Ultra Elektrik New 16 ltr Type 41/1/1000</v>
      </c>
      <c r="H1576">
        <v>1575</v>
      </c>
      <c r="I1576" t="s">
        <v>13073</v>
      </c>
      <c r="J1576" t="s">
        <v>1964</v>
      </c>
      <c r="K1576" s="3" t="s">
        <v>2222</v>
      </c>
      <c r="L1576">
        <v>1</v>
      </c>
      <c r="M1576">
        <v>1</v>
      </c>
      <c r="N1576">
        <v>1</v>
      </c>
      <c r="O1576">
        <v>1</v>
      </c>
      <c r="P1576">
        <f t="shared" si="122"/>
        <v>44</v>
      </c>
      <c r="Q1576">
        <f t="shared" si="123"/>
        <v>44</v>
      </c>
      <c r="R1576">
        <f t="shared" si="124"/>
        <v>0</v>
      </c>
    </row>
    <row r="1577" spans="1:18">
      <c r="A1577" t="str">
        <f t="shared" si="120"/>
        <v>Spuyer L 31/1/1000</v>
      </c>
      <c r="B1577" t="s">
        <v>1965</v>
      </c>
      <c r="C1577" s="3" t="s">
        <v>2222</v>
      </c>
      <c r="D1577">
        <v>1</v>
      </c>
      <c r="G1577" t="str">
        <f t="shared" si="121"/>
        <v>Spuyer L 31/1/1000</v>
      </c>
      <c r="H1577">
        <v>1576</v>
      </c>
      <c r="I1577" t="s">
        <v>13074</v>
      </c>
      <c r="J1577" t="s">
        <v>1965</v>
      </c>
      <c r="K1577" s="3" t="s">
        <v>2222</v>
      </c>
      <c r="L1577">
        <v>1</v>
      </c>
      <c r="M1577">
        <v>1</v>
      </c>
      <c r="N1577">
        <v>1</v>
      </c>
      <c r="O1577">
        <v>1</v>
      </c>
      <c r="P1577">
        <f t="shared" si="122"/>
        <v>1</v>
      </c>
      <c r="Q1577">
        <f t="shared" si="123"/>
        <v>1</v>
      </c>
      <c r="R1577">
        <f t="shared" si="124"/>
        <v>0</v>
      </c>
    </row>
    <row r="1578" spans="1:18">
      <c r="A1578" t="str">
        <f t="shared" si="120"/>
        <v>Spuyer L 81/1/1000</v>
      </c>
      <c r="B1578" t="s">
        <v>1966</v>
      </c>
      <c r="C1578" s="3" t="s">
        <v>2222</v>
      </c>
      <c r="D1578">
        <v>1</v>
      </c>
      <c r="G1578" t="str">
        <f t="shared" si="121"/>
        <v>Spuyer L 81/1/1000</v>
      </c>
      <c r="H1578">
        <v>1577</v>
      </c>
      <c r="I1578" t="s">
        <v>13075</v>
      </c>
      <c r="J1578" t="s">
        <v>1966</v>
      </c>
      <c r="K1578" s="3" t="s">
        <v>2222</v>
      </c>
      <c r="L1578">
        <v>1</v>
      </c>
      <c r="M1578">
        <v>1</v>
      </c>
      <c r="N1578">
        <v>1</v>
      </c>
      <c r="O1578">
        <v>1</v>
      </c>
      <c r="P1578">
        <f t="shared" si="122"/>
        <v>1</v>
      </c>
      <c r="Q1578">
        <f t="shared" si="123"/>
        <v>1</v>
      </c>
      <c r="R1578">
        <f t="shared" si="124"/>
        <v>0</v>
      </c>
    </row>
    <row r="1579" spans="1:18">
      <c r="A1579" t="str">
        <f t="shared" si="120"/>
        <v>Spuyer LB 4 Stell1/1/1000</v>
      </c>
      <c r="B1579" t="s">
        <v>1967</v>
      </c>
      <c r="C1579" s="3" t="s">
        <v>2222</v>
      </c>
      <c r="D1579">
        <v>12</v>
      </c>
      <c r="G1579" t="str">
        <f t="shared" si="121"/>
        <v>Spuyer LB 4 Stell1/1/1000</v>
      </c>
      <c r="H1579">
        <v>1578</v>
      </c>
      <c r="I1579" t="s">
        <v>13076</v>
      </c>
      <c r="J1579" t="s">
        <v>1967</v>
      </c>
      <c r="K1579" s="3" t="s">
        <v>2222</v>
      </c>
      <c r="L1579">
        <v>1</v>
      </c>
      <c r="M1579">
        <v>1</v>
      </c>
      <c r="N1579">
        <v>1</v>
      </c>
      <c r="O1579">
        <v>1</v>
      </c>
      <c r="P1579">
        <f t="shared" si="122"/>
        <v>12</v>
      </c>
      <c r="Q1579">
        <f t="shared" si="123"/>
        <v>12</v>
      </c>
      <c r="R1579">
        <f t="shared" si="124"/>
        <v>0</v>
      </c>
    </row>
    <row r="1580" spans="1:18">
      <c r="A1580" t="str">
        <f t="shared" si="120"/>
        <v>Spuyer Tunggal / Lancip Star Metal1/1/1000</v>
      </c>
      <c r="B1580" t="s">
        <v>1968</v>
      </c>
      <c r="C1580" s="3" t="s">
        <v>2222</v>
      </c>
      <c r="D1580">
        <v>54</v>
      </c>
      <c r="G1580" t="str">
        <f t="shared" si="121"/>
        <v>Spuyer Tunggal / Lancip Star Metal1/1/1000</v>
      </c>
      <c r="H1580">
        <v>1579</v>
      </c>
      <c r="I1580" t="s">
        <v>13077</v>
      </c>
      <c r="J1580" t="s">
        <v>1968</v>
      </c>
      <c r="K1580" s="3" t="s">
        <v>2222</v>
      </c>
      <c r="L1580">
        <v>1</v>
      </c>
      <c r="M1580">
        <v>1</v>
      </c>
      <c r="N1580">
        <v>1</v>
      </c>
      <c r="O1580">
        <v>1</v>
      </c>
      <c r="P1580">
        <f t="shared" si="122"/>
        <v>54</v>
      </c>
      <c r="Q1580">
        <f t="shared" si="123"/>
        <v>54</v>
      </c>
      <c r="R1580">
        <f t="shared" si="124"/>
        <v>0</v>
      </c>
    </row>
    <row r="1581" spans="1:18">
      <c r="A1581" t="str">
        <f t="shared" si="120"/>
        <v>Spyker 135 SL 20 ltr47239</v>
      </c>
      <c r="B1581" t="s">
        <v>1969</v>
      </c>
      <c r="C1581" s="3">
        <v>47239</v>
      </c>
      <c r="D1581">
        <v>194</v>
      </c>
      <c r="G1581" t="str">
        <f t="shared" si="121"/>
        <v>Spyker 135 SL 20 ltr47239</v>
      </c>
      <c r="H1581">
        <v>1580</v>
      </c>
      <c r="I1581" t="s">
        <v>13078</v>
      </c>
      <c r="J1581" t="s">
        <v>1969</v>
      </c>
      <c r="K1581" s="3">
        <v>47239</v>
      </c>
      <c r="L1581">
        <v>1</v>
      </c>
      <c r="M1581">
        <v>1</v>
      </c>
      <c r="N1581">
        <v>1</v>
      </c>
      <c r="O1581">
        <v>1</v>
      </c>
      <c r="P1581">
        <f t="shared" si="122"/>
        <v>194</v>
      </c>
      <c r="Q1581">
        <f t="shared" si="123"/>
        <v>194</v>
      </c>
      <c r="R1581">
        <f t="shared" si="124"/>
        <v>0</v>
      </c>
    </row>
    <row r="1582" spans="1:18">
      <c r="A1582" t="str">
        <f t="shared" si="120"/>
        <v>Spyker 135 SL 20 X 1 ltr46753</v>
      </c>
      <c r="B1582" t="s">
        <v>1971</v>
      </c>
      <c r="C1582" s="3">
        <v>46753</v>
      </c>
      <c r="D1582">
        <v>8</v>
      </c>
      <c r="G1582" t="str">
        <f t="shared" si="121"/>
        <v>Spyker 135 SL 20 X 1 ltr46753</v>
      </c>
      <c r="H1582">
        <v>1581</v>
      </c>
      <c r="I1582" t="s">
        <v>13079</v>
      </c>
      <c r="J1582" t="s">
        <v>1971</v>
      </c>
      <c r="K1582" s="3">
        <v>46753</v>
      </c>
      <c r="L1582">
        <v>20</v>
      </c>
      <c r="M1582">
        <v>1</v>
      </c>
      <c r="N1582">
        <v>1</v>
      </c>
      <c r="O1582">
        <v>20</v>
      </c>
      <c r="P1582">
        <f t="shared" si="122"/>
        <v>8</v>
      </c>
      <c r="Q1582">
        <f t="shared" si="123"/>
        <v>0</v>
      </c>
      <c r="R1582">
        <f t="shared" si="124"/>
        <v>8</v>
      </c>
    </row>
    <row r="1583" spans="1:18">
      <c r="A1583" t="str">
        <f t="shared" si="120"/>
        <v>Spyker 135 SL 20 X 1 ltr47239</v>
      </c>
      <c r="B1583" t="s">
        <v>1971</v>
      </c>
      <c r="C1583" s="3">
        <v>47239</v>
      </c>
      <c r="D1583">
        <v>3340</v>
      </c>
      <c r="G1583" t="str">
        <f t="shared" si="121"/>
        <v>Spyker 135 SL 20 X 1 ltr47239</v>
      </c>
      <c r="H1583">
        <v>1582</v>
      </c>
      <c r="I1583" t="s">
        <v>13079</v>
      </c>
      <c r="J1583" t="s">
        <v>1971</v>
      </c>
      <c r="K1583" s="3">
        <v>47239</v>
      </c>
      <c r="L1583">
        <v>20</v>
      </c>
      <c r="M1583">
        <v>1</v>
      </c>
      <c r="N1583">
        <v>1</v>
      </c>
      <c r="O1583">
        <v>20</v>
      </c>
      <c r="P1583">
        <f t="shared" si="122"/>
        <v>3340</v>
      </c>
      <c r="Q1583">
        <f t="shared" si="123"/>
        <v>167</v>
      </c>
      <c r="R1583">
        <f t="shared" si="124"/>
        <v>0</v>
      </c>
    </row>
    <row r="1584" spans="1:18">
      <c r="A1584" t="str">
        <f t="shared" si="120"/>
        <v>Spyker 135 SL 4 X 5 ltr47239</v>
      </c>
      <c r="B1584" t="s">
        <v>1975</v>
      </c>
      <c r="C1584" s="3">
        <v>47239</v>
      </c>
      <c r="D1584">
        <v>168</v>
      </c>
      <c r="G1584" t="str">
        <f t="shared" si="121"/>
        <v>Spyker 135 SL 4 X 5 ltr47239</v>
      </c>
      <c r="H1584">
        <v>1583</v>
      </c>
      <c r="I1584" t="s">
        <v>13080</v>
      </c>
      <c r="J1584" t="s">
        <v>1975</v>
      </c>
      <c r="K1584" s="3">
        <v>47239</v>
      </c>
      <c r="L1584">
        <v>4</v>
      </c>
      <c r="M1584">
        <v>1</v>
      </c>
      <c r="N1584">
        <v>1</v>
      </c>
      <c r="O1584">
        <v>4</v>
      </c>
      <c r="P1584">
        <f t="shared" si="122"/>
        <v>168</v>
      </c>
      <c r="Q1584">
        <f t="shared" si="123"/>
        <v>42</v>
      </c>
      <c r="R1584">
        <f t="shared" si="124"/>
        <v>0</v>
      </c>
    </row>
    <row r="1585" spans="1:18">
      <c r="A1585" t="str">
        <f t="shared" si="120"/>
        <v>Stainless Steel Clip Yamaha1/1/1000</v>
      </c>
      <c r="B1585" t="s">
        <v>1976</v>
      </c>
      <c r="C1585" s="3" t="s">
        <v>2222</v>
      </c>
      <c r="D1585">
        <v>81</v>
      </c>
      <c r="G1585" t="str">
        <f t="shared" si="121"/>
        <v>Stainless Steel Clip Yamaha1/1/1000</v>
      </c>
      <c r="H1585">
        <v>1584</v>
      </c>
      <c r="I1585" t="s">
        <v>13081</v>
      </c>
      <c r="J1585" t="s">
        <v>1976</v>
      </c>
      <c r="K1585" s="3" t="s">
        <v>2222</v>
      </c>
      <c r="L1585">
        <v>1</v>
      </c>
      <c r="M1585">
        <v>1</v>
      </c>
      <c r="N1585">
        <v>1</v>
      </c>
      <c r="O1585">
        <v>1</v>
      </c>
      <c r="P1585">
        <f t="shared" si="122"/>
        <v>81</v>
      </c>
      <c r="Q1585">
        <f t="shared" si="123"/>
        <v>81</v>
      </c>
      <c r="R1585">
        <f t="shared" si="124"/>
        <v>0</v>
      </c>
    </row>
    <row r="1586" spans="1:18">
      <c r="A1586" t="str">
        <f t="shared" si="120"/>
        <v>Stand Fan Panalux1/1/1000</v>
      </c>
      <c r="B1586" t="s">
        <v>1977</v>
      </c>
      <c r="C1586" s="3" t="s">
        <v>2222</v>
      </c>
      <c r="D1586">
        <v>14</v>
      </c>
      <c r="G1586" t="str">
        <f t="shared" si="121"/>
        <v>Stand Fan Panalux1/1/1000</v>
      </c>
      <c r="H1586">
        <v>1585</v>
      </c>
      <c r="I1586" t="s">
        <v>13082</v>
      </c>
      <c r="J1586" t="s">
        <v>1977</v>
      </c>
      <c r="K1586" s="3" t="s">
        <v>2222</v>
      </c>
      <c r="L1586">
        <v>1</v>
      </c>
      <c r="M1586">
        <v>1</v>
      </c>
      <c r="N1586">
        <v>1</v>
      </c>
      <c r="O1586">
        <v>1</v>
      </c>
      <c r="P1586">
        <f t="shared" si="122"/>
        <v>14</v>
      </c>
      <c r="Q1586">
        <f t="shared" si="123"/>
        <v>14</v>
      </c>
      <c r="R1586">
        <f t="shared" si="124"/>
        <v>0</v>
      </c>
    </row>
    <row r="1587" spans="1:18">
      <c r="A1587" t="str">
        <f t="shared" si="120"/>
        <v>Starcide 400 EC 100 gr1/1/1000</v>
      </c>
      <c r="B1587" t="s">
        <v>1978</v>
      </c>
      <c r="C1587" s="3" t="s">
        <v>2222</v>
      </c>
      <c r="D1587">
        <v>9</v>
      </c>
      <c r="G1587" t="str">
        <f t="shared" si="121"/>
        <v>Starcide 400 EC 100 gr1/1/1000</v>
      </c>
      <c r="H1587">
        <v>1586</v>
      </c>
      <c r="I1587" t="s">
        <v>13083</v>
      </c>
      <c r="J1587" t="s">
        <v>1978</v>
      </c>
      <c r="K1587" s="3" t="s">
        <v>2222</v>
      </c>
      <c r="L1587">
        <v>1</v>
      </c>
      <c r="M1587">
        <v>1</v>
      </c>
      <c r="N1587">
        <v>1</v>
      </c>
      <c r="O1587">
        <v>1</v>
      </c>
      <c r="P1587">
        <f t="shared" si="122"/>
        <v>9</v>
      </c>
      <c r="Q1587">
        <f t="shared" si="123"/>
        <v>9</v>
      </c>
      <c r="R1587">
        <f t="shared" si="124"/>
        <v>0</v>
      </c>
    </row>
    <row r="1588" spans="1:18">
      <c r="A1588" t="str">
        <f t="shared" si="120"/>
        <v>Stargate 0.5 GR 10 X 2 kg45931</v>
      </c>
      <c r="B1588" t="s">
        <v>1979</v>
      </c>
      <c r="C1588" s="3">
        <v>45931</v>
      </c>
      <c r="D1588">
        <v>1469</v>
      </c>
      <c r="G1588" t="str">
        <f t="shared" si="121"/>
        <v>Stargate 0.5 GR 10 X 2 kg45931</v>
      </c>
      <c r="H1588">
        <v>1587</v>
      </c>
      <c r="I1588" t="s">
        <v>13084</v>
      </c>
      <c r="J1588" t="s">
        <v>1979</v>
      </c>
      <c r="K1588" s="3">
        <v>45931</v>
      </c>
      <c r="L1588">
        <v>10</v>
      </c>
      <c r="M1588">
        <v>1</v>
      </c>
      <c r="N1588">
        <v>1</v>
      </c>
      <c r="O1588">
        <v>10</v>
      </c>
      <c r="P1588">
        <f t="shared" si="122"/>
        <v>1469</v>
      </c>
      <c r="Q1588">
        <f t="shared" si="123"/>
        <v>146</v>
      </c>
      <c r="R1588">
        <f t="shared" si="124"/>
        <v>9</v>
      </c>
    </row>
    <row r="1589" spans="1:18">
      <c r="A1589" t="str">
        <f t="shared" si="120"/>
        <v>Starkuat 135 SL 20 ltr47027</v>
      </c>
      <c r="B1589" t="s">
        <v>1980</v>
      </c>
      <c r="C1589" s="3">
        <v>47027</v>
      </c>
      <c r="D1589">
        <v>21</v>
      </c>
      <c r="G1589" t="str">
        <f t="shared" si="121"/>
        <v>Starkuat 135 SL 20 ltr47027</v>
      </c>
      <c r="H1589">
        <v>1588</v>
      </c>
      <c r="I1589" t="s">
        <v>13085</v>
      </c>
      <c r="J1589" t="s">
        <v>1980</v>
      </c>
      <c r="K1589" s="3">
        <v>47027</v>
      </c>
      <c r="L1589">
        <v>1</v>
      </c>
      <c r="M1589">
        <v>1</v>
      </c>
      <c r="N1589">
        <v>1</v>
      </c>
      <c r="O1589">
        <v>1</v>
      </c>
      <c r="P1589">
        <f t="shared" si="122"/>
        <v>21</v>
      </c>
      <c r="Q1589">
        <f t="shared" si="123"/>
        <v>21</v>
      </c>
      <c r="R1589">
        <f t="shared" si="124"/>
        <v>0</v>
      </c>
    </row>
    <row r="1590" spans="1:18">
      <c r="A1590" t="str">
        <f t="shared" si="120"/>
        <v>Starkuat 135 SL 20 ltr46419</v>
      </c>
      <c r="B1590" t="s">
        <v>1980</v>
      </c>
      <c r="C1590" s="3">
        <v>46419</v>
      </c>
      <c r="D1590">
        <v>238</v>
      </c>
      <c r="G1590" t="str">
        <f t="shared" si="121"/>
        <v>Starkuat 135 SL 20 ltr46419</v>
      </c>
      <c r="H1590">
        <v>1589</v>
      </c>
      <c r="I1590" t="s">
        <v>13085</v>
      </c>
      <c r="J1590" t="s">
        <v>1980</v>
      </c>
      <c r="K1590" s="3">
        <v>46419</v>
      </c>
      <c r="L1590">
        <v>1</v>
      </c>
      <c r="M1590">
        <v>1</v>
      </c>
      <c r="N1590">
        <v>1</v>
      </c>
      <c r="O1590">
        <v>1</v>
      </c>
      <c r="P1590">
        <f t="shared" si="122"/>
        <v>238</v>
      </c>
      <c r="Q1590">
        <f t="shared" si="123"/>
        <v>238</v>
      </c>
      <c r="R1590">
        <f t="shared" si="124"/>
        <v>0</v>
      </c>
    </row>
    <row r="1591" spans="1:18">
      <c r="A1591" t="str">
        <f t="shared" si="120"/>
        <v>Starkuat 135 SL 20 ltr46508</v>
      </c>
      <c r="B1591" t="s">
        <v>1980</v>
      </c>
      <c r="C1591" s="3">
        <v>46508</v>
      </c>
      <c r="D1591">
        <v>280</v>
      </c>
      <c r="G1591" t="str">
        <f t="shared" si="121"/>
        <v>Starkuat 135 SL 20 ltr46508</v>
      </c>
      <c r="H1591">
        <v>1590</v>
      </c>
      <c r="I1591" t="s">
        <v>13085</v>
      </c>
      <c r="J1591" t="s">
        <v>1980</v>
      </c>
      <c r="K1591" s="3">
        <v>46508</v>
      </c>
      <c r="L1591">
        <v>1</v>
      </c>
      <c r="M1591">
        <v>1</v>
      </c>
      <c r="N1591">
        <v>1</v>
      </c>
      <c r="O1591">
        <v>1</v>
      </c>
      <c r="P1591">
        <f t="shared" si="122"/>
        <v>280</v>
      </c>
      <c r="Q1591">
        <f t="shared" si="123"/>
        <v>280</v>
      </c>
      <c r="R1591">
        <f t="shared" si="124"/>
        <v>0</v>
      </c>
    </row>
    <row r="1592" spans="1:18">
      <c r="A1592" t="str">
        <f t="shared" si="120"/>
        <v>Starkuat 135 SL 20 X 1 ltr46935</v>
      </c>
      <c r="B1592" t="s">
        <v>1981</v>
      </c>
      <c r="C1592" s="3">
        <v>46935</v>
      </c>
      <c r="D1592">
        <v>10</v>
      </c>
      <c r="G1592" t="str">
        <f t="shared" si="121"/>
        <v>Starkuat 135 SL 20 X 1 ltr46935</v>
      </c>
      <c r="H1592">
        <v>1591</v>
      </c>
      <c r="I1592" t="s">
        <v>13086</v>
      </c>
      <c r="J1592" t="s">
        <v>1981</v>
      </c>
      <c r="K1592" s="3">
        <v>46935</v>
      </c>
      <c r="L1592">
        <v>20</v>
      </c>
      <c r="M1592">
        <v>1</v>
      </c>
      <c r="N1592">
        <v>1</v>
      </c>
      <c r="O1592">
        <v>20</v>
      </c>
      <c r="P1592">
        <f t="shared" si="122"/>
        <v>10</v>
      </c>
      <c r="Q1592">
        <f t="shared" si="123"/>
        <v>0</v>
      </c>
      <c r="R1592">
        <f t="shared" si="124"/>
        <v>10</v>
      </c>
    </row>
    <row r="1593" spans="1:18">
      <c r="A1593" t="str">
        <f t="shared" si="120"/>
        <v>Starkuat 135 SL 20 X 1 ltr46508</v>
      </c>
      <c r="B1593" t="s">
        <v>1981</v>
      </c>
      <c r="C1593" s="3">
        <v>46508</v>
      </c>
      <c r="D1593">
        <v>1500</v>
      </c>
      <c r="G1593" t="str">
        <f t="shared" si="121"/>
        <v>Starkuat 135 SL 20 X 1 ltr46508</v>
      </c>
      <c r="H1593">
        <v>1592</v>
      </c>
      <c r="I1593" t="s">
        <v>13086</v>
      </c>
      <c r="J1593" t="s">
        <v>1981</v>
      </c>
      <c r="K1593" s="3">
        <v>46508</v>
      </c>
      <c r="L1593">
        <v>20</v>
      </c>
      <c r="M1593">
        <v>1</v>
      </c>
      <c r="N1593">
        <v>1</v>
      </c>
      <c r="O1593">
        <v>20</v>
      </c>
      <c r="P1593">
        <f t="shared" si="122"/>
        <v>1500</v>
      </c>
      <c r="Q1593">
        <f t="shared" si="123"/>
        <v>75</v>
      </c>
      <c r="R1593">
        <f t="shared" si="124"/>
        <v>0</v>
      </c>
    </row>
    <row r="1594" spans="1:18">
      <c r="A1594" t="str">
        <f t="shared" si="120"/>
        <v>Starkuat 135 SL 20 X 1 ltr47088</v>
      </c>
      <c r="B1594" t="s">
        <v>1981</v>
      </c>
      <c r="C1594" s="3">
        <v>47088</v>
      </c>
      <c r="D1594">
        <v>9060</v>
      </c>
      <c r="G1594" t="str">
        <f t="shared" si="121"/>
        <v>Starkuat 135 SL 20 X 1 ltr47088</v>
      </c>
      <c r="H1594">
        <v>1593</v>
      </c>
      <c r="I1594" t="s">
        <v>13086</v>
      </c>
      <c r="J1594" t="s">
        <v>1981</v>
      </c>
      <c r="K1594" s="3">
        <v>47088</v>
      </c>
      <c r="L1594">
        <v>20</v>
      </c>
      <c r="M1594">
        <v>1</v>
      </c>
      <c r="N1594">
        <v>1</v>
      </c>
      <c r="O1594">
        <v>20</v>
      </c>
      <c r="P1594">
        <f t="shared" si="122"/>
        <v>9060</v>
      </c>
      <c r="Q1594">
        <f t="shared" si="123"/>
        <v>453</v>
      </c>
      <c r="R1594">
        <f t="shared" si="124"/>
        <v>0</v>
      </c>
    </row>
    <row r="1595" spans="1:18">
      <c r="A1595" t="str">
        <f t="shared" si="120"/>
        <v>Starkuat 135 SL 4 X 5 ltr46478</v>
      </c>
      <c r="B1595" t="s">
        <v>1982</v>
      </c>
      <c r="C1595" s="3">
        <v>46478</v>
      </c>
      <c r="D1595">
        <v>392</v>
      </c>
      <c r="G1595" t="str">
        <f t="shared" si="121"/>
        <v>Starkuat 135 SL 4 X 5 ltr46478</v>
      </c>
      <c r="H1595">
        <v>1594</v>
      </c>
      <c r="I1595" t="s">
        <v>13087</v>
      </c>
      <c r="J1595" t="s">
        <v>1982</v>
      </c>
      <c r="K1595" s="3">
        <v>46478</v>
      </c>
      <c r="L1595">
        <v>4</v>
      </c>
      <c r="M1595">
        <v>1</v>
      </c>
      <c r="N1595">
        <v>1</v>
      </c>
      <c r="O1595">
        <v>4</v>
      </c>
      <c r="P1595">
        <f t="shared" si="122"/>
        <v>392</v>
      </c>
      <c r="Q1595">
        <f t="shared" si="123"/>
        <v>98</v>
      </c>
      <c r="R1595">
        <f t="shared" si="124"/>
        <v>0</v>
      </c>
    </row>
    <row r="1596" spans="1:18">
      <c r="A1596" t="str">
        <f t="shared" si="120"/>
        <v>Starkuat 135 SL 4 X 5 ltr46966</v>
      </c>
      <c r="B1596" t="s">
        <v>1982</v>
      </c>
      <c r="C1596" s="3">
        <v>46966</v>
      </c>
      <c r="D1596">
        <v>1056</v>
      </c>
      <c r="G1596" t="str">
        <f t="shared" si="121"/>
        <v>Starkuat 135 SL 4 X 5 ltr46966</v>
      </c>
      <c r="H1596">
        <v>1595</v>
      </c>
      <c r="I1596" t="s">
        <v>13087</v>
      </c>
      <c r="J1596" t="s">
        <v>1982</v>
      </c>
      <c r="K1596" s="3">
        <v>46966</v>
      </c>
      <c r="L1596">
        <v>4</v>
      </c>
      <c r="M1596">
        <v>1</v>
      </c>
      <c r="N1596">
        <v>1</v>
      </c>
      <c r="O1596">
        <v>4</v>
      </c>
      <c r="P1596">
        <f t="shared" si="122"/>
        <v>1056</v>
      </c>
      <c r="Q1596">
        <f t="shared" si="123"/>
        <v>264</v>
      </c>
      <c r="R1596">
        <f t="shared" si="124"/>
        <v>0</v>
      </c>
    </row>
    <row r="1597" spans="1:18">
      <c r="A1597" t="str">
        <f t="shared" si="120"/>
        <v>Starphos 40 X 500 ml46905</v>
      </c>
      <c r="B1597" t="s">
        <v>1983</v>
      </c>
      <c r="C1597" s="3">
        <v>46905</v>
      </c>
      <c r="D1597">
        <v>17</v>
      </c>
      <c r="G1597" t="str">
        <f t="shared" si="121"/>
        <v>Starphos 40 X 500 ml46905</v>
      </c>
      <c r="H1597">
        <v>1596</v>
      </c>
      <c r="I1597" t="s">
        <v>13088</v>
      </c>
      <c r="J1597" t="s">
        <v>1983</v>
      </c>
      <c r="K1597" s="3">
        <v>46905</v>
      </c>
      <c r="L1597">
        <v>40</v>
      </c>
      <c r="M1597">
        <v>1</v>
      </c>
      <c r="N1597">
        <v>1</v>
      </c>
      <c r="O1597">
        <v>40</v>
      </c>
      <c r="P1597">
        <f t="shared" si="122"/>
        <v>17</v>
      </c>
      <c r="Q1597">
        <f t="shared" si="123"/>
        <v>0</v>
      </c>
      <c r="R1597">
        <f t="shared" si="124"/>
        <v>17</v>
      </c>
    </row>
    <row r="1598" spans="1:18">
      <c r="A1598" t="str">
        <f t="shared" si="120"/>
        <v>Starphos 40 X 500 ml47150</v>
      </c>
      <c r="B1598" t="s">
        <v>1983</v>
      </c>
      <c r="C1598" s="3">
        <v>47150</v>
      </c>
      <c r="D1598">
        <v>76</v>
      </c>
      <c r="G1598" t="str">
        <f t="shared" si="121"/>
        <v>Starphos 40 X 500 ml47150</v>
      </c>
      <c r="H1598">
        <v>1597</v>
      </c>
      <c r="I1598" t="s">
        <v>13088</v>
      </c>
      <c r="J1598" t="s">
        <v>1983</v>
      </c>
      <c r="K1598" s="3">
        <v>47150</v>
      </c>
      <c r="L1598">
        <v>40</v>
      </c>
      <c r="M1598">
        <v>1</v>
      </c>
      <c r="N1598">
        <v>1</v>
      </c>
      <c r="O1598">
        <v>40</v>
      </c>
      <c r="P1598">
        <f t="shared" si="122"/>
        <v>76</v>
      </c>
      <c r="Q1598">
        <f t="shared" si="123"/>
        <v>1</v>
      </c>
      <c r="R1598">
        <f t="shared" si="124"/>
        <v>36</v>
      </c>
    </row>
    <row r="1599" spans="1:18">
      <c r="A1599" t="str">
        <f t="shared" si="120"/>
        <v>Stick / Spindle Body Pc1/1/1000</v>
      </c>
      <c r="B1599" t="s">
        <v>1984</v>
      </c>
      <c r="C1599" s="3" t="s">
        <v>2222</v>
      </c>
      <c r="D1599">
        <v>21</v>
      </c>
      <c r="G1599" t="str">
        <f t="shared" si="121"/>
        <v>Stick / Spindle Body Pc1/1/1000</v>
      </c>
      <c r="H1599">
        <v>1598</v>
      </c>
      <c r="I1599" t="s">
        <v>13089</v>
      </c>
      <c r="J1599" t="s">
        <v>1984</v>
      </c>
      <c r="K1599" s="3" t="s">
        <v>2222</v>
      </c>
      <c r="L1599">
        <v>1</v>
      </c>
      <c r="M1599">
        <v>1</v>
      </c>
      <c r="N1599">
        <v>1</v>
      </c>
      <c r="O1599">
        <v>1</v>
      </c>
      <c r="P1599">
        <f t="shared" si="122"/>
        <v>21</v>
      </c>
      <c r="Q1599">
        <f t="shared" si="123"/>
        <v>21</v>
      </c>
      <c r="R1599">
        <f t="shared" si="124"/>
        <v>0</v>
      </c>
    </row>
    <row r="1600" spans="1:18">
      <c r="A1600" t="str">
        <f t="shared" si="120"/>
        <v>Suica 50/20 WG 5 X 10 X 100 gr46296</v>
      </c>
      <c r="B1600" t="s">
        <v>1985</v>
      </c>
      <c r="C1600" s="3">
        <v>46296</v>
      </c>
      <c r="D1600">
        <v>500</v>
      </c>
      <c r="G1600" t="str">
        <f t="shared" si="121"/>
        <v>Suica 50/20 WG 5 X 10 X 100 gr46296</v>
      </c>
      <c r="H1600">
        <v>1599</v>
      </c>
      <c r="I1600" t="s">
        <v>13090</v>
      </c>
      <c r="J1600" t="s">
        <v>1985</v>
      </c>
      <c r="K1600" s="3">
        <v>46296</v>
      </c>
      <c r="L1600">
        <v>5</v>
      </c>
      <c r="M1600">
        <v>10</v>
      </c>
      <c r="N1600">
        <v>1</v>
      </c>
      <c r="O1600">
        <v>50</v>
      </c>
      <c r="P1600">
        <f t="shared" si="122"/>
        <v>500</v>
      </c>
      <c r="Q1600">
        <f t="shared" si="123"/>
        <v>10</v>
      </c>
      <c r="R1600">
        <f t="shared" si="124"/>
        <v>0</v>
      </c>
    </row>
    <row r="1601" spans="1:18">
      <c r="A1601" t="str">
        <f t="shared" si="120"/>
        <v>Suica 50/20 WG 5 X 40 X 25 gr46296</v>
      </c>
      <c r="B1601" t="s">
        <v>1986</v>
      </c>
      <c r="C1601" s="3">
        <v>46296</v>
      </c>
      <c r="D1601">
        <v>203</v>
      </c>
      <c r="G1601" t="str">
        <f t="shared" si="121"/>
        <v>Suica 50/20 WG 5 X 40 X 25 gr46296</v>
      </c>
      <c r="H1601">
        <v>1600</v>
      </c>
      <c r="I1601" t="s">
        <v>13091</v>
      </c>
      <c r="J1601" t="s">
        <v>1986</v>
      </c>
      <c r="K1601" s="3">
        <v>46296</v>
      </c>
      <c r="L1601">
        <v>5</v>
      </c>
      <c r="M1601">
        <v>40</v>
      </c>
      <c r="N1601">
        <v>1</v>
      </c>
      <c r="O1601">
        <v>200</v>
      </c>
      <c r="P1601">
        <f t="shared" si="122"/>
        <v>203</v>
      </c>
      <c r="Q1601">
        <f t="shared" si="123"/>
        <v>1</v>
      </c>
      <c r="R1601">
        <f t="shared" si="124"/>
        <v>3</v>
      </c>
    </row>
    <row r="1602" spans="1:18">
      <c r="A1602" t="str">
        <f t="shared" si="120"/>
        <v>Switch Off 62.5 WG 20 X 20 X 20 gr46722</v>
      </c>
      <c r="B1602" t="s">
        <v>1987</v>
      </c>
      <c r="C1602" s="3">
        <v>46722</v>
      </c>
      <c r="D1602">
        <v>480</v>
      </c>
      <c r="G1602" t="str">
        <f t="shared" si="121"/>
        <v>Switch Off 62.5 WG 20 X 20 X 20 gr46722</v>
      </c>
      <c r="H1602">
        <v>1601</v>
      </c>
      <c r="I1602" t="s">
        <v>13092</v>
      </c>
      <c r="J1602" t="s">
        <v>1987</v>
      </c>
      <c r="K1602" s="3">
        <v>46722</v>
      </c>
      <c r="L1602">
        <v>20</v>
      </c>
      <c r="M1602">
        <v>20</v>
      </c>
      <c r="N1602">
        <v>1</v>
      </c>
      <c r="O1602">
        <v>400</v>
      </c>
      <c r="P1602">
        <f t="shared" si="122"/>
        <v>480</v>
      </c>
      <c r="Q1602">
        <f t="shared" si="123"/>
        <v>1</v>
      </c>
      <c r="R1602">
        <f t="shared" si="124"/>
        <v>80</v>
      </c>
    </row>
    <row r="1603" spans="1:18">
      <c r="A1603" t="str">
        <f t="shared" ref="A1603:A1666" si="125">B1603&amp;C1603</f>
        <v>Symbisect 2/30 WG 100 X 50 gr46569</v>
      </c>
      <c r="B1603" t="s">
        <v>1989</v>
      </c>
      <c r="C1603" s="3">
        <v>46569</v>
      </c>
      <c r="D1603">
        <v>1444</v>
      </c>
      <c r="G1603" t="str">
        <f t="shared" ref="G1603:G1666" si="126">J1603&amp;K1603</f>
        <v>Symbisect 2/30 WG 100 X 50 gr46569</v>
      </c>
      <c r="H1603">
        <v>1602</v>
      </c>
      <c r="I1603" t="s">
        <v>13093</v>
      </c>
      <c r="J1603" t="s">
        <v>1989</v>
      </c>
      <c r="K1603" s="3">
        <v>46569</v>
      </c>
      <c r="L1603">
        <v>100</v>
      </c>
      <c r="M1603">
        <v>1</v>
      </c>
      <c r="N1603">
        <v>1</v>
      </c>
      <c r="O1603">
        <v>100</v>
      </c>
      <c r="P1603">
        <f t="shared" ref="P1603:P1666" si="127">VLOOKUP(G1603,$A$2:$D$2089,4,FALSE)</f>
        <v>1444</v>
      </c>
      <c r="Q1603">
        <f t="shared" ref="Q1603:Q1666" si="128">ROUNDDOWN(P1603/O1603,0)</f>
        <v>14</v>
      </c>
      <c r="R1603">
        <f t="shared" ref="R1603:R1666" si="129">P1603-Q1603*O1603</f>
        <v>44</v>
      </c>
    </row>
    <row r="1604" spans="1:18">
      <c r="A1604" t="str">
        <f t="shared" si="125"/>
        <v>Symbisect 2/30 WG 50 X 100 gr47088</v>
      </c>
      <c r="B1604" t="s">
        <v>1991</v>
      </c>
      <c r="C1604" s="3">
        <v>47088</v>
      </c>
      <c r="D1604">
        <v>2364</v>
      </c>
      <c r="G1604" t="str">
        <f t="shared" si="126"/>
        <v>Symbisect 2/30 WG 50 X 100 gr47088</v>
      </c>
      <c r="H1604">
        <v>1603</v>
      </c>
      <c r="I1604" t="s">
        <v>13094</v>
      </c>
      <c r="J1604" t="s">
        <v>1991</v>
      </c>
      <c r="K1604" s="3">
        <v>47088</v>
      </c>
      <c r="L1604">
        <v>50</v>
      </c>
      <c r="M1604">
        <v>1</v>
      </c>
      <c r="N1604">
        <v>1</v>
      </c>
      <c r="O1604">
        <v>50</v>
      </c>
      <c r="P1604">
        <f t="shared" si="127"/>
        <v>2364</v>
      </c>
      <c r="Q1604">
        <f t="shared" si="128"/>
        <v>47</v>
      </c>
      <c r="R1604">
        <f t="shared" si="129"/>
        <v>14</v>
      </c>
    </row>
    <row r="1605" spans="1:18">
      <c r="A1605" t="str">
        <f t="shared" si="125"/>
        <v>Symbisect 2/30 WG 75 X 100 gr46569</v>
      </c>
      <c r="B1605" t="s">
        <v>1992</v>
      </c>
      <c r="C1605" s="3">
        <v>46569</v>
      </c>
      <c r="D1605">
        <v>3</v>
      </c>
      <c r="G1605" t="str">
        <f t="shared" si="126"/>
        <v>Symbisect 2/30 WG 75 X 100 gr46569</v>
      </c>
      <c r="H1605">
        <v>1604</v>
      </c>
      <c r="I1605" t="s">
        <v>13095</v>
      </c>
      <c r="J1605" t="s">
        <v>1992</v>
      </c>
      <c r="K1605" s="3">
        <v>46569</v>
      </c>
      <c r="L1605">
        <v>75</v>
      </c>
      <c r="M1605">
        <v>1</v>
      </c>
      <c r="N1605">
        <v>1</v>
      </c>
      <c r="O1605">
        <v>75</v>
      </c>
      <c r="P1605">
        <f t="shared" si="127"/>
        <v>3</v>
      </c>
      <c r="Q1605">
        <f t="shared" si="128"/>
        <v>0</v>
      </c>
      <c r="R1605">
        <f t="shared" si="129"/>
        <v>3</v>
      </c>
    </row>
    <row r="1606" spans="1:18">
      <c r="A1606" t="str">
        <f t="shared" si="125"/>
        <v>Symphony Plus 32 X 250 ml45992</v>
      </c>
      <c r="B1606" t="s">
        <v>1993</v>
      </c>
      <c r="C1606" s="3">
        <v>45992</v>
      </c>
      <c r="D1606">
        <v>160</v>
      </c>
      <c r="G1606" t="str">
        <f t="shared" si="126"/>
        <v>Symphony Plus 32 X 250 ml45992</v>
      </c>
      <c r="H1606">
        <v>1605</v>
      </c>
      <c r="I1606" t="s">
        <v>13096</v>
      </c>
      <c r="J1606" t="s">
        <v>1993</v>
      </c>
      <c r="K1606" s="3">
        <v>45992</v>
      </c>
      <c r="L1606">
        <v>32</v>
      </c>
      <c r="M1606">
        <v>1</v>
      </c>
      <c r="N1606">
        <v>1</v>
      </c>
      <c r="O1606">
        <v>32</v>
      </c>
      <c r="P1606">
        <f t="shared" si="127"/>
        <v>160</v>
      </c>
      <c r="Q1606">
        <f t="shared" si="128"/>
        <v>5</v>
      </c>
      <c r="R1606">
        <f t="shared" si="129"/>
        <v>0</v>
      </c>
    </row>
    <row r="1607" spans="1:18">
      <c r="A1607" t="str">
        <f t="shared" si="125"/>
        <v>Symphony Plus 32 X 250 ml46478</v>
      </c>
      <c r="B1607" t="s">
        <v>1993</v>
      </c>
      <c r="C1607" s="3">
        <v>46478</v>
      </c>
      <c r="D1607">
        <v>1760</v>
      </c>
      <c r="G1607" t="str">
        <f t="shared" si="126"/>
        <v>Symphony Plus 32 X 250 ml46478</v>
      </c>
      <c r="H1607">
        <v>1606</v>
      </c>
      <c r="I1607" t="s">
        <v>13096</v>
      </c>
      <c r="J1607" t="s">
        <v>1993</v>
      </c>
      <c r="K1607" s="3">
        <v>46478</v>
      </c>
      <c r="L1607">
        <v>32</v>
      </c>
      <c r="M1607">
        <v>1</v>
      </c>
      <c r="N1607">
        <v>1</v>
      </c>
      <c r="O1607">
        <v>32</v>
      </c>
      <c r="P1607">
        <f t="shared" si="127"/>
        <v>1760</v>
      </c>
      <c r="Q1607">
        <f t="shared" si="128"/>
        <v>55</v>
      </c>
      <c r="R1607">
        <f t="shared" si="129"/>
        <v>0</v>
      </c>
    </row>
    <row r="1608" spans="1:18">
      <c r="A1608" t="str">
        <f t="shared" si="125"/>
        <v>Symphony Plus 40 X 100 ml46539</v>
      </c>
      <c r="B1608" t="s">
        <v>1996</v>
      </c>
      <c r="C1608" s="3">
        <v>46539</v>
      </c>
      <c r="D1608">
        <v>1200</v>
      </c>
      <c r="G1608" t="str">
        <f t="shared" si="126"/>
        <v>Symphony Plus 40 X 100 ml46539</v>
      </c>
      <c r="H1608">
        <v>1607</v>
      </c>
      <c r="I1608" t="s">
        <v>13097</v>
      </c>
      <c r="J1608" t="s">
        <v>1996</v>
      </c>
      <c r="K1608" s="3">
        <v>46539</v>
      </c>
      <c r="L1608">
        <v>40</v>
      </c>
      <c r="M1608">
        <v>1</v>
      </c>
      <c r="N1608">
        <v>1</v>
      </c>
      <c r="O1608">
        <v>40</v>
      </c>
      <c r="P1608">
        <f t="shared" si="127"/>
        <v>1200</v>
      </c>
      <c r="Q1608">
        <f t="shared" si="128"/>
        <v>30</v>
      </c>
      <c r="R1608">
        <f t="shared" si="129"/>
        <v>0</v>
      </c>
    </row>
    <row r="1609" spans="1:18">
      <c r="A1609" t="str">
        <f t="shared" si="125"/>
        <v>Symphony Plus 40 X 100 ml45992</v>
      </c>
      <c r="B1609" t="s">
        <v>1996</v>
      </c>
      <c r="C1609" s="3">
        <v>45992</v>
      </c>
      <c r="D1609">
        <v>1681</v>
      </c>
      <c r="G1609" t="str">
        <f t="shared" si="126"/>
        <v>Symphony Plus 40 X 100 ml45992</v>
      </c>
      <c r="H1609">
        <v>1608</v>
      </c>
      <c r="I1609" t="s">
        <v>13097</v>
      </c>
      <c r="J1609" t="s">
        <v>1996</v>
      </c>
      <c r="K1609" s="3">
        <v>45992</v>
      </c>
      <c r="L1609">
        <v>40</v>
      </c>
      <c r="M1609">
        <v>1</v>
      </c>
      <c r="N1609">
        <v>1</v>
      </c>
      <c r="O1609">
        <v>40</v>
      </c>
      <c r="P1609">
        <f t="shared" si="127"/>
        <v>1681</v>
      </c>
      <c r="Q1609">
        <f t="shared" si="128"/>
        <v>42</v>
      </c>
      <c r="R1609">
        <f t="shared" si="129"/>
        <v>1</v>
      </c>
    </row>
    <row r="1610" spans="1:18">
      <c r="A1610" t="str">
        <f t="shared" si="125"/>
        <v>Tabung Kosong1/1/1000</v>
      </c>
      <c r="B1610" t="s">
        <v>1998</v>
      </c>
      <c r="C1610" s="3" t="s">
        <v>2222</v>
      </c>
      <c r="D1610">
        <v>10</v>
      </c>
      <c r="G1610" t="str">
        <f t="shared" si="126"/>
        <v>Tabung Kosong1/1/1000</v>
      </c>
      <c r="H1610">
        <v>1609</v>
      </c>
      <c r="I1610" t="s">
        <v>13098</v>
      </c>
      <c r="J1610" t="s">
        <v>1998</v>
      </c>
      <c r="K1610" s="3" t="s">
        <v>2222</v>
      </c>
      <c r="L1610">
        <v>1</v>
      </c>
      <c r="M1610">
        <v>1</v>
      </c>
      <c r="N1610">
        <v>1</v>
      </c>
      <c r="O1610">
        <v>1</v>
      </c>
      <c r="P1610">
        <f t="shared" si="127"/>
        <v>10</v>
      </c>
      <c r="Q1610">
        <f t="shared" si="128"/>
        <v>10</v>
      </c>
      <c r="R1610">
        <f t="shared" si="129"/>
        <v>0</v>
      </c>
    </row>
    <row r="1611" spans="1:18">
      <c r="A1611" t="str">
        <f t="shared" si="125"/>
        <v>Tabung Pompa Komplit 14 ltr1/1/1000</v>
      </c>
      <c r="B1611" t="s">
        <v>1999</v>
      </c>
      <c r="C1611" s="3" t="s">
        <v>2222</v>
      </c>
      <c r="D1611">
        <v>1</v>
      </c>
      <c r="G1611" t="str">
        <f t="shared" si="126"/>
        <v>Tabung Pompa Komplit 14 ltr1/1/1000</v>
      </c>
      <c r="H1611">
        <v>1610</v>
      </c>
      <c r="I1611" t="s">
        <v>13099</v>
      </c>
      <c r="J1611" t="s">
        <v>1999</v>
      </c>
      <c r="K1611" s="3" t="s">
        <v>2222</v>
      </c>
      <c r="L1611">
        <v>1</v>
      </c>
      <c r="M1611">
        <v>1</v>
      </c>
      <c r="N1611">
        <v>1</v>
      </c>
      <c r="O1611">
        <v>1</v>
      </c>
      <c r="P1611">
        <f t="shared" si="127"/>
        <v>1</v>
      </c>
      <c r="Q1611">
        <f t="shared" si="128"/>
        <v>1</v>
      </c>
      <c r="R1611">
        <f t="shared" si="129"/>
        <v>0</v>
      </c>
    </row>
    <row r="1612" spans="1:18">
      <c r="A1612" t="str">
        <f t="shared" si="125"/>
        <v>Tali Bahu EDD1/1/1000</v>
      </c>
      <c r="B1612" t="s">
        <v>2000</v>
      </c>
      <c r="C1612" s="3" t="s">
        <v>2222</v>
      </c>
      <c r="D1612">
        <v>10</v>
      </c>
      <c r="G1612" t="str">
        <f t="shared" si="126"/>
        <v>Tali Bahu EDD1/1/1000</v>
      </c>
      <c r="H1612">
        <v>1611</v>
      </c>
      <c r="I1612" t="s">
        <v>13100</v>
      </c>
      <c r="J1612" t="s">
        <v>2000</v>
      </c>
      <c r="K1612" s="3" t="s">
        <v>2222</v>
      </c>
      <c r="L1612">
        <v>1</v>
      </c>
      <c r="M1612">
        <v>1</v>
      </c>
      <c r="N1612">
        <v>1</v>
      </c>
      <c r="O1612">
        <v>1</v>
      </c>
      <c r="P1612">
        <f t="shared" si="127"/>
        <v>10</v>
      </c>
      <c r="Q1612">
        <f t="shared" si="128"/>
        <v>10</v>
      </c>
      <c r="R1612">
        <f t="shared" si="129"/>
        <v>0</v>
      </c>
    </row>
    <row r="1613" spans="1:18">
      <c r="A1613" t="str">
        <f t="shared" si="125"/>
        <v>Tali Gawar 989 40 X 600 gr1/1/1000</v>
      </c>
      <c r="B1613" t="s">
        <v>2001</v>
      </c>
      <c r="C1613" s="3" t="s">
        <v>2222</v>
      </c>
      <c r="D1613">
        <v>410</v>
      </c>
      <c r="G1613" t="str">
        <f t="shared" si="126"/>
        <v>Tali Gawar 989 40 X 600 gr1/1/1000</v>
      </c>
      <c r="H1613">
        <v>1612</v>
      </c>
      <c r="I1613" t="s">
        <v>13101</v>
      </c>
      <c r="J1613" t="s">
        <v>2001</v>
      </c>
      <c r="K1613" s="3" t="s">
        <v>2222</v>
      </c>
      <c r="L1613">
        <v>40</v>
      </c>
      <c r="M1613">
        <v>1</v>
      </c>
      <c r="N1613">
        <v>1</v>
      </c>
      <c r="O1613">
        <v>40</v>
      </c>
      <c r="P1613">
        <f t="shared" si="127"/>
        <v>410</v>
      </c>
      <c r="Q1613">
        <f t="shared" si="128"/>
        <v>10</v>
      </c>
      <c r="R1613">
        <f t="shared" si="129"/>
        <v>10</v>
      </c>
    </row>
    <row r="1614" spans="1:18">
      <c r="A1614" t="str">
        <f t="shared" si="125"/>
        <v>Tali Gendong1/1/1000</v>
      </c>
      <c r="B1614" t="s">
        <v>2002</v>
      </c>
      <c r="C1614" s="3" t="s">
        <v>2222</v>
      </c>
      <c r="D1614">
        <v>10</v>
      </c>
      <c r="G1614" t="str">
        <f t="shared" si="126"/>
        <v>Tali Gendong1/1/1000</v>
      </c>
      <c r="H1614">
        <v>1613</v>
      </c>
      <c r="I1614" t="s">
        <v>13102</v>
      </c>
      <c r="J1614" t="s">
        <v>2002</v>
      </c>
      <c r="K1614" s="3" t="s">
        <v>2222</v>
      </c>
      <c r="L1614">
        <v>1</v>
      </c>
      <c r="M1614">
        <v>1</v>
      </c>
      <c r="N1614">
        <v>1</v>
      </c>
      <c r="O1614">
        <v>1</v>
      </c>
      <c r="P1614">
        <f t="shared" si="127"/>
        <v>10</v>
      </c>
      <c r="Q1614">
        <f t="shared" si="128"/>
        <v>10</v>
      </c>
      <c r="R1614">
        <f t="shared" si="129"/>
        <v>0</v>
      </c>
    </row>
    <row r="1615" spans="1:18">
      <c r="A1615" t="str">
        <f t="shared" si="125"/>
        <v>Tali Gendong GA1/1/1000</v>
      </c>
      <c r="B1615" t="s">
        <v>2003</v>
      </c>
      <c r="C1615" s="3" t="s">
        <v>2222</v>
      </c>
      <c r="D1615">
        <v>1</v>
      </c>
      <c r="G1615" t="str">
        <f t="shared" si="126"/>
        <v>Tali Gendong GA1/1/1000</v>
      </c>
      <c r="H1615">
        <v>1614</v>
      </c>
      <c r="I1615" t="s">
        <v>13103</v>
      </c>
      <c r="J1615" t="s">
        <v>2003</v>
      </c>
      <c r="K1615" s="3" t="s">
        <v>2222</v>
      </c>
      <c r="L1615">
        <v>1</v>
      </c>
      <c r="M1615">
        <v>1</v>
      </c>
      <c r="N1615">
        <v>1</v>
      </c>
      <c r="O1615">
        <v>1</v>
      </c>
      <c r="P1615">
        <f t="shared" si="127"/>
        <v>1</v>
      </c>
      <c r="Q1615">
        <f t="shared" si="128"/>
        <v>1</v>
      </c>
      <c r="R1615">
        <f t="shared" si="129"/>
        <v>0</v>
      </c>
    </row>
    <row r="1616" spans="1:18">
      <c r="A1616" t="str">
        <f t="shared" si="125"/>
        <v>Tali Gendong Hijau Star Metal1/1/1000</v>
      </c>
      <c r="B1616" t="s">
        <v>2004</v>
      </c>
      <c r="C1616" s="3" t="s">
        <v>2222</v>
      </c>
      <c r="D1616">
        <v>28</v>
      </c>
      <c r="G1616" t="str">
        <f t="shared" si="126"/>
        <v>Tali Gendong Hijau Star Metal1/1/1000</v>
      </c>
      <c r="H1616">
        <v>1615</v>
      </c>
      <c r="I1616" t="s">
        <v>13104</v>
      </c>
      <c r="J1616" t="s">
        <v>2004</v>
      </c>
      <c r="K1616" s="3" t="s">
        <v>2222</v>
      </c>
      <c r="L1616">
        <v>1</v>
      </c>
      <c r="M1616">
        <v>1</v>
      </c>
      <c r="N1616">
        <v>1</v>
      </c>
      <c r="O1616">
        <v>1</v>
      </c>
      <c r="P1616">
        <f t="shared" si="127"/>
        <v>28</v>
      </c>
      <c r="Q1616">
        <f t="shared" si="128"/>
        <v>28</v>
      </c>
      <c r="R1616">
        <f t="shared" si="129"/>
        <v>0</v>
      </c>
    </row>
    <row r="1617" spans="1:18">
      <c r="A1617" t="str">
        <f t="shared" si="125"/>
        <v>Tali Kapas Cap Kelud 15 X 900 gr (Putih)1/1/1000</v>
      </c>
      <c r="B1617" t="s">
        <v>2005</v>
      </c>
      <c r="C1617" s="3" t="s">
        <v>2222</v>
      </c>
      <c r="D1617">
        <v>242</v>
      </c>
      <c r="G1617" t="str">
        <f t="shared" si="126"/>
        <v>Tali Kapas Cap Kelud 15 X 900 gr (Putih)1/1/1000</v>
      </c>
      <c r="H1617">
        <v>1616</v>
      </c>
      <c r="I1617" t="s">
        <v>13105</v>
      </c>
      <c r="J1617" t="s">
        <v>2005</v>
      </c>
      <c r="K1617" s="3" t="s">
        <v>2222</v>
      </c>
      <c r="L1617">
        <v>15</v>
      </c>
      <c r="M1617">
        <v>1</v>
      </c>
      <c r="N1617">
        <v>1</v>
      </c>
      <c r="O1617">
        <v>15</v>
      </c>
      <c r="P1617">
        <f t="shared" si="127"/>
        <v>242</v>
      </c>
      <c r="Q1617">
        <f t="shared" si="128"/>
        <v>16</v>
      </c>
      <c r="R1617">
        <f t="shared" si="129"/>
        <v>2</v>
      </c>
    </row>
    <row r="1618" spans="1:18">
      <c r="A1618" t="str">
        <f t="shared" si="125"/>
        <v>Tali Kapas Cap Kelud 28 X 450 gr (Putih)1/1/1000</v>
      </c>
      <c r="B1618" t="s">
        <v>2006</v>
      </c>
      <c r="C1618" s="3" t="s">
        <v>2222</v>
      </c>
      <c r="D1618">
        <v>103</v>
      </c>
      <c r="G1618" t="str">
        <f t="shared" si="126"/>
        <v>Tali Kapas Cap Kelud 28 X 450 gr (Putih)1/1/1000</v>
      </c>
      <c r="H1618">
        <v>1617</v>
      </c>
      <c r="I1618" t="s">
        <v>13106</v>
      </c>
      <c r="J1618" t="s">
        <v>2006</v>
      </c>
      <c r="K1618" s="3" t="s">
        <v>2222</v>
      </c>
      <c r="L1618">
        <v>28</v>
      </c>
      <c r="M1618">
        <v>1</v>
      </c>
      <c r="N1618">
        <v>1</v>
      </c>
      <c r="O1618">
        <v>28</v>
      </c>
      <c r="P1618">
        <f t="shared" si="127"/>
        <v>103</v>
      </c>
      <c r="Q1618">
        <f t="shared" si="128"/>
        <v>3</v>
      </c>
      <c r="R1618">
        <f t="shared" si="129"/>
        <v>19</v>
      </c>
    </row>
    <row r="1619" spans="1:18">
      <c r="A1619" t="str">
        <f t="shared" si="125"/>
        <v>Tali Surya1/1/1000</v>
      </c>
      <c r="B1619" t="s">
        <v>2007</v>
      </c>
      <c r="C1619" s="3" t="s">
        <v>2222</v>
      </c>
      <c r="D1619">
        <v>3331.2</v>
      </c>
      <c r="G1619" t="str">
        <f t="shared" si="126"/>
        <v>Tali Surya1/1/1000</v>
      </c>
      <c r="H1619">
        <v>1618</v>
      </c>
      <c r="I1619" t="s">
        <v>13107</v>
      </c>
      <c r="J1619" t="s">
        <v>2007</v>
      </c>
      <c r="K1619" s="3" t="s">
        <v>2222</v>
      </c>
      <c r="L1619">
        <v>1</v>
      </c>
      <c r="M1619">
        <v>1</v>
      </c>
      <c r="N1619">
        <v>1</v>
      </c>
      <c r="O1619">
        <v>1</v>
      </c>
      <c r="P1619">
        <f t="shared" si="127"/>
        <v>3331.2</v>
      </c>
      <c r="Q1619">
        <f t="shared" si="128"/>
        <v>3331</v>
      </c>
      <c r="R1619">
        <f t="shared" si="129"/>
        <v>0.1999999999998181</v>
      </c>
    </row>
    <row r="1620" spans="1:18">
      <c r="A1620" t="str">
        <f t="shared" si="125"/>
        <v>Tamicor 250 EC 40 X 100 ml46600</v>
      </c>
      <c r="B1620" t="s">
        <v>2008</v>
      </c>
      <c r="C1620" s="3">
        <v>46600</v>
      </c>
      <c r="D1620">
        <v>120</v>
      </c>
      <c r="G1620" t="str">
        <f t="shared" si="126"/>
        <v>Tamicor 250 EC 40 X 100 ml46600</v>
      </c>
      <c r="H1620">
        <v>1619</v>
      </c>
      <c r="I1620" t="s">
        <v>13108</v>
      </c>
      <c r="J1620" t="s">
        <v>2008</v>
      </c>
      <c r="K1620" s="3">
        <v>46600</v>
      </c>
      <c r="L1620">
        <v>40</v>
      </c>
      <c r="M1620">
        <v>1</v>
      </c>
      <c r="N1620">
        <v>1</v>
      </c>
      <c r="O1620">
        <v>40</v>
      </c>
      <c r="P1620">
        <f t="shared" si="127"/>
        <v>120</v>
      </c>
      <c r="Q1620">
        <f t="shared" si="128"/>
        <v>3</v>
      </c>
      <c r="R1620">
        <f t="shared" si="129"/>
        <v>0</v>
      </c>
    </row>
    <row r="1621" spans="1:18">
      <c r="A1621" t="str">
        <f t="shared" si="125"/>
        <v>Tamoxanil 6/24 WP 20 X 400 gr45658</v>
      </c>
      <c r="B1621" t="s">
        <v>2009</v>
      </c>
      <c r="C1621" s="3">
        <v>45658</v>
      </c>
      <c r="D1621">
        <v>20</v>
      </c>
      <c r="G1621" t="str">
        <f t="shared" si="126"/>
        <v>Tamoxanil 6/24 WP 20 X 400 gr45658</v>
      </c>
      <c r="H1621">
        <v>1620</v>
      </c>
      <c r="I1621" t="s">
        <v>13109</v>
      </c>
      <c r="J1621" t="s">
        <v>2009</v>
      </c>
      <c r="K1621" s="3">
        <v>45658</v>
      </c>
      <c r="L1621">
        <v>20</v>
      </c>
      <c r="M1621">
        <v>1</v>
      </c>
      <c r="N1621">
        <v>1</v>
      </c>
      <c r="O1621">
        <v>20</v>
      </c>
      <c r="P1621">
        <f t="shared" si="127"/>
        <v>20</v>
      </c>
      <c r="Q1621">
        <f t="shared" si="128"/>
        <v>1</v>
      </c>
      <c r="R1621">
        <f t="shared" si="129"/>
        <v>0</v>
      </c>
    </row>
    <row r="1622" spans="1:18">
      <c r="A1622" t="str">
        <f t="shared" si="125"/>
        <v>Tampidor 200 SL 40 X 100 ml46905</v>
      </c>
      <c r="B1622" t="s">
        <v>2010</v>
      </c>
      <c r="C1622" s="3">
        <v>46905</v>
      </c>
      <c r="D1622">
        <v>70</v>
      </c>
      <c r="G1622" t="str">
        <f t="shared" si="126"/>
        <v>Tampidor 200 SL 40 X 100 ml46905</v>
      </c>
      <c r="H1622">
        <v>1621</v>
      </c>
      <c r="I1622" t="s">
        <v>13110</v>
      </c>
      <c r="J1622" t="s">
        <v>2010</v>
      </c>
      <c r="K1622" s="3">
        <v>46905</v>
      </c>
      <c r="L1622">
        <v>40</v>
      </c>
      <c r="M1622">
        <v>1</v>
      </c>
      <c r="N1622">
        <v>1</v>
      </c>
      <c r="O1622">
        <v>40</v>
      </c>
      <c r="P1622">
        <f t="shared" si="127"/>
        <v>70</v>
      </c>
      <c r="Q1622">
        <f t="shared" si="128"/>
        <v>1</v>
      </c>
      <c r="R1622">
        <f t="shared" si="129"/>
        <v>30</v>
      </c>
    </row>
    <row r="1623" spans="1:18">
      <c r="A1623" t="str">
        <f t="shared" si="125"/>
        <v>Tampidor 200 SL 40 X 200 ml46905</v>
      </c>
      <c r="B1623" t="s">
        <v>2012</v>
      </c>
      <c r="C1623" s="3">
        <v>46905</v>
      </c>
      <c r="D1623">
        <v>197</v>
      </c>
      <c r="G1623" t="str">
        <f t="shared" si="126"/>
        <v>Tampidor 200 SL 40 X 200 ml46905</v>
      </c>
      <c r="H1623">
        <v>1622</v>
      </c>
      <c r="I1623" t="s">
        <v>13111</v>
      </c>
      <c r="J1623" t="s">
        <v>2012</v>
      </c>
      <c r="K1623" s="3">
        <v>46905</v>
      </c>
      <c r="L1623">
        <v>40</v>
      </c>
      <c r="M1623">
        <v>1</v>
      </c>
      <c r="N1623">
        <v>1</v>
      </c>
      <c r="O1623">
        <v>40</v>
      </c>
      <c r="P1623">
        <f t="shared" si="127"/>
        <v>197</v>
      </c>
      <c r="Q1623">
        <f t="shared" si="128"/>
        <v>4</v>
      </c>
      <c r="R1623">
        <f t="shared" si="129"/>
        <v>37</v>
      </c>
    </row>
    <row r="1624" spans="1:18">
      <c r="A1624" t="str">
        <f t="shared" si="125"/>
        <v>Tampidor 25 WP 100 X 100 gr45566</v>
      </c>
      <c r="B1624" t="s">
        <v>2013</v>
      </c>
      <c r="C1624" s="3">
        <v>45566</v>
      </c>
      <c r="D1624">
        <v>1695</v>
      </c>
      <c r="G1624" t="str">
        <f t="shared" si="126"/>
        <v>Tampidor 25 WP 100 X 100 gr45566</v>
      </c>
      <c r="H1624">
        <v>1623</v>
      </c>
      <c r="I1624" t="s">
        <v>13112</v>
      </c>
      <c r="J1624" t="s">
        <v>2013</v>
      </c>
      <c r="K1624" s="3">
        <v>45566</v>
      </c>
      <c r="L1624">
        <v>100</v>
      </c>
      <c r="M1624">
        <v>1</v>
      </c>
      <c r="N1624">
        <v>1</v>
      </c>
      <c r="O1624">
        <v>100</v>
      </c>
      <c r="P1624">
        <f t="shared" si="127"/>
        <v>1695</v>
      </c>
      <c r="Q1624">
        <f t="shared" si="128"/>
        <v>16</v>
      </c>
      <c r="R1624">
        <f t="shared" si="129"/>
        <v>95</v>
      </c>
    </row>
    <row r="1625" spans="1:18">
      <c r="A1625" t="str">
        <f t="shared" si="125"/>
        <v>Tamuldok 25 EC 20 X 250 ml45870</v>
      </c>
      <c r="B1625" t="s">
        <v>2016</v>
      </c>
      <c r="C1625" s="3">
        <v>45870</v>
      </c>
      <c r="D1625">
        <v>100</v>
      </c>
      <c r="G1625" t="str">
        <f t="shared" si="126"/>
        <v>Tamuldok 25 EC 20 X 250 ml45870</v>
      </c>
      <c r="H1625">
        <v>1624</v>
      </c>
      <c r="I1625" t="s">
        <v>13113</v>
      </c>
      <c r="J1625" t="s">
        <v>2016</v>
      </c>
      <c r="K1625" s="3">
        <v>45870</v>
      </c>
      <c r="L1625">
        <v>20</v>
      </c>
      <c r="M1625">
        <v>1</v>
      </c>
      <c r="N1625">
        <v>1</v>
      </c>
      <c r="O1625">
        <v>20</v>
      </c>
      <c r="P1625">
        <f t="shared" si="127"/>
        <v>100</v>
      </c>
      <c r="Q1625">
        <f t="shared" si="128"/>
        <v>5</v>
      </c>
      <c r="R1625">
        <f t="shared" si="129"/>
        <v>0</v>
      </c>
    </row>
    <row r="1626" spans="1:18">
      <c r="A1626" t="str">
        <f t="shared" si="125"/>
        <v>Tamuldok 25 EC 20 X 500 ml45870</v>
      </c>
      <c r="B1626" t="s">
        <v>2018</v>
      </c>
      <c r="C1626" s="3">
        <v>45870</v>
      </c>
      <c r="D1626">
        <v>100</v>
      </c>
      <c r="G1626" t="str">
        <f t="shared" si="126"/>
        <v>Tamuldok 25 EC 20 X 500 ml45870</v>
      </c>
      <c r="H1626">
        <v>1625</v>
      </c>
      <c r="I1626" t="s">
        <v>13114</v>
      </c>
      <c r="J1626" t="s">
        <v>2018</v>
      </c>
      <c r="K1626" s="3">
        <v>45870</v>
      </c>
      <c r="L1626">
        <v>20</v>
      </c>
      <c r="M1626">
        <v>1</v>
      </c>
      <c r="N1626">
        <v>1</v>
      </c>
      <c r="O1626">
        <v>20</v>
      </c>
      <c r="P1626">
        <f t="shared" si="127"/>
        <v>100</v>
      </c>
      <c r="Q1626">
        <f t="shared" si="128"/>
        <v>5</v>
      </c>
      <c r="R1626">
        <f t="shared" si="129"/>
        <v>0</v>
      </c>
    </row>
    <row r="1627" spans="1:18">
      <c r="A1627" t="str">
        <f t="shared" si="125"/>
        <v>Tang Lipat set1/1/1000</v>
      </c>
      <c r="B1627" t="s">
        <v>2020</v>
      </c>
      <c r="C1627" s="3" t="s">
        <v>2222</v>
      </c>
      <c r="D1627">
        <v>10</v>
      </c>
      <c r="G1627" t="str">
        <f t="shared" si="126"/>
        <v>Tang Lipat set1/1/1000</v>
      </c>
      <c r="H1627">
        <v>1626</v>
      </c>
      <c r="I1627" t="s">
        <v>13115</v>
      </c>
      <c r="J1627" t="s">
        <v>2020</v>
      </c>
      <c r="K1627" s="3" t="s">
        <v>2222</v>
      </c>
      <c r="L1627">
        <v>1</v>
      </c>
      <c r="M1627">
        <v>1</v>
      </c>
      <c r="N1627">
        <v>1</v>
      </c>
      <c r="O1627">
        <v>1</v>
      </c>
      <c r="P1627">
        <f t="shared" si="127"/>
        <v>10</v>
      </c>
      <c r="Q1627">
        <f t="shared" si="128"/>
        <v>10</v>
      </c>
      <c r="R1627">
        <f t="shared" si="129"/>
        <v>0</v>
      </c>
    </row>
    <row r="1628" spans="1:18">
      <c r="A1628" t="str">
        <f t="shared" si="125"/>
        <v>Tangki ABC 16 ltr BTR (Kuning)1/1/1000</v>
      </c>
      <c r="B1628" t="s">
        <v>2021</v>
      </c>
      <c r="C1628" s="3" t="s">
        <v>2222</v>
      </c>
      <c r="D1628">
        <v>18</v>
      </c>
      <c r="G1628" t="str">
        <f t="shared" si="126"/>
        <v>Tangki ABC 16 ltr BTR (Kuning)1/1/1000</v>
      </c>
      <c r="H1628">
        <v>1627</v>
      </c>
      <c r="I1628" t="s">
        <v>13116</v>
      </c>
      <c r="J1628" t="s">
        <v>2021</v>
      </c>
      <c r="K1628" s="3" t="s">
        <v>2222</v>
      </c>
      <c r="L1628">
        <v>1</v>
      </c>
      <c r="M1628">
        <v>1</v>
      </c>
      <c r="N1628">
        <v>1</v>
      </c>
      <c r="O1628">
        <v>1</v>
      </c>
      <c r="P1628">
        <f t="shared" si="127"/>
        <v>18</v>
      </c>
      <c r="Q1628">
        <f t="shared" si="128"/>
        <v>18</v>
      </c>
      <c r="R1628">
        <f t="shared" si="129"/>
        <v>0</v>
      </c>
    </row>
    <row r="1629" spans="1:18">
      <c r="A1629" t="str">
        <f t="shared" si="125"/>
        <v>Tangki ABC 20 Ltr-71/1/1000</v>
      </c>
      <c r="B1629" t="s">
        <v>2022</v>
      </c>
      <c r="C1629" s="3" t="s">
        <v>2222</v>
      </c>
      <c r="D1629">
        <v>14</v>
      </c>
      <c r="G1629" t="str">
        <f t="shared" si="126"/>
        <v>Tangki ABC 20 Ltr-71/1/1000</v>
      </c>
      <c r="H1629">
        <v>1628</v>
      </c>
      <c r="I1629" t="s">
        <v>13117</v>
      </c>
      <c r="J1629" t="s">
        <v>2022</v>
      </c>
      <c r="K1629" s="3" t="s">
        <v>2222</v>
      </c>
      <c r="L1629">
        <v>1</v>
      </c>
      <c r="M1629">
        <v>1</v>
      </c>
      <c r="N1629">
        <v>1</v>
      </c>
      <c r="O1629">
        <v>1</v>
      </c>
      <c r="P1629">
        <f t="shared" si="127"/>
        <v>14</v>
      </c>
      <c r="Q1629">
        <f t="shared" si="128"/>
        <v>14</v>
      </c>
      <c r="R1629">
        <f t="shared" si="129"/>
        <v>0</v>
      </c>
    </row>
    <row r="1630" spans="1:18">
      <c r="A1630" t="str">
        <f t="shared" si="125"/>
        <v>Tangki Dragon Star 16 ltr baterai (Biru)1/1/1000</v>
      </c>
      <c r="B1630" t="s">
        <v>2023</v>
      </c>
      <c r="C1630" s="3" t="s">
        <v>2222</v>
      </c>
      <c r="D1630">
        <v>672</v>
      </c>
      <c r="G1630" t="str">
        <f t="shared" si="126"/>
        <v>Tangki Dragon Star 16 ltr baterai (Biru)1/1/1000</v>
      </c>
      <c r="H1630">
        <v>1629</v>
      </c>
      <c r="I1630" t="s">
        <v>13118</v>
      </c>
      <c r="J1630" t="s">
        <v>2023</v>
      </c>
      <c r="K1630" s="3" t="s">
        <v>2222</v>
      </c>
      <c r="L1630">
        <v>1</v>
      </c>
      <c r="M1630">
        <v>1</v>
      </c>
      <c r="N1630">
        <v>1</v>
      </c>
      <c r="O1630">
        <v>1</v>
      </c>
      <c r="P1630">
        <f t="shared" si="127"/>
        <v>672</v>
      </c>
      <c r="Q1630">
        <f t="shared" si="128"/>
        <v>672</v>
      </c>
      <c r="R1630">
        <f t="shared" si="129"/>
        <v>0</v>
      </c>
    </row>
    <row r="1631" spans="1:18">
      <c r="A1631" t="str">
        <f t="shared" si="125"/>
        <v>Tangki Dragon Star 16 ltr baterai (Hijau)1/1/1000</v>
      </c>
      <c r="B1631" t="s">
        <v>2024</v>
      </c>
      <c r="C1631" s="3" t="s">
        <v>2222</v>
      </c>
      <c r="D1631">
        <v>562</v>
      </c>
      <c r="G1631" t="str">
        <f t="shared" si="126"/>
        <v>Tangki Dragon Star 16 ltr baterai (Hijau)1/1/1000</v>
      </c>
      <c r="H1631">
        <v>1630</v>
      </c>
      <c r="I1631" t="s">
        <v>13119</v>
      </c>
      <c r="J1631" t="s">
        <v>2024</v>
      </c>
      <c r="K1631" s="3" t="s">
        <v>2222</v>
      </c>
      <c r="L1631">
        <v>1</v>
      </c>
      <c r="M1631">
        <v>1</v>
      </c>
      <c r="N1631">
        <v>1</v>
      </c>
      <c r="O1631">
        <v>1</v>
      </c>
      <c r="P1631">
        <f t="shared" si="127"/>
        <v>562</v>
      </c>
      <c r="Q1631">
        <f t="shared" si="128"/>
        <v>562</v>
      </c>
      <c r="R1631">
        <f t="shared" si="129"/>
        <v>0</v>
      </c>
    </row>
    <row r="1632" spans="1:18">
      <c r="A1632" t="str">
        <f t="shared" si="125"/>
        <v>Tangki Eye Brand 17 ltr1/1/1000</v>
      </c>
      <c r="B1632" t="s">
        <v>2025</v>
      </c>
      <c r="C1632" s="3" t="s">
        <v>2222</v>
      </c>
      <c r="D1632">
        <v>42</v>
      </c>
      <c r="G1632" t="str">
        <f t="shared" si="126"/>
        <v>Tangki Eye Brand 17 ltr1/1/1000</v>
      </c>
      <c r="H1632">
        <v>1631</v>
      </c>
      <c r="I1632" t="s">
        <v>13120</v>
      </c>
      <c r="J1632" t="s">
        <v>2025</v>
      </c>
      <c r="K1632" s="3" t="s">
        <v>2222</v>
      </c>
      <c r="L1632">
        <v>1</v>
      </c>
      <c r="M1632">
        <v>1</v>
      </c>
      <c r="N1632">
        <v>1</v>
      </c>
      <c r="O1632">
        <v>1</v>
      </c>
      <c r="P1632">
        <f t="shared" si="127"/>
        <v>42</v>
      </c>
      <c r="Q1632">
        <f t="shared" si="128"/>
        <v>42</v>
      </c>
      <c r="R1632">
        <f t="shared" si="129"/>
        <v>0</v>
      </c>
    </row>
    <row r="1633" spans="1:18">
      <c r="A1633" t="str">
        <f t="shared" si="125"/>
        <v>Tangki Jacto 16 ltr1/1/1000</v>
      </c>
      <c r="B1633" t="s">
        <v>2026</v>
      </c>
      <c r="C1633" s="3" t="s">
        <v>2222</v>
      </c>
      <c r="D1633">
        <v>8</v>
      </c>
      <c r="G1633" t="str">
        <f t="shared" si="126"/>
        <v>Tangki Jacto 16 ltr1/1/1000</v>
      </c>
      <c r="H1633">
        <v>1632</v>
      </c>
      <c r="I1633" t="s">
        <v>13121</v>
      </c>
      <c r="J1633" t="s">
        <v>2026</v>
      </c>
      <c r="K1633" s="3" t="s">
        <v>2222</v>
      </c>
      <c r="L1633">
        <v>1</v>
      </c>
      <c r="M1633">
        <v>1</v>
      </c>
      <c r="N1633">
        <v>1</v>
      </c>
      <c r="O1633">
        <v>1</v>
      </c>
      <c r="P1633">
        <f t="shared" si="127"/>
        <v>8</v>
      </c>
      <c r="Q1633">
        <f t="shared" si="128"/>
        <v>8</v>
      </c>
      <c r="R1633">
        <f t="shared" si="129"/>
        <v>0</v>
      </c>
    </row>
    <row r="1634" spans="1:18">
      <c r="A1634" t="str">
        <f t="shared" si="125"/>
        <v>Tangki Swan 16 ltr F (BTR)1/1/1000</v>
      </c>
      <c r="B1634" t="s">
        <v>2030</v>
      </c>
      <c r="C1634" s="3" t="s">
        <v>2222</v>
      </c>
      <c r="D1634">
        <v>4</v>
      </c>
      <c r="G1634" t="str">
        <f t="shared" si="126"/>
        <v>Tangki Swan 16 ltr F (BTR)1/1/1000</v>
      </c>
      <c r="H1634">
        <v>1633</v>
      </c>
      <c r="I1634" t="s">
        <v>13122</v>
      </c>
      <c r="J1634" t="s">
        <v>2030</v>
      </c>
      <c r="K1634" s="3" t="s">
        <v>2222</v>
      </c>
      <c r="L1634">
        <v>1</v>
      </c>
      <c r="M1634">
        <v>1</v>
      </c>
      <c r="N1634">
        <v>1</v>
      </c>
      <c r="O1634">
        <v>1</v>
      </c>
      <c r="P1634">
        <f t="shared" si="127"/>
        <v>4</v>
      </c>
      <c r="Q1634">
        <f t="shared" si="128"/>
        <v>4</v>
      </c>
      <c r="R1634">
        <f t="shared" si="129"/>
        <v>0</v>
      </c>
    </row>
    <row r="1635" spans="1:18">
      <c r="A1635" t="str">
        <f t="shared" si="125"/>
        <v>Tangki Swan 16 ltr F (BTR) Bisi1/1/1000</v>
      </c>
      <c r="B1635" t="s">
        <v>2031</v>
      </c>
      <c r="C1635" s="3" t="s">
        <v>2222</v>
      </c>
      <c r="D1635">
        <v>46</v>
      </c>
      <c r="G1635" t="str">
        <f t="shared" si="126"/>
        <v>Tangki Swan 16 ltr F (BTR) Bisi1/1/1000</v>
      </c>
      <c r="H1635">
        <v>1634</v>
      </c>
      <c r="I1635" t="s">
        <v>13123</v>
      </c>
      <c r="J1635" t="s">
        <v>2031</v>
      </c>
      <c r="K1635" s="3" t="s">
        <v>2222</v>
      </c>
      <c r="L1635">
        <v>1</v>
      </c>
      <c r="M1635">
        <v>1</v>
      </c>
      <c r="N1635">
        <v>1</v>
      </c>
      <c r="O1635">
        <v>1</v>
      </c>
      <c r="P1635">
        <f t="shared" si="127"/>
        <v>46</v>
      </c>
      <c r="Q1635">
        <f t="shared" si="128"/>
        <v>46</v>
      </c>
      <c r="R1635">
        <f t="shared" si="129"/>
        <v>0</v>
      </c>
    </row>
    <row r="1636" spans="1:18">
      <c r="A1636" t="str">
        <f t="shared" si="125"/>
        <v>Tangki Swan 16 ltr F (BTR) Kuningan1/1/1000</v>
      </c>
      <c r="B1636" t="s">
        <v>2032</v>
      </c>
      <c r="C1636" s="3" t="s">
        <v>2222</v>
      </c>
      <c r="D1636">
        <v>22</v>
      </c>
      <c r="G1636" t="str">
        <f t="shared" si="126"/>
        <v>Tangki Swan 16 ltr F (BTR) Kuningan1/1/1000</v>
      </c>
      <c r="H1636">
        <v>1635</v>
      </c>
      <c r="I1636" t="s">
        <v>13124</v>
      </c>
      <c r="J1636" t="s">
        <v>2032</v>
      </c>
      <c r="K1636" s="3" t="s">
        <v>2222</v>
      </c>
      <c r="L1636">
        <v>1</v>
      </c>
      <c r="M1636">
        <v>1</v>
      </c>
      <c r="N1636">
        <v>1</v>
      </c>
      <c r="O1636">
        <v>1</v>
      </c>
      <c r="P1636">
        <f t="shared" si="127"/>
        <v>22</v>
      </c>
      <c r="Q1636">
        <f t="shared" si="128"/>
        <v>22</v>
      </c>
      <c r="R1636">
        <f t="shared" si="129"/>
        <v>0</v>
      </c>
    </row>
    <row r="1637" spans="1:18">
      <c r="A1637" t="str">
        <f t="shared" si="125"/>
        <v>Tangki TOP AGRI Double Fungsi 16 ltr baterai1/1/1000</v>
      </c>
      <c r="B1637" t="s">
        <v>2033</v>
      </c>
      <c r="C1637" s="3" t="s">
        <v>2222</v>
      </c>
      <c r="D1637">
        <v>54</v>
      </c>
      <c r="G1637" t="str">
        <f t="shared" si="126"/>
        <v>Tangki TOP AGRI Double Fungsi 16 ltr baterai1/1/1000</v>
      </c>
      <c r="H1637">
        <v>1636</v>
      </c>
      <c r="I1637" t="s">
        <v>13125</v>
      </c>
      <c r="J1637" t="s">
        <v>2033</v>
      </c>
      <c r="K1637" s="3" t="s">
        <v>2222</v>
      </c>
      <c r="L1637">
        <v>1</v>
      </c>
      <c r="M1637">
        <v>1</v>
      </c>
      <c r="N1637">
        <v>1</v>
      </c>
      <c r="O1637">
        <v>1</v>
      </c>
      <c r="P1637">
        <f t="shared" si="127"/>
        <v>54</v>
      </c>
      <c r="Q1637">
        <f t="shared" si="128"/>
        <v>54</v>
      </c>
      <c r="R1637">
        <f t="shared" si="129"/>
        <v>0</v>
      </c>
    </row>
    <row r="1638" spans="1:18">
      <c r="A1638" t="str">
        <f t="shared" si="125"/>
        <v>Tangki TOP AGRI Single Fungsi 16 ltr baterai1/1/1000</v>
      </c>
      <c r="B1638" t="s">
        <v>2034</v>
      </c>
      <c r="C1638" s="3" t="s">
        <v>2222</v>
      </c>
      <c r="D1638">
        <v>28</v>
      </c>
      <c r="G1638" t="str">
        <f t="shared" si="126"/>
        <v>Tangki TOP AGRI Single Fungsi 16 ltr baterai1/1/1000</v>
      </c>
      <c r="H1638">
        <v>1637</v>
      </c>
      <c r="I1638" t="s">
        <v>13126</v>
      </c>
      <c r="J1638" t="s">
        <v>2034</v>
      </c>
      <c r="K1638" s="3" t="s">
        <v>2222</v>
      </c>
      <c r="L1638">
        <v>1</v>
      </c>
      <c r="M1638">
        <v>1</v>
      </c>
      <c r="N1638">
        <v>1</v>
      </c>
      <c r="O1638">
        <v>1</v>
      </c>
      <c r="P1638">
        <f t="shared" si="127"/>
        <v>28</v>
      </c>
      <c r="Q1638">
        <f t="shared" si="128"/>
        <v>28</v>
      </c>
      <c r="R1638">
        <f t="shared" si="129"/>
        <v>0</v>
      </c>
    </row>
    <row r="1639" spans="1:18">
      <c r="A1639" t="str">
        <f t="shared" si="125"/>
        <v>Tangki Yoto 14 ltr SS BTR1/1/1000</v>
      </c>
      <c r="B1639" t="s">
        <v>2037</v>
      </c>
      <c r="C1639" s="3" t="s">
        <v>2222</v>
      </c>
      <c r="D1639">
        <v>1</v>
      </c>
      <c r="G1639" t="str">
        <f t="shared" si="126"/>
        <v>Tangki Yoto 14 ltr SS BTR1/1/1000</v>
      </c>
      <c r="H1639">
        <v>1638</v>
      </c>
      <c r="I1639" t="s">
        <v>13127</v>
      </c>
      <c r="J1639" t="s">
        <v>2037</v>
      </c>
      <c r="K1639" s="3" t="s">
        <v>2222</v>
      </c>
      <c r="L1639">
        <v>1</v>
      </c>
      <c r="M1639">
        <v>1</v>
      </c>
      <c r="N1639">
        <v>1</v>
      </c>
      <c r="O1639">
        <v>1</v>
      </c>
      <c r="P1639">
        <f t="shared" si="127"/>
        <v>1</v>
      </c>
      <c r="Q1639">
        <f t="shared" si="128"/>
        <v>1</v>
      </c>
      <c r="R1639">
        <f t="shared" si="129"/>
        <v>0</v>
      </c>
    </row>
    <row r="1640" spans="1:18">
      <c r="A1640" t="str">
        <f t="shared" si="125"/>
        <v>Termikon 15 EC 20 X 400 ml47058</v>
      </c>
      <c r="B1640" t="s">
        <v>2038</v>
      </c>
      <c r="C1640" s="3">
        <v>47058</v>
      </c>
      <c r="D1640">
        <v>19</v>
      </c>
      <c r="G1640" t="str">
        <f t="shared" si="126"/>
        <v>Termikon 15 EC 20 X 400 ml47058</v>
      </c>
      <c r="H1640">
        <v>1639</v>
      </c>
      <c r="I1640" t="s">
        <v>13128</v>
      </c>
      <c r="J1640" t="s">
        <v>2038</v>
      </c>
      <c r="K1640" s="3">
        <v>47058</v>
      </c>
      <c r="L1640">
        <v>20</v>
      </c>
      <c r="M1640">
        <v>1</v>
      </c>
      <c r="N1640">
        <v>1</v>
      </c>
      <c r="O1640">
        <v>20</v>
      </c>
      <c r="P1640">
        <f t="shared" si="127"/>
        <v>19</v>
      </c>
      <c r="Q1640">
        <f t="shared" si="128"/>
        <v>0</v>
      </c>
      <c r="R1640">
        <f t="shared" si="129"/>
        <v>19</v>
      </c>
    </row>
    <row r="1641" spans="1:18">
      <c r="A1641" t="str">
        <f t="shared" si="125"/>
        <v>Termikon 15 EC 20 X 400 ml47178</v>
      </c>
      <c r="B1641" t="s">
        <v>2038</v>
      </c>
      <c r="C1641" s="3">
        <v>47178</v>
      </c>
      <c r="D1641">
        <v>5400</v>
      </c>
      <c r="G1641" t="str">
        <f t="shared" si="126"/>
        <v>Termikon 15 EC 20 X 400 ml47178</v>
      </c>
      <c r="H1641">
        <v>1640</v>
      </c>
      <c r="I1641" t="s">
        <v>13128</v>
      </c>
      <c r="J1641" t="s">
        <v>2038</v>
      </c>
      <c r="K1641" s="3">
        <v>47178</v>
      </c>
      <c r="L1641">
        <v>20</v>
      </c>
      <c r="M1641">
        <v>1</v>
      </c>
      <c r="N1641">
        <v>1</v>
      </c>
      <c r="O1641">
        <v>20</v>
      </c>
      <c r="P1641">
        <f t="shared" si="127"/>
        <v>5400</v>
      </c>
      <c r="Q1641">
        <f t="shared" si="128"/>
        <v>270</v>
      </c>
      <c r="R1641">
        <f t="shared" si="129"/>
        <v>0</v>
      </c>
    </row>
    <row r="1642" spans="1:18">
      <c r="A1642" t="str">
        <f t="shared" si="125"/>
        <v>Termikon 15 EC 50 X 100 ml47178</v>
      </c>
      <c r="B1642" t="s">
        <v>2039</v>
      </c>
      <c r="C1642" s="3">
        <v>47178</v>
      </c>
      <c r="D1642">
        <v>7352</v>
      </c>
      <c r="G1642" t="str">
        <f t="shared" si="126"/>
        <v>Termikon 15 EC 50 X 100 ml47178</v>
      </c>
      <c r="H1642">
        <v>1641</v>
      </c>
      <c r="I1642" t="s">
        <v>13129</v>
      </c>
      <c r="J1642" t="s">
        <v>2039</v>
      </c>
      <c r="K1642" s="3">
        <v>47178</v>
      </c>
      <c r="L1642">
        <v>50</v>
      </c>
      <c r="M1642">
        <v>1</v>
      </c>
      <c r="N1642">
        <v>1</v>
      </c>
      <c r="O1642">
        <v>50</v>
      </c>
      <c r="P1642">
        <f t="shared" si="127"/>
        <v>7352</v>
      </c>
      <c r="Q1642">
        <f t="shared" si="128"/>
        <v>147</v>
      </c>
      <c r="R1642">
        <f t="shared" si="129"/>
        <v>2</v>
      </c>
    </row>
    <row r="1643" spans="1:18">
      <c r="A1643" t="str">
        <f t="shared" si="125"/>
        <v>Terminator 135 EC 20 X 500 ml46054</v>
      </c>
      <c r="B1643" t="s">
        <v>2040</v>
      </c>
      <c r="C1643" s="3">
        <v>46054</v>
      </c>
      <c r="D1643">
        <v>410</v>
      </c>
      <c r="G1643" t="str">
        <f t="shared" si="126"/>
        <v>Terminator 135 EC 20 X 500 ml46054</v>
      </c>
      <c r="H1643">
        <v>1642</v>
      </c>
      <c r="I1643" t="s">
        <v>13130</v>
      </c>
      <c r="J1643" t="s">
        <v>2040</v>
      </c>
      <c r="K1643" s="3">
        <v>46054</v>
      </c>
      <c r="L1643">
        <v>20</v>
      </c>
      <c r="M1643">
        <v>1</v>
      </c>
      <c r="N1643">
        <v>1</v>
      </c>
      <c r="O1643">
        <v>20</v>
      </c>
      <c r="P1643">
        <f t="shared" si="127"/>
        <v>410</v>
      </c>
      <c r="Q1643">
        <f t="shared" si="128"/>
        <v>20</v>
      </c>
      <c r="R1643">
        <f t="shared" si="129"/>
        <v>10</v>
      </c>
    </row>
    <row r="1644" spans="1:18">
      <c r="A1644" t="str">
        <f t="shared" si="125"/>
        <v>Terminator 135 EC 40 X 250 ml46753</v>
      </c>
      <c r="B1644" t="s">
        <v>2042</v>
      </c>
      <c r="C1644" s="3">
        <v>46753</v>
      </c>
      <c r="D1644">
        <v>27</v>
      </c>
      <c r="G1644" t="str">
        <f t="shared" si="126"/>
        <v>Terminator 135 EC 40 X 250 ml46753</v>
      </c>
      <c r="H1644">
        <v>1643</v>
      </c>
      <c r="I1644" t="s">
        <v>13131</v>
      </c>
      <c r="J1644" t="s">
        <v>2042</v>
      </c>
      <c r="K1644" s="3">
        <v>46753</v>
      </c>
      <c r="L1644">
        <v>40</v>
      </c>
      <c r="M1644">
        <v>1</v>
      </c>
      <c r="N1644">
        <v>1</v>
      </c>
      <c r="O1644">
        <v>40</v>
      </c>
      <c r="P1644">
        <f t="shared" si="127"/>
        <v>27</v>
      </c>
      <c r="Q1644">
        <f t="shared" si="128"/>
        <v>0</v>
      </c>
      <c r="R1644">
        <f t="shared" si="129"/>
        <v>27</v>
      </c>
    </row>
    <row r="1645" spans="1:18">
      <c r="A1645" t="str">
        <f t="shared" si="125"/>
        <v>Terminator 135 EC 40 X 250 ml47027</v>
      </c>
      <c r="B1645" t="s">
        <v>2042</v>
      </c>
      <c r="C1645" s="3">
        <v>47027</v>
      </c>
      <c r="D1645">
        <v>520</v>
      </c>
      <c r="G1645" t="str">
        <f t="shared" si="126"/>
        <v>Terminator 135 EC 40 X 250 ml47027</v>
      </c>
      <c r="H1645">
        <v>1644</v>
      </c>
      <c r="I1645" t="s">
        <v>13131</v>
      </c>
      <c r="J1645" t="s">
        <v>2042</v>
      </c>
      <c r="K1645" s="3">
        <v>47027</v>
      </c>
      <c r="L1645">
        <v>40</v>
      </c>
      <c r="M1645">
        <v>1</v>
      </c>
      <c r="N1645">
        <v>1</v>
      </c>
      <c r="O1645">
        <v>40</v>
      </c>
      <c r="P1645">
        <f t="shared" si="127"/>
        <v>520</v>
      </c>
      <c r="Q1645">
        <f t="shared" si="128"/>
        <v>13</v>
      </c>
      <c r="R1645">
        <f t="shared" si="129"/>
        <v>0</v>
      </c>
    </row>
    <row r="1646" spans="1:18">
      <c r="A1646" t="str">
        <f t="shared" si="125"/>
        <v>Throne 250 EC 20 X 250 ml46813</v>
      </c>
      <c r="B1646" t="s">
        <v>2049</v>
      </c>
      <c r="C1646" s="3">
        <v>46813</v>
      </c>
      <c r="D1646">
        <v>350</v>
      </c>
      <c r="G1646" t="str">
        <f t="shared" si="126"/>
        <v>Throne 250 EC 20 X 250 ml46813</v>
      </c>
      <c r="H1646">
        <v>1645</v>
      </c>
      <c r="I1646" t="s">
        <v>13132</v>
      </c>
      <c r="J1646" t="s">
        <v>2049</v>
      </c>
      <c r="K1646" s="3">
        <v>46813</v>
      </c>
      <c r="L1646">
        <v>20</v>
      </c>
      <c r="M1646">
        <v>1</v>
      </c>
      <c r="N1646">
        <v>1</v>
      </c>
      <c r="O1646">
        <v>20</v>
      </c>
      <c r="P1646">
        <f t="shared" si="127"/>
        <v>350</v>
      </c>
      <c r="Q1646">
        <f t="shared" si="128"/>
        <v>17</v>
      </c>
      <c r="R1646">
        <f t="shared" si="129"/>
        <v>10</v>
      </c>
    </row>
    <row r="1647" spans="1:18">
      <c r="A1647" t="str">
        <f t="shared" si="125"/>
        <v>Throne 250 EC 20 X 500 ml46569</v>
      </c>
      <c r="B1647" t="s">
        <v>2051</v>
      </c>
      <c r="C1647" s="3">
        <v>46569</v>
      </c>
      <c r="D1647">
        <v>40</v>
      </c>
      <c r="G1647" t="str">
        <f t="shared" si="126"/>
        <v>Throne 250 EC 20 X 500 ml46569</v>
      </c>
      <c r="H1647">
        <v>1646</v>
      </c>
      <c r="I1647" t="s">
        <v>13133</v>
      </c>
      <c r="J1647" t="s">
        <v>2051</v>
      </c>
      <c r="K1647" s="3">
        <v>46569</v>
      </c>
      <c r="L1647">
        <v>20</v>
      </c>
      <c r="M1647">
        <v>1</v>
      </c>
      <c r="N1647">
        <v>1</v>
      </c>
      <c r="O1647">
        <v>20</v>
      </c>
      <c r="P1647">
        <f t="shared" si="127"/>
        <v>40</v>
      </c>
      <c r="Q1647">
        <f t="shared" si="128"/>
        <v>2</v>
      </c>
      <c r="R1647">
        <f t="shared" si="129"/>
        <v>0</v>
      </c>
    </row>
    <row r="1648" spans="1:18">
      <c r="A1648" t="str">
        <f t="shared" si="125"/>
        <v>Throne 250 EC 20 X 500 ml46813</v>
      </c>
      <c r="B1648" t="s">
        <v>2051</v>
      </c>
      <c r="C1648" s="3">
        <v>46813</v>
      </c>
      <c r="D1648">
        <v>400</v>
      </c>
      <c r="G1648" t="str">
        <f t="shared" si="126"/>
        <v>Throne 250 EC 20 X 500 ml46813</v>
      </c>
      <c r="H1648">
        <v>1647</v>
      </c>
      <c r="I1648" t="s">
        <v>13133</v>
      </c>
      <c r="J1648" t="s">
        <v>2051</v>
      </c>
      <c r="K1648" s="3">
        <v>46813</v>
      </c>
      <c r="L1648">
        <v>20</v>
      </c>
      <c r="M1648">
        <v>1</v>
      </c>
      <c r="N1648">
        <v>1</v>
      </c>
      <c r="O1648">
        <v>20</v>
      </c>
      <c r="P1648">
        <f t="shared" si="127"/>
        <v>400</v>
      </c>
      <c r="Q1648">
        <f t="shared" si="128"/>
        <v>20</v>
      </c>
      <c r="R1648">
        <f t="shared" si="129"/>
        <v>0</v>
      </c>
    </row>
    <row r="1649" spans="1:18">
      <c r="A1649" t="str">
        <f t="shared" si="125"/>
        <v>Tombol Regulator1/1/1000</v>
      </c>
      <c r="B1649" t="s">
        <v>2061</v>
      </c>
      <c r="C1649" s="3" t="s">
        <v>2222</v>
      </c>
      <c r="D1649">
        <v>10</v>
      </c>
      <c r="G1649" t="str">
        <f t="shared" si="126"/>
        <v>Tombol Regulator1/1/1000</v>
      </c>
      <c r="H1649">
        <v>1648</v>
      </c>
      <c r="I1649" t="s">
        <v>13134</v>
      </c>
      <c r="J1649" t="s">
        <v>2061</v>
      </c>
      <c r="K1649" s="3" t="s">
        <v>2222</v>
      </c>
      <c r="L1649">
        <v>1</v>
      </c>
      <c r="M1649">
        <v>1</v>
      </c>
      <c r="N1649">
        <v>1</v>
      </c>
      <c r="O1649">
        <v>1</v>
      </c>
      <c r="P1649">
        <f t="shared" si="127"/>
        <v>10</v>
      </c>
      <c r="Q1649">
        <f t="shared" si="128"/>
        <v>10</v>
      </c>
      <c r="R1649">
        <f t="shared" si="129"/>
        <v>0</v>
      </c>
    </row>
    <row r="1650" spans="1:18">
      <c r="A1650" t="str">
        <f t="shared" si="125"/>
        <v>Topbas 400 SC 25 X 100 ml47119</v>
      </c>
      <c r="B1650" t="s">
        <v>2062</v>
      </c>
      <c r="C1650" s="3">
        <v>47119</v>
      </c>
      <c r="D1650">
        <v>312</v>
      </c>
      <c r="G1650" t="str">
        <f t="shared" si="126"/>
        <v>Topbas 400 SC 25 X 100 ml47119</v>
      </c>
      <c r="H1650">
        <v>1649</v>
      </c>
      <c r="I1650" t="s">
        <v>13135</v>
      </c>
      <c r="J1650" t="s">
        <v>2062</v>
      </c>
      <c r="K1650" s="3">
        <v>47119</v>
      </c>
      <c r="L1650">
        <v>25</v>
      </c>
      <c r="M1650">
        <v>1</v>
      </c>
      <c r="N1650">
        <v>1</v>
      </c>
      <c r="O1650">
        <v>25</v>
      </c>
      <c r="P1650">
        <f t="shared" si="127"/>
        <v>312</v>
      </c>
      <c r="Q1650">
        <f t="shared" si="128"/>
        <v>12</v>
      </c>
      <c r="R1650">
        <f t="shared" si="129"/>
        <v>12</v>
      </c>
    </row>
    <row r="1651" spans="1:18">
      <c r="A1651" t="str">
        <f t="shared" si="125"/>
        <v>Topbas 400 SC 50 X 50 ml47088</v>
      </c>
      <c r="B1651" t="s">
        <v>2063</v>
      </c>
      <c r="C1651" s="3">
        <v>47088</v>
      </c>
      <c r="D1651">
        <v>194</v>
      </c>
      <c r="G1651" t="str">
        <f t="shared" si="126"/>
        <v>Topbas 400 SC 50 X 50 ml47088</v>
      </c>
      <c r="H1651">
        <v>1650</v>
      </c>
      <c r="I1651" t="s">
        <v>13136</v>
      </c>
      <c r="J1651" t="s">
        <v>2063</v>
      </c>
      <c r="K1651" s="3">
        <v>47088</v>
      </c>
      <c r="L1651">
        <v>50</v>
      </c>
      <c r="M1651">
        <v>1</v>
      </c>
      <c r="N1651">
        <v>1</v>
      </c>
      <c r="O1651">
        <v>50</v>
      </c>
      <c r="P1651">
        <f t="shared" si="127"/>
        <v>194</v>
      </c>
      <c r="Q1651">
        <f t="shared" si="128"/>
        <v>3</v>
      </c>
      <c r="R1651">
        <f t="shared" si="129"/>
        <v>44</v>
      </c>
    </row>
    <row r="1652" spans="1:18">
      <c r="A1652" t="str">
        <f t="shared" si="125"/>
        <v>Topi Agricon1/1/1000</v>
      </c>
      <c r="B1652" t="s">
        <v>2064</v>
      </c>
      <c r="C1652" s="3" t="s">
        <v>2222</v>
      </c>
      <c r="D1652">
        <v>7626</v>
      </c>
      <c r="G1652" t="str">
        <f t="shared" si="126"/>
        <v>Topi Agricon1/1/1000</v>
      </c>
      <c r="H1652">
        <v>1651</v>
      </c>
      <c r="I1652" t="s">
        <v>13137</v>
      </c>
      <c r="J1652" t="s">
        <v>2064</v>
      </c>
      <c r="K1652" s="3" t="s">
        <v>2222</v>
      </c>
      <c r="L1652">
        <v>1</v>
      </c>
      <c r="M1652">
        <v>1</v>
      </c>
      <c r="N1652">
        <v>1</v>
      </c>
      <c r="O1652">
        <v>1</v>
      </c>
      <c r="P1652">
        <f t="shared" si="127"/>
        <v>7626</v>
      </c>
      <c r="Q1652">
        <f t="shared" si="128"/>
        <v>7626</v>
      </c>
      <c r="R1652">
        <f t="shared" si="129"/>
        <v>0</v>
      </c>
    </row>
    <row r="1653" spans="1:18">
      <c r="A1653" t="str">
        <f t="shared" si="125"/>
        <v>Topi Bayer1/1/1000</v>
      </c>
      <c r="B1653" t="s">
        <v>2065</v>
      </c>
      <c r="C1653" s="3" t="s">
        <v>2222</v>
      </c>
      <c r="D1653">
        <v>150</v>
      </c>
      <c r="G1653" t="str">
        <f t="shared" si="126"/>
        <v>Topi Bayer1/1/1000</v>
      </c>
      <c r="H1653">
        <v>1652</v>
      </c>
      <c r="I1653" t="s">
        <v>13138</v>
      </c>
      <c r="J1653" t="s">
        <v>2065</v>
      </c>
      <c r="K1653" s="3" t="s">
        <v>2222</v>
      </c>
      <c r="L1653">
        <v>1</v>
      </c>
      <c r="M1653">
        <v>1</v>
      </c>
      <c r="N1653">
        <v>1</v>
      </c>
      <c r="O1653">
        <v>1</v>
      </c>
      <c r="P1653">
        <f t="shared" si="127"/>
        <v>150</v>
      </c>
      <c r="Q1653">
        <f t="shared" si="128"/>
        <v>150</v>
      </c>
      <c r="R1653">
        <f t="shared" si="129"/>
        <v>0</v>
      </c>
    </row>
    <row r="1654" spans="1:18">
      <c r="A1654" t="str">
        <f t="shared" si="125"/>
        <v>Topi Jagung Bisi1/1/1000</v>
      </c>
      <c r="B1654" t="s">
        <v>2066</v>
      </c>
      <c r="C1654" s="3" t="s">
        <v>2222</v>
      </c>
      <c r="D1654">
        <v>30</v>
      </c>
      <c r="G1654" t="str">
        <f t="shared" si="126"/>
        <v>Topi Jagung Bisi1/1/1000</v>
      </c>
      <c r="H1654">
        <v>1653</v>
      </c>
      <c r="I1654" t="s">
        <v>13139</v>
      </c>
      <c r="J1654" t="s">
        <v>2066</v>
      </c>
      <c r="K1654" s="3" t="s">
        <v>2222</v>
      </c>
      <c r="L1654">
        <v>1</v>
      </c>
      <c r="M1654">
        <v>1</v>
      </c>
      <c r="N1654">
        <v>1</v>
      </c>
      <c r="O1654">
        <v>1</v>
      </c>
      <c r="P1654">
        <f t="shared" si="127"/>
        <v>30</v>
      </c>
      <c r="Q1654">
        <f t="shared" si="128"/>
        <v>30</v>
      </c>
      <c r="R1654">
        <f t="shared" si="129"/>
        <v>0</v>
      </c>
    </row>
    <row r="1655" spans="1:18">
      <c r="A1655" t="str">
        <f t="shared" si="125"/>
        <v>Topi Mulsa Hanoman1/1/1000</v>
      </c>
      <c r="B1655" t="s">
        <v>2067</v>
      </c>
      <c r="C1655" s="3" t="s">
        <v>2222</v>
      </c>
      <c r="D1655">
        <v>8</v>
      </c>
      <c r="G1655" t="str">
        <f t="shared" si="126"/>
        <v>Topi Mulsa Hanoman1/1/1000</v>
      </c>
      <c r="H1655">
        <v>1654</v>
      </c>
      <c r="I1655" t="s">
        <v>13140</v>
      </c>
      <c r="J1655" t="s">
        <v>2067</v>
      </c>
      <c r="K1655" s="3" t="s">
        <v>2222</v>
      </c>
      <c r="L1655">
        <v>1</v>
      </c>
      <c r="M1655">
        <v>1</v>
      </c>
      <c r="N1655">
        <v>1</v>
      </c>
      <c r="O1655">
        <v>1</v>
      </c>
      <c r="P1655">
        <f t="shared" si="127"/>
        <v>8</v>
      </c>
      <c r="Q1655">
        <f t="shared" si="128"/>
        <v>8</v>
      </c>
      <c r="R1655">
        <f t="shared" si="129"/>
        <v>0</v>
      </c>
    </row>
    <row r="1656" spans="1:18">
      <c r="A1656" t="str">
        <f t="shared" si="125"/>
        <v>Topi Orbit1/1/1000</v>
      </c>
      <c r="B1656" t="s">
        <v>2068</v>
      </c>
      <c r="C1656" s="3" t="s">
        <v>2222</v>
      </c>
      <c r="D1656">
        <v>175</v>
      </c>
      <c r="G1656" t="str">
        <f t="shared" si="126"/>
        <v>Topi Orbit1/1/1000</v>
      </c>
      <c r="H1656">
        <v>1655</v>
      </c>
      <c r="I1656" t="s">
        <v>13141</v>
      </c>
      <c r="J1656" t="s">
        <v>2068</v>
      </c>
      <c r="K1656" s="3" t="s">
        <v>2222</v>
      </c>
      <c r="L1656">
        <v>1</v>
      </c>
      <c r="M1656">
        <v>1</v>
      </c>
      <c r="N1656">
        <v>1</v>
      </c>
      <c r="O1656">
        <v>1</v>
      </c>
      <c r="P1656">
        <f t="shared" si="127"/>
        <v>175</v>
      </c>
      <c r="Q1656">
        <f t="shared" si="128"/>
        <v>175</v>
      </c>
      <c r="R1656">
        <f t="shared" si="129"/>
        <v>0</v>
      </c>
    </row>
    <row r="1657" spans="1:18">
      <c r="A1657" t="str">
        <f t="shared" si="125"/>
        <v>Topi Pertiwi1/1/1000</v>
      </c>
      <c r="B1657" t="s">
        <v>2069</v>
      </c>
      <c r="C1657" s="3" t="s">
        <v>2222</v>
      </c>
      <c r="D1657">
        <v>50</v>
      </c>
      <c r="G1657" t="str">
        <f t="shared" si="126"/>
        <v>Topi Pertiwi1/1/1000</v>
      </c>
      <c r="H1657">
        <v>1656</v>
      </c>
      <c r="I1657" t="s">
        <v>13142</v>
      </c>
      <c r="J1657" t="s">
        <v>2069</v>
      </c>
      <c r="K1657" s="3" t="s">
        <v>2222</v>
      </c>
      <c r="L1657">
        <v>1</v>
      </c>
      <c r="M1657">
        <v>1</v>
      </c>
      <c r="N1657">
        <v>1</v>
      </c>
      <c r="O1657">
        <v>1</v>
      </c>
      <c r="P1657">
        <f t="shared" si="127"/>
        <v>50</v>
      </c>
      <c r="Q1657">
        <f t="shared" si="128"/>
        <v>50</v>
      </c>
      <c r="R1657">
        <f t="shared" si="129"/>
        <v>0</v>
      </c>
    </row>
    <row r="1658" spans="1:18">
      <c r="A1658" t="str">
        <f t="shared" si="125"/>
        <v>Topi PT Karisma1/1/1000</v>
      </c>
      <c r="B1658" t="s">
        <v>2070</v>
      </c>
      <c r="C1658" s="3" t="s">
        <v>2222</v>
      </c>
      <c r="D1658">
        <v>100</v>
      </c>
      <c r="G1658" t="str">
        <f t="shared" si="126"/>
        <v>Topi PT Karisma1/1/1000</v>
      </c>
      <c r="H1658">
        <v>1657</v>
      </c>
      <c r="I1658" t="s">
        <v>13143</v>
      </c>
      <c r="J1658" t="s">
        <v>2070</v>
      </c>
      <c r="K1658" s="3" t="s">
        <v>2222</v>
      </c>
      <c r="L1658">
        <v>1</v>
      </c>
      <c r="M1658">
        <v>1</v>
      </c>
      <c r="N1658">
        <v>1</v>
      </c>
      <c r="O1658">
        <v>1</v>
      </c>
      <c r="P1658">
        <f t="shared" si="127"/>
        <v>100</v>
      </c>
      <c r="Q1658">
        <f t="shared" si="128"/>
        <v>100</v>
      </c>
      <c r="R1658">
        <f t="shared" si="129"/>
        <v>0</v>
      </c>
    </row>
    <row r="1659" spans="1:18">
      <c r="A1659" t="str">
        <f t="shared" si="125"/>
        <v>Topi Rimba Atonik1/1/1000</v>
      </c>
      <c r="B1659" t="s">
        <v>2071</v>
      </c>
      <c r="C1659" s="3" t="s">
        <v>2222</v>
      </c>
      <c r="D1659">
        <v>70</v>
      </c>
      <c r="G1659" t="str">
        <f t="shared" si="126"/>
        <v>Topi Rimba Atonik1/1/1000</v>
      </c>
      <c r="H1659">
        <v>1658</v>
      </c>
      <c r="I1659" t="s">
        <v>13144</v>
      </c>
      <c r="J1659" t="s">
        <v>2071</v>
      </c>
      <c r="K1659" s="3" t="s">
        <v>2222</v>
      </c>
      <c r="L1659">
        <v>1</v>
      </c>
      <c r="M1659">
        <v>1</v>
      </c>
      <c r="N1659">
        <v>1</v>
      </c>
      <c r="O1659">
        <v>1</v>
      </c>
      <c r="P1659">
        <f t="shared" si="127"/>
        <v>70</v>
      </c>
      <c r="Q1659">
        <f t="shared" si="128"/>
        <v>70</v>
      </c>
      <c r="R1659">
        <f t="shared" si="129"/>
        <v>0</v>
      </c>
    </row>
    <row r="1660" spans="1:18">
      <c r="A1660" t="str">
        <f t="shared" si="125"/>
        <v>Topi Syngenta1/1/1000</v>
      </c>
      <c r="B1660" t="s">
        <v>2072</v>
      </c>
      <c r="C1660" s="3" t="s">
        <v>2222</v>
      </c>
      <c r="D1660">
        <v>232</v>
      </c>
      <c r="G1660" t="str">
        <f t="shared" si="126"/>
        <v>Topi Syngenta1/1/1000</v>
      </c>
      <c r="H1660">
        <v>1659</v>
      </c>
      <c r="I1660" t="s">
        <v>13145</v>
      </c>
      <c r="J1660" t="s">
        <v>2072</v>
      </c>
      <c r="K1660" s="3" t="s">
        <v>2222</v>
      </c>
      <c r="L1660">
        <v>1</v>
      </c>
      <c r="M1660">
        <v>1</v>
      </c>
      <c r="N1660">
        <v>1</v>
      </c>
      <c r="O1660">
        <v>1</v>
      </c>
      <c r="P1660">
        <f t="shared" si="127"/>
        <v>232</v>
      </c>
      <c r="Q1660">
        <f t="shared" si="128"/>
        <v>232</v>
      </c>
      <c r="R1660">
        <f t="shared" si="129"/>
        <v>0</v>
      </c>
    </row>
    <row r="1661" spans="1:18">
      <c r="A1661" t="str">
        <f t="shared" si="125"/>
        <v>Topida 25 WP 100 X 100 gr46935</v>
      </c>
      <c r="B1661" t="s">
        <v>2073</v>
      </c>
      <c r="C1661" s="3">
        <v>46935</v>
      </c>
      <c r="D1661">
        <v>824</v>
      </c>
      <c r="G1661" t="str">
        <f t="shared" si="126"/>
        <v>Topida 25 WP 100 X 100 gr46935</v>
      </c>
      <c r="H1661">
        <v>1660</v>
      </c>
      <c r="I1661" t="s">
        <v>13146</v>
      </c>
      <c r="J1661" t="s">
        <v>2073</v>
      </c>
      <c r="K1661" s="3">
        <v>46935</v>
      </c>
      <c r="L1661">
        <v>100</v>
      </c>
      <c r="M1661">
        <v>1</v>
      </c>
      <c r="N1661">
        <v>1</v>
      </c>
      <c r="O1661">
        <v>100</v>
      </c>
      <c r="P1661">
        <f t="shared" si="127"/>
        <v>824</v>
      </c>
      <c r="Q1661">
        <f t="shared" si="128"/>
        <v>8</v>
      </c>
      <c r="R1661">
        <f t="shared" si="129"/>
        <v>24</v>
      </c>
    </row>
    <row r="1662" spans="1:18">
      <c r="A1662" t="str">
        <f t="shared" si="125"/>
        <v>Topida 25 WP 50 X 100 gr47453</v>
      </c>
      <c r="B1662" t="s">
        <v>2074</v>
      </c>
      <c r="C1662" s="3">
        <v>47453</v>
      </c>
      <c r="D1662">
        <v>2400</v>
      </c>
      <c r="G1662" t="str">
        <f t="shared" si="126"/>
        <v>Topida 25 WP 50 X 100 gr47453</v>
      </c>
      <c r="H1662">
        <v>1661</v>
      </c>
      <c r="I1662" t="s">
        <v>13147</v>
      </c>
      <c r="J1662" t="s">
        <v>2074</v>
      </c>
      <c r="K1662" s="3">
        <v>47453</v>
      </c>
      <c r="L1662">
        <v>50</v>
      </c>
      <c r="M1662">
        <v>1</v>
      </c>
      <c r="N1662">
        <v>1</v>
      </c>
      <c r="O1662">
        <v>50</v>
      </c>
      <c r="P1662">
        <f t="shared" si="127"/>
        <v>2400</v>
      </c>
      <c r="Q1662">
        <f t="shared" si="128"/>
        <v>48</v>
      </c>
      <c r="R1662">
        <f t="shared" si="129"/>
        <v>0</v>
      </c>
    </row>
    <row r="1663" spans="1:18">
      <c r="A1663" t="str">
        <f t="shared" si="125"/>
        <v>Topjos 300 SL 20 X 1 ltr47178</v>
      </c>
      <c r="B1663" t="s">
        <v>2075</v>
      </c>
      <c r="C1663" s="3">
        <v>47178</v>
      </c>
      <c r="D1663">
        <v>2255</v>
      </c>
      <c r="G1663" t="str">
        <f t="shared" si="126"/>
        <v>Topjos 300 SL 20 X 1 ltr47178</v>
      </c>
      <c r="H1663">
        <v>1662</v>
      </c>
      <c r="I1663" t="s">
        <v>13148</v>
      </c>
      <c r="J1663" t="s">
        <v>2075</v>
      </c>
      <c r="K1663" s="3">
        <v>47178</v>
      </c>
      <c r="L1663">
        <v>20</v>
      </c>
      <c r="M1663">
        <v>1</v>
      </c>
      <c r="N1663">
        <v>1</v>
      </c>
      <c r="O1663">
        <v>20</v>
      </c>
      <c r="P1663">
        <f t="shared" si="127"/>
        <v>2255</v>
      </c>
      <c r="Q1663">
        <f t="shared" si="128"/>
        <v>112</v>
      </c>
      <c r="R1663">
        <f t="shared" si="129"/>
        <v>15</v>
      </c>
    </row>
    <row r="1664" spans="1:18">
      <c r="A1664" t="str">
        <f t="shared" si="125"/>
        <v>Topjos 300 SL 20 X 1 ltr47209</v>
      </c>
      <c r="B1664" t="s">
        <v>2075</v>
      </c>
      <c r="C1664" s="3">
        <v>47209</v>
      </c>
      <c r="D1664">
        <v>6960</v>
      </c>
      <c r="G1664" t="str">
        <f t="shared" si="126"/>
        <v>Topjos 300 SL 20 X 1 ltr47209</v>
      </c>
      <c r="H1664">
        <v>1663</v>
      </c>
      <c r="I1664" t="s">
        <v>13148</v>
      </c>
      <c r="J1664" t="s">
        <v>2075</v>
      </c>
      <c r="K1664" s="3">
        <v>47209</v>
      </c>
      <c r="L1664">
        <v>20</v>
      </c>
      <c r="M1664">
        <v>1</v>
      </c>
      <c r="N1664">
        <v>1</v>
      </c>
      <c r="O1664">
        <v>20</v>
      </c>
      <c r="P1664">
        <f t="shared" si="127"/>
        <v>6960</v>
      </c>
      <c r="Q1664">
        <f t="shared" si="128"/>
        <v>348</v>
      </c>
      <c r="R1664">
        <f t="shared" si="129"/>
        <v>0</v>
      </c>
    </row>
    <row r="1665" spans="1:18">
      <c r="A1665" t="str">
        <f t="shared" si="125"/>
        <v>Topsil B/K 30 X 450 gr46143</v>
      </c>
      <c r="B1665" t="s">
        <v>2076</v>
      </c>
      <c r="C1665" s="3">
        <v>46143</v>
      </c>
      <c r="D1665">
        <v>3006</v>
      </c>
      <c r="G1665" t="str">
        <f t="shared" si="126"/>
        <v>Topsil B/K 30 X 450 gr46143</v>
      </c>
      <c r="H1665">
        <v>1664</v>
      </c>
      <c r="I1665" t="s">
        <v>13149</v>
      </c>
      <c r="J1665" t="s">
        <v>2076</v>
      </c>
      <c r="K1665" s="3">
        <v>46143</v>
      </c>
      <c r="L1665">
        <v>30</v>
      </c>
      <c r="M1665">
        <v>1</v>
      </c>
      <c r="N1665">
        <v>1</v>
      </c>
      <c r="O1665">
        <v>30</v>
      </c>
      <c r="P1665">
        <f t="shared" si="127"/>
        <v>3006</v>
      </c>
      <c r="Q1665">
        <f t="shared" si="128"/>
        <v>100</v>
      </c>
      <c r="R1665">
        <f t="shared" si="129"/>
        <v>6</v>
      </c>
    </row>
    <row r="1666" spans="1:18">
      <c r="A1666" t="str">
        <f t="shared" si="125"/>
        <v>Topsindo 70 WP 20 X 500 gr45505</v>
      </c>
      <c r="B1666" t="s">
        <v>2077</v>
      </c>
      <c r="C1666" s="3">
        <v>45505</v>
      </c>
      <c r="D1666">
        <v>4</v>
      </c>
      <c r="G1666" t="str">
        <f t="shared" si="126"/>
        <v>Topsindo 70 WP 20 X 500 gr45505</v>
      </c>
      <c r="H1666">
        <v>1665</v>
      </c>
      <c r="I1666" t="s">
        <v>13150</v>
      </c>
      <c r="J1666" t="s">
        <v>2077</v>
      </c>
      <c r="K1666" s="3">
        <v>45505</v>
      </c>
      <c r="L1666">
        <v>20</v>
      </c>
      <c r="M1666">
        <v>1</v>
      </c>
      <c r="N1666">
        <v>1</v>
      </c>
      <c r="O1666">
        <v>20</v>
      </c>
      <c r="P1666">
        <f t="shared" si="127"/>
        <v>4</v>
      </c>
      <c r="Q1666">
        <f t="shared" si="128"/>
        <v>0</v>
      </c>
      <c r="R1666">
        <f t="shared" si="129"/>
        <v>4</v>
      </c>
    </row>
    <row r="1667" spans="1:18">
      <c r="A1667" t="str">
        <f t="shared" ref="A1667:A1730" si="130">B1667&amp;C1667</f>
        <v>Topsindo 70 WP 20 X 500 gr47209</v>
      </c>
      <c r="B1667" t="s">
        <v>2077</v>
      </c>
      <c r="C1667" s="3">
        <v>47209</v>
      </c>
      <c r="D1667">
        <v>162</v>
      </c>
      <c r="G1667" t="str">
        <f t="shared" ref="G1667:G1730" si="131">J1667&amp;K1667</f>
        <v>Topsindo 70 WP 20 X 500 gr47209</v>
      </c>
      <c r="H1667">
        <v>1666</v>
      </c>
      <c r="I1667" t="s">
        <v>13150</v>
      </c>
      <c r="J1667" t="s">
        <v>2077</v>
      </c>
      <c r="K1667" s="3">
        <v>47209</v>
      </c>
      <c r="L1667">
        <v>20</v>
      </c>
      <c r="M1667">
        <v>1</v>
      </c>
      <c r="N1667">
        <v>1</v>
      </c>
      <c r="O1667">
        <v>20</v>
      </c>
      <c r="P1667">
        <f t="shared" ref="P1667:P1730" si="132">VLOOKUP(G1667,$A$2:$D$2089,4,FALSE)</f>
        <v>162</v>
      </c>
      <c r="Q1667">
        <f t="shared" ref="Q1667:Q1730" si="133">ROUNDDOWN(P1667/O1667,0)</f>
        <v>8</v>
      </c>
      <c r="R1667">
        <f t="shared" ref="R1667:R1730" si="134">P1667-Q1667*O1667</f>
        <v>2</v>
      </c>
    </row>
    <row r="1668" spans="1:18">
      <c r="A1668" t="str">
        <f t="shared" si="130"/>
        <v>Tori 50 WP 5 X 100 gr (Sample)1/1/1000</v>
      </c>
      <c r="B1668" t="s">
        <v>2078</v>
      </c>
      <c r="C1668" s="3" t="s">
        <v>2222</v>
      </c>
      <c r="D1668">
        <v>23</v>
      </c>
      <c r="G1668" t="str">
        <f t="shared" si="131"/>
        <v>Tori 50 WP 5 X 100 gr (Sample)1/1/1000</v>
      </c>
      <c r="H1668">
        <v>1667</v>
      </c>
      <c r="I1668" t="s">
        <v>13151</v>
      </c>
      <c r="J1668" t="s">
        <v>2078</v>
      </c>
      <c r="K1668" s="3" t="s">
        <v>2222</v>
      </c>
      <c r="L1668">
        <v>5</v>
      </c>
      <c r="M1668">
        <v>1</v>
      </c>
      <c r="N1668">
        <v>1</v>
      </c>
      <c r="O1668">
        <v>5</v>
      </c>
      <c r="P1668">
        <f t="shared" si="132"/>
        <v>23</v>
      </c>
      <c r="Q1668">
        <f t="shared" si="133"/>
        <v>4</v>
      </c>
      <c r="R1668">
        <f t="shared" si="134"/>
        <v>3</v>
      </c>
    </row>
    <row r="1669" spans="1:18">
      <c r="A1669" t="str">
        <f t="shared" si="130"/>
        <v>Trigard 75 WP 10 X 10 X 50 gr45901</v>
      </c>
      <c r="B1669" t="s">
        <v>2079</v>
      </c>
      <c r="C1669" s="3">
        <v>45901</v>
      </c>
      <c r="D1669">
        <v>3980</v>
      </c>
      <c r="G1669" t="str">
        <f t="shared" si="131"/>
        <v>Trigard 75 WP 10 X 10 X 50 gr45901</v>
      </c>
      <c r="H1669">
        <v>1668</v>
      </c>
      <c r="I1669" t="s">
        <v>13152</v>
      </c>
      <c r="J1669" t="s">
        <v>2079</v>
      </c>
      <c r="K1669" s="3">
        <v>45901</v>
      </c>
      <c r="L1669">
        <v>10</v>
      </c>
      <c r="M1669">
        <v>10</v>
      </c>
      <c r="N1669">
        <v>1</v>
      </c>
      <c r="O1669">
        <v>100</v>
      </c>
      <c r="P1669">
        <f t="shared" si="132"/>
        <v>3980</v>
      </c>
      <c r="Q1669">
        <f t="shared" si="133"/>
        <v>39</v>
      </c>
      <c r="R1669">
        <f t="shared" si="134"/>
        <v>80</v>
      </c>
    </row>
    <row r="1670" spans="1:18">
      <c r="A1670" t="str">
        <f t="shared" si="130"/>
        <v>Trigard 75 WP 12 X 10 X 25 gr46054</v>
      </c>
      <c r="B1670" t="s">
        <v>2082</v>
      </c>
      <c r="C1670" s="3">
        <v>46054</v>
      </c>
      <c r="D1670">
        <v>2850</v>
      </c>
      <c r="G1670" t="str">
        <f t="shared" si="131"/>
        <v>Trigard 75 WP 12 X 10 X 25 gr46054</v>
      </c>
      <c r="H1670">
        <v>1669</v>
      </c>
      <c r="I1670" t="s">
        <v>13153</v>
      </c>
      <c r="J1670" t="s">
        <v>2082</v>
      </c>
      <c r="K1670" s="3">
        <v>46054</v>
      </c>
      <c r="L1670">
        <v>12</v>
      </c>
      <c r="M1670">
        <v>10</v>
      </c>
      <c r="N1670">
        <v>1</v>
      </c>
      <c r="O1670">
        <v>120</v>
      </c>
      <c r="P1670">
        <f t="shared" si="132"/>
        <v>2850</v>
      </c>
      <c r="Q1670">
        <f t="shared" si="133"/>
        <v>23</v>
      </c>
      <c r="R1670">
        <f t="shared" si="134"/>
        <v>90</v>
      </c>
    </row>
    <row r="1671" spans="1:18">
      <c r="A1671" t="str">
        <f t="shared" si="130"/>
        <v>Trip Oil 100 X 50 ml47058</v>
      </c>
      <c r="B1671" t="s">
        <v>2084</v>
      </c>
      <c r="C1671" s="3">
        <v>47058</v>
      </c>
      <c r="D1671">
        <v>1000</v>
      </c>
      <c r="G1671" t="str">
        <f t="shared" si="131"/>
        <v>Trip Oil 100 X 50 ml47058</v>
      </c>
      <c r="H1671">
        <v>1670</v>
      </c>
      <c r="I1671" t="s">
        <v>13154</v>
      </c>
      <c r="J1671" t="s">
        <v>2084</v>
      </c>
      <c r="K1671" s="3">
        <v>47058</v>
      </c>
      <c r="L1671">
        <v>100</v>
      </c>
      <c r="M1671">
        <v>1</v>
      </c>
      <c r="N1671">
        <v>1</v>
      </c>
      <c r="O1671">
        <v>100</v>
      </c>
      <c r="P1671">
        <f t="shared" si="132"/>
        <v>1000</v>
      </c>
      <c r="Q1671">
        <f t="shared" si="133"/>
        <v>10</v>
      </c>
      <c r="R1671">
        <f t="shared" si="134"/>
        <v>0</v>
      </c>
    </row>
    <row r="1672" spans="1:18">
      <c r="A1672" t="str">
        <f t="shared" si="130"/>
        <v>Trip Oil 100 X 50 ml46874</v>
      </c>
      <c r="B1672" t="s">
        <v>2084</v>
      </c>
      <c r="C1672" s="3">
        <v>46874</v>
      </c>
      <c r="D1672">
        <v>1470</v>
      </c>
      <c r="G1672" t="str">
        <f t="shared" si="131"/>
        <v>Trip Oil 100 X 50 ml46874</v>
      </c>
      <c r="H1672">
        <v>1671</v>
      </c>
      <c r="I1672" t="s">
        <v>13154</v>
      </c>
      <c r="J1672" t="s">
        <v>2084</v>
      </c>
      <c r="K1672" s="3">
        <v>46874</v>
      </c>
      <c r="L1672">
        <v>100</v>
      </c>
      <c r="M1672">
        <v>1</v>
      </c>
      <c r="N1672">
        <v>1</v>
      </c>
      <c r="O1672">
        <v>100</v>
      </c>
      <c r="P1672">
        <f t="shared" si="132"/>
        <v>1470</v>
      </c>
      <c r="Q1672">
        <f t="shared" si="133"/>
        <v>14</v>
      </c>
      <c r="R1672">
        <f t="shared" si="134"/>
        <v>70</v>
      </c>
    </row>
    <row r="1673" spans="1:18">
      <c r="A1673" t="str">
        <f t="shared" si="130"/>
        <v>Triple XXX 20 X 1 ltr46905</v>
      </c>
      <c r="B1673" t="s">
        <v>2085</v>
      </c>
      <c r="C1673" s="3">
        <v>46905</v>
      </c>
      <c r="D1673">
        <v>140</v>
      </c>
      <c r="G1673" t="str">
        <f t="shared" si="131"/>
        <v>Triple XXX 20 X 1 ltr46905</v>
      </c>
      <c r="H1673">
        <v>1672</v>
      </c>
      <c r="I1673" t="s">
        <v>13155</v>
      </c>
      <c r="J1673" t="s">
        <v>2085</v>
      </c>
      <c r="K1673" s="3">
        <v>46905</v>
      </c>
      <c r="L1673">
        <v>20</v>
      </c>
      <c r="M1673">
        <v>1</v>
      </c>
      <c r="N1673">
        <v>1</v>
      </c>
      <c r="O1673">
        <v>20</v>
      </c>
      <c r="P1673">
        <f t="shared" si="132"/>
        <v>140</v>
      </c>
      <c r="Q1673">
        <f t="shared" si="133"/>
        <v>7</v>
      </c>
      <c r="R1673">
        <f t="shared" si="134"/>
        <v>0</v>
      </c>
    </row>
    <row r="1674" spans="1:18">
      <c r="A1674" t="str">
        <f t="shared" si="130"/>
        <v>Triplelima 555 SL 20 X 1 ltr47119</v>
      </c>
      <c r="B1674" t="s">
        <v>2086</v>
      </c>
      <c r="C1674" s="3">
        <v>47119</v>
      </c>
      <c r="D1674">
        <v>33</v>
      </c>
      <c r="G1674" t="str">
        <f t="shared" si="131"/>
        <v>Triplelima 555 SL 20 X 1 ltr47119</v>
      </c>
      <c r="H1674">
        <v>1673</v>
      </c>
      <c r="I1674" t="s">
        <v>13156</v>
      </c>
      <c r="J1674" t="s">
        <v>2086</v>
      </c>
      <c r="K1674" s="3">
        <v>47119</v>
      </c>
      <c r="L1674">
        <v>20</v>
      </c>
      <c r="M1674">
        <v>1</v>
      </c>
      <c r="N1674">
        <v>1</v>
      </c>
      <c r="O1674">
        <v>20</v>
      </c>
      <c r="P1674">
        <f t="shared" si="132"/>
        <v>33</v>
      </c>
      <c r="Q1674">
        <f t="shared" si="133"/>
        <v>1</v>
      </c>
      <c r="R1674">
        <f t="shared" si="134"/>
        <v>13</v>
      </c>
    </row>
    <row r="1675" spans="1:18">
      <c r="A1675" t="str">
        <f t="shared" si="130"/>
        <v>Triplelima 555 SL 20 X 1 ltr47270</v>
      </c>
      <c r="B1675" t="s">
        <v>2086</v>
      </c>
      <c r="C1675" s="3">
        <v>47270</v>
      </c>
      <c r="D1675">
        <v>1880</v>
      </c>
      <c r="G1675" t="str">
        <f t="shared" si="131"/>
        <v>Triplelima 555 SL 20 X 1 ltr47270</v>
      </c>
      <c r="H1675">
        <v>1674</v>
      </c>
      <c r="I1675" t="s">
        <v>13156</v>
      </c>
      <c r="J1675" t="s">
        <v>2086</v>
      </c>
      <c r="K1675" s="3">
        <v>47270</v>
      </c>
      <c r="L1675">
        <v>20</v>
      </c>
      <c r="M1675">
        <v>1</v>
      </c>
      <c r="N1675">
        <v>1</v>
      </c>
      <c r="O1675">
        <v>20</v>
      </c>
      <c r="P1675">
        <f t="shared" si="132"/>
        <v>1880</v>
      </c>
      <c r="Q1675">
        <f t="shared" si="133"/>
        <v>94</v>
      </c>
      <c r="R1675">
        <f t="shared" si="134"/>
        <v>0</v>
      </c>
    </row>
    <row r="1676" spans="1:18">
      <c r="A1676" t="str">
        <f t="shared" si="130"/>
        <v>Trisula 450 SL 20 X 1 ltr46661</v>
      </c>
      <c r="B1676" t="s">
        <v>2087</v>
      </c>
      <c r="C1676" s="3">
        <v>46661</v>
      </c>
      <c r="D1676">
        <v>41</v>
      </c>
      <c r="G1676" t="str">
        <f t="shared" si="131"/>
        <v>Trisula 450 SL 20 X 1 ltr46661</v>
      </c>
      <c r="H1676">
        <v>1675</v>
      </c>
      <c r="I1676" t="s">
        <v>13157</v>
      </c>
      <c r="J1676" t="s">
        <v>2087</v>
      </c>
      <c r="K1676" s="3">
        <v>46661</v>
      </c>
      <c r="L1676">
        <v>20</v>
      </c>
      <c r="M1676">
        <v>1</v>
      </c>
      <c r="N1676">
        <v>1</v>
      </c>
      <c r="O1676">
        <v>20</v>
      </c>
      <c r="P1676">
        <f t="shared" si="132"/>
        <v>41</v>
      </c>
      <c r="Q1676">
        <f t="shared" si="133"/>
        <v>2</v>
      </c>
      <c r="R1676">
        <f t="shared" si="134"/>
        <v>1</v>
      </c>
    </row>
    <row r="1677" spans="1:18">
      <c r="A1677" t="str">
        <f t="shared" si="130"/>
        <v>T-Shirt Polo Dithane/Dursban1/1/1000</v>
      </c>
      <c r="B1677" t="s">
        <v>2089</v>
      </c>
      <c r="C1677" s="3" t="s">
        <v>2222</v>
      </c>
      <c r="D1677">
        <v>40</v>
      </c>
      <c r="G1677" t="str">
        <f t="shared" si="131"/>
        <v>T-Shirt Polo Dithane/Dursban1/1/1000</v>
      </c>
      <c r="H1677">
        <v>1676</v>
      </c>
      <c r="I1677" t="s">
        <v>13158</v>
      </c>
      <c r="J1677" t="s">
        <v>2089</v>
      </c>
      <c r="K1677" s="3" t="s">
        <v>2222</v>
      </c>
      <c r="L1677">
        <v>1</v>
      </c>
      <c r="M1677">
        <v>1</v>
      </c>
      <c r="N1677">
        <v>1</v>
      </c>
      <c r="O1677">
        <v>1</v>
      </c>
      <c r="P1677">
        <f t="shared" si="132"/>
        <v>40</v>
      </c>
      <c r="Q1677">
        <f t="shared" si="133"/>
        <v>40</v>
      </c>
      <c r="R1677">
        <f t="shared" si="134"/>
        <v>0</v>
      </c>
    </row>
    <row r="1678" spans="1:18">
      <c r="A1678" t="str">
        <f t="shared" si="130"/>
        <v>T-Shirt Polo Endure/Nurelle1/1/1000</v>
      </c>
      <c r="B1678" t="s">
        <v>2090</v>
      </c>
      <c r="C1678" s="3" t="s">
        <v>2222</v>
      </c>
      <c r="D1678">
        <v>40</v>
      </c>
      <c r="G1678" t="str">
        <f t="shared" si="131"/>
        <v>T-Shirt Polo Endure/Nurelle1/1/1000</v>
      </c>
      <c r="H1678">
        <v>1677</v>
      </c>
      <c r="I1678" t="s">
        <v>13159</v>
      </c>
      <c r="J1678" t="s">
        <v>2090</v>
      </c>
      <c r="K1678" s="3" t="s">
        <v>2222</v>
      </c>
      <c r="L1678">
        <v>1</v>
      </c>
      <c r="M1678">
        <v>1</v>
      </c>
      <c r="N1678">
        <v>1</v>
      </c>
      <c r="O1678">
        <v>1</v>
      </c>
      <c r="P1678">
        <f t="shared" si="132"/>
        <v>40</v>
      </c>
      <c r="Q1678">
        <f t="shared" si="133"/>
        <v>40</v>
      </c>
      <c r="R1678">
        <f t="shared" si="134"/>
        <v>0</v>
      </c>
    </row>
    <row r="1679" spans="1:18">
      <c r="A1679" t="str">
        <f t="shared" si="130"/>
        <v>Tuntas 300/100 SL 20 X 1 ltr47239</v>
      </c>
      <c r="B1679" t="s">
        <v>2091</v>
      </c>
      <c r="C1679" s="3">
        <v>47239</v>
      </c>
      <c r="D1679">
        <v>5360</v>
      </c>
      <c r="G1679" t="str">
        <f t="shared" si="131"/>
        <v>Tuntas 300/100 SL 20 X 1 ltr47239</v>
      </c>
      <c r="H1679">
        <v>1678</v>
      </c>
      <c r="I1679" t="s">
        <v>13160</v>
      </c>
      <c r="J1679" t="s">
        <v>2091</v>
      </c>
      <c r="K1679" s="3">
        <v>47239</v>
      </c>
      <c r="L1679">
        <v>20</v>
      </c>
      <c r="M1679">
        <v>1</v>
      </c>
      <c r="N1679">
        <v>1</v>
      </c>
      <c r="O1679">
        <v>20</v>
      </c>
      <c r="P1679">
        <f t="shared" si="132"/>
        <v>5360</v>
      </c>
      <c r="Q1679">
        <f t="shared" si="133"/>
        <v>268</v>
      </c>
      <c r="R1679">
        <f t="shared" si="134"/>
        <v>0</v>
      </c>
    </row>
    <row r="1680" spans="1:18">
      <c r="A1680" t="str">
        <f t="shared" si="130"/>
        <v>Tuntas 300/100 SL 20 X 1 ltr47178</v>
      </c>
      <c r="B1680" t="s">
        <v>2091</v>
      </c>
      <c r="C1680" s="3">
        <v>47178</v>
      </c>
      <c r="D1680">
        <v>720</v>
      </c>
      <c r="G1680" t="str">
        <f t="shared" si="131"/>
        <v>Tuntas 300/100 SL 20 X 1 ltr47178</v>
      </c>
      <c r="H1680">
        <v>1679</v>
      </c>
      <c r="I1680" t="s">
        <v>13160</v>
      </c>
      <c r="J1680" t="s">
        <v>2091</v>
      </c>
      <c r="K1680" s="3">
        <v>47178</v>
      </c>
      <c r="L1680">
        <v>20</v>
      </c>
      <c r="M1680">
        <v>1</v>
      </c>
      <c r="N1680">
        <v>1</v>
      </c>
      <c r="O1680">
        <v>20</v>
      </c>
      <c r="P1680">
        <f t="shared" si="132"/>
        <v>720</v>
      </c>
      <c r="Q1680">
        <f t="shared" si="133"/>
        <v>36</v>
      </c>
      <c r="R1680">
        <f t="shared" si="134"/>
        <v>0</v>
      </c>
    </row>
    <row r="1681" spans="1:18">
      <c r="A1681" t="str">
        <f t="shared" si="130"/>
        <v>Tuntas 300/100 SL 20 X 1 ltr47209</v>
      </c>
      <c r="B1681" t="s">
        <v>2091</v>
      </c>
      <c r="C1681" s="3">
        <v>47209</v>
      </c>
      <c r="D1681">
        <v>1000</v>
      </c>
      <c r="G1681" t="str">
        <f t="shared" si="131"/>
        <v>Tuntas 300/100 SL 20 X 1 ltr47209</v>
      </c>
      <c r="H1681">
        <v>1680</v>
      </c>
      <c r="I1681" t="s">
        <v>13160</v>
      </c>
      <c r="J1681" t="s">
        <v>2091</v>
      </c>
      <c r="K1681" s="3">
        <v>47209</v>
      </c>
      <c r="L1681">
        <v>20</v>
      </c>
      <c r="M1681">
        <v>1</v>
      </c>
      <c r="N1681">
        <v>1</v>
      </c>
      <c r="O1681">
        <v>20</v>
      </c>
      <c r="P1681">
        <f t="shared" si="132"/>
        <v>1000</v>
      </c>
      <c r="Q1681">
        <f t="shared" si="133"/>
        <v>50</v>
      </c>
      <c r="R1681">
        <f t="shared" si="134"/>
        <v>0</v>
      </c>
    </row>
    <row r="1682" spans="1:18">
      <c r="A1682" t="str">
        <f t="shared" si="130"/>
        <v>Tuntas 300/100 SL 20 X 500 ml46874</v>
      </c>
      <c r="B1682" t="s">
        <v>2092</v>
      </c>
      <c r="C1682" s="3">
        <v>46874</v>
      </c>
      <c r="D1682">
        <v>5</v>
      </c>
      <c r="G1682" t="str">
        <f t="shared" si="131"/>
        <v>Tuntas 300/100 SL 20 X 500 ml46874</v>
      </c>
      <c r="H1682">
        <v>1681</v>
      </c>
      <c r="I1682" t="s">
        <v>13161</v>
      </c>
      <c r="J1682" t="s">
        <v>2092</v>
      </c>
      <c r="K1682" s="3">
        <v>46874</v>
      </c>
      <c r="L1682">
        <v>20</v>
      </c>
      <c r="M1682">
        <v>1</v>
      </c>
      <c r="N1682">
        <v>1</v>
      </c>
      <c r="O1682">
        <v>20</v>
      </c>
      <c r="P1682">
        <f t="shared" si="132"/>
        <v>5</v>
      </c>
      <c r="Q1682">
        <f t="shared" si="133"/>
        <v>0</v>
      </c>
      <c r="R1682">
        <f t="shared" si="134"/>
        <v>5</v>
      </c>
    </row>
    <row r="1683" spans="1:18">
      <c r="A1683" t="str">
        <f t="shared" si="130"/>
        <v>Tuntas 300/100 SL 20 X 500 ml47119</v>
      </c>
      <c r="B1683" t="s">
        <v>2092</v>
      </c>
      <c r="C1683" s="3">
        <v>47119</v>
      </c>
      <c r="D1683">
        <v>10</v>
      </c>
      <c r="G1683" t="str">
        <f t="shared" si="131"/>
        <v>Tuntas 300/100 SL 20 X 500 ml47119</v>
      </c>
      <c r="H1683">
        <v>1682</v>
      </c>
      <c r="I1683" t="s">
        <v>13161</v>
      </c>
      <c r="J1683" t="s">
        <v>2092</v>
      </c>
      <c r="K1683" s="3">
        <v>47119</v>
      </c>
      <c r="L1683">
        <v>20</v>
      </c>
      <c r="M1683">
        <v>1</v>
      </c>
      <c r="N1683">
        <v>1</v>
      </c>
      <c r="O1683">
        <v>20</v>
      </c>
      <c r="P1683">
        <f t="shared" si="132"/>
        <v>10</v>
      </c>
      <c r="Q1683">
        <f t="shared" si="133"/>
        <v>0</v>
      </c>
      <c r="R1683">
        <f t="shared" si="134"/>
        <v>10</v>
      </c>
    </row>
    <row r="1684" spans="1:18">
      <c r="A1684" t="str">
        <f t="shared" si="130"/>
        <v>Tuntas 300/100 SL 20 X 500 ml47209</v>
      </c>
      <c r="B1684" t="s">
        <v>2092</v>
      </c>
      <c r="C1684" s="3">
        <v>47209</v>
      </c>
      <c r="D1684">
        <v>520</v>
      </c>
      <c r="G1684" t="str">
        <f t="shared" si="131"/>
        <v>Tuntas 300/100 SL 20 X 500 ml47209</v>
      </c>
      <c r="H1684">
        <v>1683</v>
      </c>
      <c r="I1684" t="s">
        <v>13161</v>
      </c>
      <c r="J1684" t="s">
        <v>2092</v>
      </c>
      <c r="K1684" s="3">
        <v>47209</v>
      </c>
      <c r="L1684">
        <v>20</v>
      </c>
      <c r="M1684">
        <v>1</v>
      </c>
      <c r="N1684">
        <v>1</v>
      </c>
      <c r="O1684">
        <v>20</v>
      </c>
      <c r="P1684">
        <f t="shared" si="132"/>
        <v>520</v>
      </c>
      <c r="Q1684">
        <f t="shared" si="133"/>
        <v>26</v>
      </c>
      <c r="R1684">
        <f t="shared" si="134"/>
        <v>0</v>
      </c>
    </row>
    <row r="1685" spans="1:18">
      <c r="A1685" t="str">
        <f t="shared" si="130"/>
        <v>Tutup Sprayer GA1/1/1000</v>
      </c>
      <c r="B1685" t="s">
        <v>2093</v>
      </c>
      <c r="C1685" s="3" t="s">
        <v>2222</v>
      </c>
      <c r="D1685">
        <v>9</v>
      </c>
      <c r="G1685" t="str">
        <f t="shared" si="131"/>
        <v>Tutup Sprayer GA1/1/1000</v>
      </c>
      <c r="H1685">
        <v>1684</v>
      </c>
      <c r="I1685" t="s">
        <v>13162</v>
      </c>
      <c r="J1685" t="s">
        <v>2093</v>
      </c>
      <c r="K1685" s="3" t="s">
        <v>2222</v>
      </c>
      <c r="L1685">
        <v>1</v>
      </c>
      <c r="M1685">
        <v>1</v>
      </c>
      <c r="N1685">
        <v>1</v>
      </c>
      <c r="O1685">
        <v>1</v>
      </c>
      <c r="P1685">
        <f t="shared" si="132"/>
        <v>9</v>
      </c>
      <c r="Q1685">
        <f t="shared" si="133"/>
        <v>9</v>
      </c>
      <c r="R1685">
        <f t="shared" si="134"/>
        <v>0</v>
      </c>
    </row>
    <row r="1686" spans="1:18">
      <c r="A1686" t="str">
        <f t="shared" si="130"/>
        <v>Tutup Tabung 14 ltr Star Metal1/1/1000</v>
      </c>
      <c r="B1686" t="s">
        <v>2094</v>
      </c>
      <c r="C1686" s="3" t="s">
        <v>2222</v>
      </c>
      <c r="D1686">
        <v>104</v>
      </c>
      <c r="G1686" t="str">
        <f t="shared" si="131"/>
        <v>Tutup Tabung 14 ltr Star Metal1/1/1000</v>
      </c>
      <c r="H1686">
        <v>1685</v>
      </c>
      <c r="I1686" t="s">
        <v>13163</v>
      </c>
      <c r="J1686" t="s">
        <v>2094</v>
      </c>
      <c r="K1686" s="3" t="s">
        <v>2222</v>
      </c>
      <c r="L1686">
        <v>1</v>
      </c>
      <c r="M1686">
        <v>1</v>
      </c>
      <c r="N1686">
        <v>1</v>
      </c>
      <c r="O1686">
        <v>1</v>
      </c>
      <c r="P1686">
        <f t="shared" si="132"/>
        <v>104</v>
      </c>
      <c r="Q1686">
        <f t="shared" si="133"/>
        <v>104</v>
      </c>
      <c r="R1686">
        <f t="shared" si="134"/>
        <v>0</v>
      </c>
    </row>
    <row r="1687" spans="1:18">
      <c r="A1687" t="str">
        <f t="shared" si="130"/>
        <v>Tutup Tabung 17 ltr Star Metal1/1/1000</v>
      </c>
      <c r="B1687" t="s">
        <v>2095</v>
      </c>
      <c r="C1687" s="3" t="s">
        <v>2222</v>
      </c>
      <c r="D1687">
        <v>45</v>
      </c>
      <c r="G1687" t="str">
        <f t="shared" si="131"/>
        <v>Tutup Tabung 17 ltr Star Metal1/1/1000</v>
      </c>
      <c r="H1687">
        <v>1686</v>
      </c>
      <c r="I1687" t="s">
        <v>13164</v>
      </c>
      <c r="J1687" t="s">
        <v>2095</v>
      </c>
      <c r="K1687" s="3" t="s">
        <v>2222</v>
      </c>
      <c r="L1687">
        <v>1</v>
      </c>
      <c r="M1687">
        <v>1</v>
      </c>
      <c r="N1687">
        <v>1</v>
      </c>
      <c r="O1687">
        <v>1</v>
      </c>
      <c r="P1687">
        <f t="shared" si="132"/>
        <v>45</v>
      </c>
      <c r="Q1687">
        <f t="shared" si="133"/>
        <v>45</v>
      </c>
      <c r="R1687">
        <f t="shared" si="134"/>
        <v>0</v>
      </c>
    </row>
    <row r="1688" spans="1:18">
      <c r="A1688" t="str">
        <f t="shared" si="130"/>
        <v>Tutup Tangki 20 ltr1/1/1000</v>
      </c>
      <c r="B1688" t="s">
        <v>2096</v>
      </c>
      <c r="C1688" s="3" t="s">
        <v>2222</v>
      </c>
      <c r="D1688">
        <v>1</v>
      </c>
      <c r="G1688" t="str">
        <f t="shared" si="131"/>
        <v>Tutup Tangki 20 ltr1/1/1000</v>
      </c>
      <c r="H1688">
        <v>1687</v>
      </c>
      <c r="I1688" t="s">
        <v>13165</v>
      </c>
      <c r="J1688" t="s">
        <v>2096</v>
      </c>
      <c r="K1688" s="3" t="s">
        <v>2222</v>
      </c>
      <c r="L1688">
        <v>1</v>
      </c>
      <c r="M1688">
        <v>1</v>
      </c>
      <c r="N1688">
        <v>1</v>
      </c>
      <c r="O1688">
        <v>1</v>
      </c>
      <c r="P1688">
        <f t="shared" si="132"/>
        <v>1</v>
      </c>
      <c r="Q1688">
        <f t="shared" si="133"/>
        <v>1</v>
      </c>
      <c r="R1688">
        <f t="shared" si="134"/>
        <v>0</v>
      </c>
    </row>
    <row r="1689" spans="1:18">
      <c r="A1689" t="str">
        <f t="shared" si="130"/>
        <v>Tutup Tangki Babel Star Metal1/1/1000</v>
      </c>
      <c r="B1689" t="s">
        <v>2097</v>
      </c>
      <c r="C1689" s="3" t="s">
        <v>2222</v>
      </c>
      <c r="D1689">
        <v>9</v>
      </c>
      <c r="G1689" t="str">
        <f t="shared" si="131"/>
        <v>Tutup Tangki Babel Star Metal1/1/1000</v>
      </c>
      <c r="H1689">
        <v>1688</v>
      </c>
      <c r="I1689" t="s">
        <v>13166</v>
      </c>
      <c r="J1689" t="s">
        <v>2097</v>
      </c>
      <c r="K1689" s="3" t="s">
        <v>2222</v>
      </c>
      <c r="L1689">
        <v>1</v>
      </c>
      <c r="M1689">
        <v>1</v>
      </c>
      <c r="N1689">
        <v>1</v>
      </c>
      <c r="O1689">
        <v>1</v>
      </c>
      <c r="P1689">
        <f t="shared" si="132"/>
        <v>9</v>
      </c>
      <c r="Q1689">
        <f t="shared" si="133"/>
        <v>9</v>
      </c>
      <c r="R1689">
        <f t="shared" si="134"/>
        <v>0</v>
      </c>
    </row>
    <row r="1690" spans="1:18">
      <c r="A1690" t="str">
        <f t="shared" si="130"/>
        <v>TV LED COOCA ANDROID1/1/1000</v>
      </c>
      <c r="B1690" t="s">
        <v>2098</v>
      </c>
      <c r="C1690" s="3" t="s">
        <v>2222</v>
      </c>
      <c r="D1690">
        <v>1</v>
      </c>
      <c r="G1690" t="str">
        <f t="shared" si="131"/>
        <v>TV LED COOCA ANDROID1/1/1000</v>
      </c>
      <c r="H1690">
        <v>1689</v>
      </c>
      <c r="I1690" t="s">
        <v>13167</v>
      </c>
      <c r="J1690" t="s">
        <v>2098</v>
      </c>
      <c r="K1690" s="3" t="s">
        <v>2222</v>
      </c>
      <c r="L1690">
        <v>1</v>
      </c>
      <c r="M1690">
        <v>1</v>
      </c>
      <c r="N1690">
        <v>1</v>
      </c>
      <c r="O1690">
        <v>1</v>
      </c>
      <c r="P1690">
        <f t="shared" si="132"/>
        <v>1</v>
      </c>
      <c r="Q1690">
        <f t="shared" si="133"/>
        <v>1</v>
      </c>
      <c r="R1690">
        <f t="shared" si="134"/>
        <v>0</v>
      </c>
    </row>
    <row r="1691" spans="1:18">
      <c r="A1691" t="str">
        <f t="shared" si="130"/>
        <v>TV LED LG 22"1/1/1000</v>
      </c>
      <c r="B1691" t="s">
        <v>2099</v>
      </c>
      <c r="C1691" s="3" t="s">
        <v>2222</v>
      </c>
      <c r="D1691">
        <v>1</v>
      </c>
      <c r="G1691" t="str">
        <f t="shared" si="131"/>
        <v>TV LED LG 22"1/1/1000</v>
      </c>
      <c r="H1691">
        <v>1690</v>
      </c>
      <c r="I1691" t="s">
        <v>13168</v>
      </c>
      <c r="J1691" t="s">
        <v>2099</v>
      </c>
      <c r="K1691" s="3" t="s">
        <v>2222</v>
      </c>
      <c r="L1691">
        <v>1</v>
      </c>
      <c r="M1691">
        <v>1</v>
      </c>
      <c r="N1691">
        <v>1</v>
      </c>
      <c r="O1691">
        <v>1</v>
      </c>
      <c r="P1691">
        <f t="shared" si="132"/>
        <v>1</v>
      </c>
      <c r="Q1691">
        <f t="shared" si="133"/>
        <v>1</v>
      </c>
      <c r="R1691">
        <f t="shared" si="134"/>
        <v>0</v>
      </c>
    </row>
    <row r="1692" spans="1:18">
      <c r="A1692" t="str">
        <f t="shared" si="130"/>
        <v>TV LED Samsung 32"1/1/1000</v>
      </c>
      <c r="B1692" t="s">
        <v>2100</v>
      </c>
      <c r="C1692" s="3" t="s">
        <v>2222</v>
      </c>
      <c r="D1692">
        <v>1</v>
      </c>
      <c r="G1692" t="str">
        <f t="shared" si="131"/>
        <v>TV LED Samsung 32"1/1/1000</v>
      </c>
      <c r="H1692">
        <v>1691</v>
      </c>
      <c r="I1692" t="s">
        <v>13169</v>
      </c>
      <c r="J1692" t="s">
        <v>2100</v>
      </c>
      <c r="K1692" s="3" t="s">
        <v>2222</v>
      </c>
      <c r="L1692">
        <v>1</v>
      </c>
      <c r="M1692">
        <v>1</v>
      </c>
      <c r="N1692">
        <v>1</v>
      </c>
      <c r="O1692">
        <v>1</v>
      </c>
      <c r="P1692">
        <f t="shared" si="132"/>
        <v>1</v>
      </c>
      <c r="Q1692">
        <f t="shared" si="133"/>
        <v>1</v>
      </c>
      <c r="R1692">
        <f t="shared" si="134"/>
        <v>0</v>
      </c>
    </row>
    <row r="1693" spans="1:18">
      <c r="A1693" t="str">
        <f t="shared" si="130"/>
        <v>TV LED Sharp Aquos 24"1/1/1000</v>
      </c>
      <c r="B1693" t="s">
        <v>2101</v>
      </c>
      <c r="C1693" s="3" t="s">
        <v>2222</v>
      </c>
      <c r="D1693">
        <v>3</v>
      </c>
      <c r="G1693" t="str">
        <f t="shared" si="131"/>
        <v>TV LED Sharp Aquos 24"1/1/1000</v>
      </c>
      <c r="H1693">
        <v>1692</v>
      </c>
      <c r="I1693" t="s">
        <v>13170</v>
      </c>
      <c r="J1693" t="s">
        <v>2101</v>
      </c>
      <c r="K1693" s="3" t="s">
        <v>2222</v>
      </c>
      <c r="L1693">
        <v>1</v>
      </c>
      <c r="M1693">
        <v>1</v>
      </c>
      <c r="N1693">
        <v>1</v>
      </c>
      <c r="O1693">
        <v>1</v>
      </c>
      <c r="P1693">
        <f t="shared" si="132"/>
        <v>3</v>
      </c>
      <c r="Q1693">
        <f t="shared" si="133"/>
        <v>3</v>
      </c>
      <c r="R1693">
        <f t="shared" si="134"/>
        <v>0</v>
      </c>
    </row>
    <row r="1694" spans="1:18">
      <c r="A1694" t="str">
        <f t="shared" si="130"/>
        <v>TV Samsung Full HD Smart TV 43"1/1/1000</v>
      </c>
      <c r="B1694" t="s">
        <v>2102</v>
      </c>
      <c r="C1694" s="3" t="s">
        <v>2222</v>
      </c>
      <c r="D1694">
        <v>1</v>
      </c>
      <c r="G1694" t="str">
        <f t="shared" si="131"/>
        <v>TV Samsung Full HD Smart TV 43"1/1/1000</v>
      </c>
      <c r="H1694">
        <v>1693</v>
      </c>
      <c r="I1694" t="s">
        <v>13171</v>
      </c>
      <c r="J1694" t="s">
        <v>2102</v>
      </c>
      <c r="K1694" s="3" t="s">
        <v>2222</v>
      </c>
      <c r="L1694">
        <v>1</v>
      </c>
      <c r="M1694">
        <v>1</v>
      </c>
      <c r="N1694">
        <v>1</v>
      </c>
      <c r="O1694">
        <v>1</v>
      </c>
      <c r="P1694">
        <f t="shared" si="132"/>
        <v>1</v>
      </c>
      <c r="Q1694">
        <f t="shared" si="133"/>
        <v>1</v>
      </c>
      <c r="R1694">
        <f t="shared" si="134"/>
        <v>0</v>
      </c>
    </row>
    <row r="1695" spans="1:18">
      <c r="A1695" t="str">
        <f t="shared" si="130"/>
        <v>Ultrasoline 10 X 2 kg46388</v>
      </c>
      <c r="B1695" t="s">
        <v>2103</v>
      </c>
      <c r="C1695" s="3">
        <v>46388</v>
      </c>
      <c r="D1695">
        <v>400</v>
      </c>
      <c r="G1695" t="str">
        <f t="shared" si="131"/>
        <v>Ultrasoline 10 X 2 kg46388</v>
      </c>
      <c r="H1695">
        <v>1694</v>
      </c>
      <c r="I1695" t="s">
        <v>13172</v>
      </c>
      <c r="J1695" t="s">
        <v>2103</v>
      </c>
      <c r="K1695" s="3">
        <v>46388</v>
      </c>
      <c r="L1695">
        <v>10</v>
      </c>
      <c r="M1695">
        <v>1</v>
      </c>
      <c r="N1695">
        <v>1</v>
      </c>
      <c r="O1695">
        <v>10</v>
      </c>
      <c r="P1695">
        <f t="shared" si="132"/>
        <v>400</v>
      </c>
      <c r="Q1695">
        <f t="shared" si="133"/>
        <v>40</v>
      </c>
      <c r="R1695">
        <f t="shared" si="134"/>
        <v>0</v>
      </c>
    </row>
    <row r="1696" spans="1:18">
      <c r="A1696" t="str">
        <f t="shared" si="130"/>
        <v>Umbul-umbul Desanto1/1/1000</v>
      </c>
      <c r="B1696" t="s">
        <v>2104</v>
      </c>
      <c r="C1696" s="3" t="s">
        <v>2222</v>
      </c>
      <c r="D1696">
        <v>6</v>
      </c>
      <c r="G1696" t="str">
        <f t="shared" si="131"/>
        <v>Umbul-umbul Desanto1/1/1000</v>
      </c>
      <c r="H1696">
        <v>1695</v>
      </c>
      <c r="I1696" t="s">
        <v>13173</v>
      </c>
      <c r="J1696" t="s">
        <v>2104</v>
      </c>
      <c r="K1696" s="3" t="s">
        <v>2222</v>
      </c>
      <c r="L1696">
        <v>1</v>
      </c>
      <c r="M1696">
        <v>1</v>
      </c>
      <c r="N1696">
        <v>1</v>
      </c>
      <c r="O1696">
        <v>1</v>
      </c>
      <c r="P1696">
        <f t="shared" si="132"/>
        <v>6</v>
      </c>
      <c r="Q1696">
        <f t="shared" si="133"/>
        <v>6</v>
      </c>
      <c r="R1696">
        <f t="shared" si="134"/>
        <v>0</v>
      </c>
    </row>
    <row r="1697" spans="1:18">
      <c r="A1697" t="str">
        <f t="shared" si="130"/>
        <v>Unigo 400/40 EC 10 X 800 ml46082</v>
      </c>
      <c r="B1697" t="s">
        <v>2105</v>
      </c>
      <c r="C1697" s="3">
        <v>46082</v>
      </c>
      <c r="D1697">
        <v>250</v>
      </c>
      <c r="G1697" t="str">
        <f t="shared" si="131"/>
        <v>Unigo 400/40 EC 10 X 800 ml46082</v>
      </c>
      <c r="H1697">
        <v>1696</v>
      </c>
      <c r="I1697" t="s">
        <v>13174</v>
      </c>
      <c r="J1697" t="s">
        <v>2105</v>
      </c>
      <c r="K1697" s="3">
        <v>46082</v>
      </c>
      <c r="L1697">
        <v>10</v>
      </c>
      <c r="M1697">
        <v>1</v>
      </c>
      <c r="N1697">
        <v>1</v>
      </c>
      <c r="O1697">
        <v>10</v>
      </c>
      <c r="P1697">
        <f t="shared" si="132"/>
        <v>250</v>
      </c>
      <c r="Q1697">
        <f t="shared" si="133"/>
        <v>25</v>
      </c>
      <c r="R1697">
        <f t="shared" si="134"/>
        <v>0</v>
      </c>
    </row>
    <row r="1698" spans="1:18">
      <c r="A1698" t="str">
        <f t="shared" si="130"/>
        <v>Unigo 400/40 EC 25 X 400 ml46082</v>
      </c>
      <c r="B1698" t="s">
        <v>2106</v>
      </c>
      <c r="C1698" s="3">
        <v>46082</v>
      </c>
      <c r="D1698">
        <v>500</v>
      </c>
      <c r="G1698" t="str">
        <f t="shared" si="131"/>
        <v>Unigo 400/40 EC 25 X 400 ml46082</v>
      </c>
      <c r="H1698">
        <v>1697</v>
      </c>
      <c r="I1698" t="s">
        <v>13175</v>
      </c>
      <c r="J1698" t="s">
        <v>2106</v>
      </c>
      <c r="K1698" s="3">
        <v>46082</v>
      </c>
      <c r="L1698">
        <v>20</v>
      </c>
      <c r="M1698">
        <v>1</v>
      </c>
      <c r="N1698">
        <v>1</v>
      </c>
      <c r="O1698">
        <v>20</v>
      </c>
      <c r="P1698">
        <f t="shared" si="132"/>
        <v>500</v>
      </c>
      <c r="Q1698">
        <f t="shared" si="133"/>
        <v>25</v>
      </c>
      <c r="R1698">
        <f t="shared" si="134"/>
        <v>0</v>
      </c>
    </row>
    <row r="1699" spans="1:18">
      <c r="A1699" t="str">
        <f t="shared" si="130"/>
        <v>Unihit 120 SC 100 X 100 ml46357</v>
      </c>
      <c r="B1699" t="s">
        <v>2107</v>
      </c>
      <c r="C1699" s="3">
        <v>46357</v>
      </c>
      <c r="D1699">
        <v>2466</v>
      </c>
      <c r="G1699" t="str">
        <f t="shared" si="131"/>
        <v>Unihit 120 SC 100 X 100 ml46357</v>
      </c>
      <c r="H1699">
        <v>1698</v>
      </c>
      <c r="I1699" t="s">
        <v>13176</v>
      </c>
      <c r="J1699" t="s">
        <v>2107</v>
      </c>
      <c r="K1699" s="3">
        <v>46357</v>
      </c>
      <c r="L1699">
        <v>100</v>
      </c>
      <c r="M1699">
        <v>1</v>
      </c>
      <c r="N1699">
        <v>1</v>
      </c>
      <c r="O1699">
        <v>100</v>
      </c>
      <c r="P1699">
        <f t="shared" si="132"/>
        <v>2466</v>
      </c>
      <c r="Q1699">
        <f t="shared" si="133"/>
        <v>24</v>
      </c>
      <c r="R1699">
        <f t="shared" si="134"/>
        <v>66</v>
      </c>
    </row>
    <row r="1700" spans="1:18">
      <c r="A1700" t="str">
        <f t="shared" si="130"/>
        <v>Unihit 120 SC 100 X 100 ml (Sample)46174</v>
      </c>
      <c r="B1700" t="s">
        <v>2108</v>
      </c>
      <c r="C1700" s="3">
        <v>46174</v>
      </c>
      <c r="D1700">
        <v>80</v>
      </c>
      <c r="G1700" t="str">
        <f t="shared" si="131"/>
        <v>Unihit 120 SC 100 X 100 ml (Sample)46174</v>
      </c>
      <c r="H1700">
        <v>1699</v>
      </c>
      <c r="I1700" t="s">
        <v>13177</v>
      </c>
      <c r="J1700" t="s">
        <v>2108</v>
      </c>
      <c r="K1700" s="3">
        <v>46174</v>
      </c>
      <c r="L1700">
        <v>100</v>
      </c>
      <c r="M1700">
        <v>1</v>
      </c>
      <c r="N1700">
        <v>1</v>
      </c>
      <c r="O1700">
        <v>100</v>
      </c>
      <c r="P1700">
        <f t="shared" si="132"/>
        <v>80</v>
      </c>
      <c r="Q1700">
        <f t="shared" si="133"/>
        <v>0</v>
      </c>
      <c r="R1700">
        <f t="shared" si="134"/>
        <v>80</v>
      </c>
    </row>
    <row r="1701" spans="1:18">
      <c r="A1701" t="str">
        <f t="shared" si="130"/>
        <v>Unihit 120 SC 20 X 500 ml46296</v>
      </c>
      <c r="B1701" t="s">
        <v>2109</v>
      </c>
      <c r="C1701" s="3">
        <v>46296</v>
      </c>
      <c r="D1701">
        <v>308</v>
      </c>
      <c r="G1701" t="str">
        <f t="shared" si="131"/>
        <v>Unihit 120 SC 20 X 500 ml46296</v>
      </c>
      <c r="H1701">
        <v>1700</v>
      </c>
      <c r="I1701" t="s">
        <v>13178</v>
      </c>
      <c r="J1701" t="s">
        <v>2109</v>
      </c>
      <c r="K1701" s="3">
        <v>46296</v>
      </c>
      <c r="L1701">
        <v>20</v>
      </c>
      <c r="M1701">
        <v>1</v>
      </c>
      <c r="N1701">
        <v>1</v>
      </c>
      <c r="O1701">
        <v>20</v>
      </c>
      <c r="P1701">
        <f t="shared" si="132"/>
        <v>308</v>
      </c>
      <c r="Q1701">
        <f t="shared" si="133"/>
        <v>15</v>
      </c>
      <c r="R1701">
        <f t="shared" si="134"/>
        <v>8</v>
      </c>
    </row>
    <row r="1702" spans="1:18">
      <c r="A1702" t="str">
        <f t="shared" si="130"/>
        <v>Unihit 120 SC 40 X 250 ml46357</v>
      </c>
      <c r="B1702" t="s">
        <v>2110</v>
      </c>
      <c r="C1702" s="3">
        <v>46357</v>
      </c>
      <c r="D1702">
        <v>932</v>
      </c>
      <c r="G1702" t="str">
        <f t="shared" si="131"/>
        <v>Unihit 120 SC 40 X 250 ml46357</v>
      </c>
      <c r="H1702">
        <v>1701</v>
      </c>
      <c r="I1702" t="s">
        <v>13179</v>
      </c>
      <c r="J1702" t="s">
        <v>2110</v>
      </c>
      <c r="K1702" s="3">
        <v>46357</v>
      </c>
      <c r="L1702">
        <v>40</v>
      </c>
      <c r="M1702">
        <v>1</v>
      </c>
      <c r="N1702">
        <v>1</v>
      </c>
      <c r="O1702">
        <v>40</v>
      </c>
      <c r="P1702">
        <f t="shared" si="132"/>
        <v>932</v>
      </c>
      <c r="Q1702">
        <f t="shared" si="133"/>
        <v>23</v>
      </c>
      <c r="R1702">
        <f t="shared" si="134"/>
        <v>12</v>
      </c>
    </row>
    <row r="1703" spans="1:18">
      <c r="A1703" t="str">
        <f t="shared" si="130"/>
        <v>Unirex 141/106 2 C 20 X 200 ml46631</v>
      </c>
      <c r="B1703" t="s">
        <v>2111</v>
      </c>
      <c r="C1703" s="3">
        <v>46631</v>
      </c>
      <c r="D1703">
        <v>853</v>
      </c>
      <c r="G1703" t="str">
        <f t="shared" si="131"/>
        <v>Unirex 141/106 2 C 20 X 200 ml46631</v>
      </c>
      <c r="H1703">
        <v>1702</v>
      </c>
      <c r="I1703" t="s">
        <v>13180</v>
      </c>
      <c r="J1703" t="s">
        <v>2111</v>
      </c>
      <c r="K1703" s="3">
        <v>46631</v>
      </c>
      <c r="L1703">
        <v>20</v>
      </c>
      <c r="M1703">
        <v>1</v>
      </c>
      <c r="N1703">
        <v>1</v>
      </c>
      <c r="O1703">
        <v>20</v>
      </c>
      <c r="P1703">
        <f t="shared" si="132"/>
        <v>853</v>
      </c>
      <c r="Q1703">
        <f t="shared" si="133"/>
        <v>42</v>
      </c>
      <c r="R1703">
        <f t="shared" si="134"/>
        <v>13</v>
      </c>
    </row>
    <row r="1704" spans="1:18">
      <c r="A1704" t="str">
        <f t="shared" si="130"/>
        <v>Unirex 141/106 2 C 20 X 200 ml46935</v>
      </c>
      <c r="B1704" t="s">
        <v>2111</v>
      </c>
      <c r="C1704" s="3">
        <v>46935</v>
      </c>
      <c r="D1704">
        <v>2000</v>
      </c>
      <c r="G1704" t="str">
        <f t="shared" si="131"/>
        <v>Unirex 141/106 2 C 20 X 200 ml46935</v>
      </c>
      <c r="H1704">
        <v>1703</v>
      </c>
      <c r="I1704" t="s">
        <v>13180</v>
      </c>
      <c r="J1704" t="s">
        <v>2111</v>
      </c>
      <c r="K1704" s="3">
        <v>46935</v>
      </c>
      <c r="L1704">
        <v>20</v>
      </c>
      <c r="M1704">
        <v>1</v>
      </c>
      <c r="N1704">
        <v>1</v>
      </c>
      <c r="O1704">
        <v>20</v>
      </c>
      <c r="P1704">
        <f t="shared" si="132"/>
        <v>2000</v>
      </c>
      <c r="Q1704">
        <f t="shared" si="133"/>
        <v>100</v>
      </c>
      <c r="R1704">
        <f t="shared" si="134"/>
        <v>0</v>
      </c>
    </row>
    <row r="1705" spans="1:18">
      <c r="A1705" t="str">
        <f t="shared" si="130"/>
        <v>Unirex 141/106 2 C 20 X 400 ml46388</v>
      </c>
      <c r="B1705" t="s">
        <v>2112</v>
      </c>
      <c r="C1705" s="3">
        <v>46388</v>
      </c>
      <c r="D1705">
        <v>30</v>
      </c>
      <c r="G1705" t="str">
        <f t="shared" si="131"/>
        <v>Unirex 141/106 2 C 20 X 400 ml46388</v>
      </c>
      <c r="H1705">
        <v>1704</v>
      </c>
      <c r="I1705" t="s">
        <v>13181</v>
      </c>
      <c r="J1705" t="s">
        <v>2112</v>
      </c>
      <c r="K1705" s="3">
        <v>46388</v>
      </c>
      <c r="L1705">
        <v>20</v>
      </c>
      <c r="M1705">
        <v>1</v>
      </c>
      <c r="N1705">
        <v>1</v>
      </c>
      <c r="O1705">
        <v>20</v>
      </c>
      <c r="P1705">
        <f t="shared" si="132"/>
        <v>30</v>
      </c>
      <c r="Q1705">
        <f t="shared" si="133"/>
        <v>1</v>
      </c>
      <c r="R1705">
        <f t="shared" si="134"/>
        <v>10</v>
      </c>
    </row>
    <row r="1706" spans="1:18">
      <c r="A1706" t="str">
        <f t="shared" si="130"/>
        <v>Unirex 141/106 2 C 20 X 400 ml46905</v>
      </c>
      <c r="B1706" t="s">
        <v>2112</v>
      </c>
      <c r="C1706" s="3">
        <v>46905</v>
      </c>
      <c r="D1706">
        <v>900</v>
      </c>
      <c r="G1706" t="str">
        <f t="shared" si="131"/>
        <v>Unirex 141/106 2 C 20 X 400 ml46905</v>
      </c>
      <c r="H1706">
        <v>1705</v>
      </c>
      <c r="I1706" t="s">
        <v>13181</v>
      </c>
      <c r="J1706" t="s">
        <v>2112</v>
      </c>
      <c r="K1706" s="3">
        <v>46905</v>
      </c>
      <c r="L1706">
        <v>20</v>
      </c>
      <c r="M1706">
        <v>1</v>
      </c>
      <c r="N1706">
        <v>1</v>
      </c>
      <c r="O1706">
        <v>20</v>
      </c>
      <c r="P1706">
        <f t="shared" si="132"/>
        <v>900</v>
      </c>
      <c r="Q1706">
        <f t="shared" si="133"/>
        <v>45</v>
      </c>
      <c r="R1706">
        <f t="shared" si="134"/>
        <v>0</v>
      </c>
    </row>
    <row r="1707" spans="1:18">
      <c r="A1707" t="str">
        <f t="shared" si="130"/>
        <v>Unirex 141/106 2 C 50 X 100 ml46569</v>
      </c>
      <c r="B1707" t="s">
        <v>2113</v>
      </c>
      <c r="C1707" s="3">
        <v>46569</v>
      </c>
      <c r="D1707">
        <v>350</v>
      </c>
      <c r="G1707" t="str">
        <f t="shared" si="131"/>
        <v>Unirex 141/106 2 C 50 X 100 ml46569</v>
      </c>
      <c r="H1707">
        <v>1706</v>
      </c>
      <c r="I1707" t="s">
        <v>13182</v>
      </c>
      <c r="J1707" t="s">
        <v>2113</v>
      </c>
      <c r="K1707" s="3">
        <v>46569</v>
      </c>
      <c r="L1707">
        <v>50</v>
      </c>
      <c r="M1707">
        <v>1</v>
      </c>
      <c r="N1707">
        <v>1</v>
      </c>
      <c r="O1707">
        <v>50</v>
      </c>
      <c r="P1707">
        <f t="shared" si="132"/>
        <v>350</v>
      </c>
      <c r="Q1707">
        <f t="shared" si="133"/>
        <v>7</v>
      </c>
      <c r="R1707">
        <f t="shared" si="134"/>
        <v>0</v>
      </c>
    </row>
    <row r="1708" spans="1:18">
      <c r="A1708" t="str">
        <f t="shared" si="130"/>
        <v>Unirex 141/106 2 C 50 X 100 ml47239</v>
      </c>
      <c r="B1708" t="s">
        <v>2113</v>
      </c>
      <c r="C1708" s="3">
        <v>47239</v>
      </c>
      <c r="D1708">
        <v>700</v>
      </c>
      <c r="G1708" t="str">
        <f t="shared" si="131"/>
        <v>Unirex 141/106 2 C 50 X 100 ml47239</v>
      </c>
      <c r="H1708">
        <v>1707</v>
      </c>
      <c r="I1708" t="s">
        <v>13182</v>
      </c>
      <c r="J1708" t="s">
        <v>2113</v>
      </c>
      <c r="K1708" s="3">
        <v>47239</v>
      </c>
      <c r="L1708">
        <v>50</v>
      </c>
      <c r="M1708">
        <v>1</v>
      </c>
      <c r="N1708">
        <v>1</v>
      </c>
      <c r="O1708">
        <v>50</v>
      </c>
      <c r="P1708">
        <f t="shared" si="132"/>
        <v>700</v>
      </c>
      <c r="Q1708">
        <f t="shared" si="133"/>
        <v>14</v>
      </c>
      <c r="R1708">
        <f t="shared" si="134"/>
        <v>0</v>
      </c>
    </row>
    <row r="1709" spans="1:18">
      <c r="A1709" t="str">
        <f t="shared" si="130"/>
        <v>Unirex 141/106 2 C 50 X 100 ml46935</v>
      </c>
      <c r="B1709" t="s">
        <v>2113</v>
      </c>
      <c r="C1709" s="3">
        <v>46935</v>
      </c>
      <c r="D1709">
        <v>2300</v>
      </c>
      <c r="G1709" t="str">
        <f t="shared" si="131"/>
        <v>Unirex 141/106 2 C 50 X 100 ml46935</v>
      </c>
      <c r="H1709">
        <v>1708</v>
      </c>
      <c r="I1709" t="s">
        <v>13182</v>
      </c>
      <c r="J1709" t="s">
        <v>2113</v>
      </c>
      <c r="K1709" s="3">
        <v>46935</v>
      </c>
      <c r="L1709">
        <v>50</v>
      </c>
      <c r="M1709">
        <v>1</v>
      </c>
      <c r="N1709">
        <v>1</v>
      </c>
      <c r="O1709">
        <v>50</v>
      </c>
      <c r="P1709">
        <f t="shared" si="132"/>
        <v>2300</v>
      </c>
      <c r="Q1709">
        <f t="shared" si="133"/>
        <v>46</v>
      </c>
      <c r="R1709">
        <f t="shared" si="134"/>
        <v>0</v>
      </c>
    </row>
    <row r="1710" spans="1:18">
      <c r="A1710" t="str">
        <f t="shared" si="130"/>
        <v>Unista 100 SC 10 X 1 ltr46419</v>
      </c>
      <c r="B1710" t="s">
        <v>2114</v>
      </c>
      <c r="C1710" s="3">
        <v>46419</v>
      </c>
      <c r="D1710">
        <v>100</v>
      </c>
      <c r="G1710" t="str">
        <f t="shared" si="131"/>
        <v>Unista 100 SC 10 X 1 ltr46419</v>
      </c>
      <c r="H1710">
        <v>1709</v>
      </c>
      <c r="I1710" t="s">
        <v>13183</v>
      </c>
      <c r="J1710" t="s">
        <v>2114</v>
      </c>
      <c r="K1710" s="3">
        <v>46419</v>
      </c>
      <c r="L1710">
        <v>10</v>
      </c>
      <c r="M1710">
        <v>1</v>
      </c>
      <c r="N1710">
        <v>1</v>
      </c>
      <c r="O1710">
        <v>10</v>
      </c>
      <c r="P1710">
        <f t="shared" si="132"/>
        <v>100</v>
      </c>
      <c r="Q1710">
        <f t="shared" si="133"/>
        <v>10</v>
      </c>
      <c r="R1710">
        <f t="shared" si="134"/>
        <v>0</v>
      </c>
    </row>
    <row r="1711" spans="1:18">
      <c r="A1711" t="str">
        <f t="shared" si="130"/>
        <v>Unista 100 SC 20 X 500 ml46419</v>
      </c>
      <c r="B1711" t="s">
        <v>2115</v>
      </c>
      <c r="C1711" s="3">
        <v>46419</v>
      </c>
      <c r="D1711">
        <v>480</v>
      </c>
      <c r="G1711" t="str">
        <f t="shared" si="131"/>
        <v>Unista 100 SC 20 X 500 ml46419</v>
      </c>
      <c r="H1711">
        <v>1710</v>
      </c>
      <c r="I1711" t="s">
        <v>13184</v>
      </c>
      <c r="J1711" t="s">
        <v>2115</v>
      </c>
      <c r="K1711" s="3">
        <v>46419</v>
      </c>
      <c r="L1711">
        <v>20</v>
      </c>
      <c r="M1711">
        <v>1</v>
      </c>
      <c r="N1711">
        <v>1</v>
      </c>
      <c r="O1711">
        <v>20</v>
      </c>
      <c r="P1711">
        <f t="shared" si="132"/>
        <v>480</v>
      </c>
      <c r="Q1711">
        <f t="shared" si="133"/>
        <v>24</v>
      </c>
      <c r="R1711">
        <f t="shared" si="134"/>
        <v>0</v>
      </c>
    </row>
    <row r="1712" spans="1:18">
      <c r="A1712" t="str">
        <f t="shared" si="130"/>
        <v>Unista 100 SC 40 X 250 ml (Sample)46174</v>
      </c>
      <c r="B1712" t="s">
        <v>2116</v>
      </c>
      <c r="C1712" s="3">
        <v>46174</v>
      </c>
      <c r="D1712">
        <v>9</v>
      </c>
      <c r="G1712" t="str">
        <f t="shared" si="131"/>
        <v>Unista 100 SC 40 X 250 ml (Sample)46174</v>
      </c>
      <c r="H1712">
        <v>1711</v>
      </c>
      <c r="I1712" t="s">
        <v>13185</v>
      </c>
      <c r="J1712" t="s">
        <v>2116</v>
      </c>
      <c r="K1712" s="3">
        <v>46174</v>
      </c>
      <c r="L1712">
        <v>40</v>
      </c>
      <c r="M1712">
        <v>1</v>
      </c>
      <c r="N1712">
        <v>1</v>
      </c>
      <c r="O1712">
        <v>40</v>
      </c>
      <c r="P1712">
        <f t="shared" si="132"/>
        <v>9</v>
      </c>
      <c r="Q1712">
        <f t="shared" si="133"/>
        <v>0</v>
      </c>
      <c r="R1712">
        <f t="shared" si="134"/>
        <v>9</v>
      </c>
    </row>
    <row r="1713" spans="1:18">
      <c r="A1713" t="str">
        <f t="shared" si="130"/>
        <v>Uprise 50 X 100 ml45839</v>
      </c>
      <c r="B1713" t="s">
        <v>2117</v>
      </c>
      <c r="C1713" s="3">
        <v>45839</v>
      </c>
      <c r="D1713">
        <v>4959</v>
      </c>
      <c r="G1713" t="str">
        <f t="shared" si="131"/>
        <v>Uprise 50 X 100 ml45839</v>
      </c>
      <c r="H1713">
        <v>1712</v>
      </c>
      <c r="I1713" t="s">
        <v>13186</v>
      </c>
      <c r="J1713" t="s">
        <v>2117</v>
      </c>
      <c r="K1713" s="3">
        <v>45839</v>
      </c>
      <c r="L1713">
        <v>50</v>
      </c>
      <c r="M1713">
        <v>1</v>
      </c>
      <c r="N1713">
        <v>1</v>
      </c>
      <c r="O1713">
        <v>50</v>
      </c>
      <c r="P1713">
        <f t="shared" si="132"/>
        <v>4959</v>
      </c>
      <c r="Q1713">
        <f t="shared" si="133"/>
        <v>99</v>
      </c>
      <c r="R1713">
        <f t="shared" si="134"/>
        <v>9</v>
      </c>
    </row>
    <row r="1714" spans="1:18">
      <c r="A1714" t="str">
        <f t="shared" si="130"/>
        <v>Vayego 200 SC 100 X 50 ml45689</v>
      </c>
      <c r="B1714" t="s">
        <v>2118</v>
      </c>
      <c r="C1714" s="3">
        <v>45689</v>
      </c>
      <c r="D1714">
        <v>45</v>
      </c>
      <c r="G1714" t="str">
        <f t="shared" si="131"/>
        <v>Vayego 200 SC 100 X 50 ml45689</v>
      </c>
      <c r="H1714">
        <v>1713</v>
      </c>
      <c r="I1714" t="s">
        <v>13187</v>
      </c>
      <c r="J1714" t="s">
        <v>2118</v>
      </c>
      <c r="K1714" s="3">
        <v>45689</v>
      </c>
      <c r="L1714">
        <v>100</v>
      </c>
      <c r="M1714">
        <v>1</v>
      </c>
      <c r="N1714">
        <v>1</v>
      </c>
      <c r="O1714">
        <v>100</v>
      </c>
      <c r="P1714">
        <f t="shared" si="132"/>
        <v>45</v>
      </c>
      <c r="Q1714">
        <f t="shared" si="133"/>
        <v>0</v>
      </c>
      <c r="R1714">
        <f t="shared" si="134"/>
        <v>45</v>
      </c>
    </row>
    <row r="1715" spans="1:18">
      <c r="A1715" t="str">
        <f t="shared" si="130"/>
        <v>Vayego 200 SC 50 X 100 ml46844</v>
      </c>
      <c r="B1715" t="s">
        <v>2120</v>
      </c>
      <c r="C1715" s="3">
        <v>46844</v>
      </c>
      <c r="D1715">
        <v>15</v>
      </c>
      <c r="G1715" t="str">
        <f t="shared" si="131"/>
        <v>Vayego 200 SC 50 X 100 ml46844</v>
      </c>
      <c r="H1715">
        <v>1714</v>
      </c>
      <c r="I1715" t="s">
        <v>13188</v>
      </c>
      <c r="J1715" t="s">
        <v>2120</v>
      </c>
      <c r="K1715" s="3">
        <v>46844</v>
      </c>
      <c r="L1715">
        <v>50</v>
      </c>
      <c r="M1715">
        <v>1</v>
      </c>
      <c r="N1715">
        <v>1</v>
      </c>
      <c r="O1715">
        <v>50</v>
      </c>
      <c r="P1715">
        <f t="shared" si="132"/>
        <v>15</v>
      </c>
      <c r="Q1715">
        <f t="shared" si="133"/>
        <v>0</v>
      </c>
      <c r="R1715">
        <f t="shared" si="134"/>
        <v>15</v>
      </c>
    </row>
    <row r="1716" spans="1:18">
      <c r="A1716" t="str">
        <f t="shared" si="130"/>
        <v>Vayego 200 SC 50 X 100 ml46874</v>
      </c>
      <c r="B1716" t="s">
        <v>2120</v>
      </c>
      <c r="C1716" s="3">
        <v>46874</v>
      </c>
      <c r="D1716">
        <v>200</v>
      </c>
      <c r="G1716" t="str">
        <f t="shared" si="131"/>
        <v>Vayego 200 SC 50 X 100 ml46874</v>
      </c>
      <c r="H1716">
        <v>1715</v>
      </c>
      <c r="I1716" t="s">
        <v>13188</v>
      </c>
      <c r="J1716" t="s">
        <v>2120</v>
      </c>
      <c r="K1716" s="3">
        <v>46874</v>
      </c>
      <c r="L1716">
        <v>50</v>
      </c>
      <c r="M1716">
        <v>1</v>
      </c>
      <c r="N1716">
        <v>1</v>
      </c>
      <c r="O1716">
        <v>50</v>
      </c>
      <c r="P1716">
        <f t="shared" si="132"/>
        <v>200</v>
      </c>
      <c r="Q1716">
        <f t="shared" si="133"/>
        <v>4</v>
      </c>
      <c r="R1716">
        <f t="shared" si="134"/>
        <v>0</v>
      </c>
    </row>
    <row r="1717" spans="1:18">
      <c r="A1717" t="str">
        <f t="shared" si="130"/>
        <v>Ventory 865 SL 400 gr40452</v>
      </c>
      <c r="B1717" t="s">
        <v>2123</v>
      </c>
      <c r="C1717" s="3">
        <v>40452</v>
      </c>
      <c r="D1717">
        <v>1</v>
      </c>
      <c r="G1717" t="str">
        <f t="shared" si="131"/>
        <v>Ventory 865 SL 400 gr40452</v>
      </c>
      <c r="H1717">
        <v>1716</v>
      </c>
      <c r="I1717" t="s">
        <v>13189</v>
      </c>
      <c r="J1717" t="s">
        <v>2123</v>
      </c>
      <c r="K1717" s="3">
        <v>40452</v>
      </c>
      <c r="L1717">
        <v>1</v>
      </c>
      <c r="M1717">
        <v>1</v>
      </c>
      <c r="N1717">
        <v>1</v>
      </c>
      <c r="O1717">
        <v>1</v>
      </c>
      <c r="P1717">
        <f t="shared" si="132"/>
        <v>1</v>
      </c>
      <c r="Q1717">
        <f t="shared" si="133"/>
        <v>1</v>
      </c>
      <c r="R1717">
        <f t="shared" si="134"/>
        <v>0</v>
      </c>
    </row>
    <row r="1718" spans="1:18">
      <c r="A1718" t="str">
        <f t="shared" si="130"/>
        <v>Vertibak 60 SP 50 X 100 gr46054</v>
      </c>
      <c r="B1718" t="s">
        <v>2124</v>
      </c>
      <c r="C1718" s="3">
        <v>46054</v>
      </c>
      <c r="D1718">
        <v>195</v>
      </c>
      <c r="G1718" t="str">
        <f t="shared" si="131"/>
        <v>Vertibak 60 SP 50 X 100 gr46054</v>
      </c>
      <c r="H1718">
        <v>1717</v>
      </c>
      <c r="I1718" t="s">
        <v>13190</v>
      </c>
      <c r="J1718" t="s">
        <v>2124</v>
      </c>
      <c r="K1718" s="3">
        <v>46054</v>
      </c>
      <c r="L1718">
        <v>50</v>
      </c>
      <c r="M1718">
        <v>1</v>
      </c>
      <c r="N1718">
        <v>1</v>
      </c>
      <c r="O1718">
        <v>50</v>
      </c>
      <c r="P1718">
        <f t="shared" si="132"/>
        <v>195</v>
      </c>
      <c r="Q1718">
        <f t="shared" si="133"/>
        <v>3</v>
      </c>
      <c r="R1718">
        <f t="shared" si="134"/>
        <v>45</v>
      </c>
    </row>
    <row r="1719" spans="1:18">
      <c r="A1719" t="str">
        <f t="shared" si="130"/>
        <v>Viaron 80 WP 10 X 1 kg46966</v>
      </c>
      <c r="B1719" t="s">
        <v>2126</v>
      </c>
      <c r="C1719" s="3">
        <v>46966</v>
      </c>
      <c r="D1719">
        <v>76</v>
      </c>
      <c r="G1719" t="str">
        <f t="shared" si="131"/>
        <v>Viaron 80 WP 10 X 1 kg46966</v>
      </c>
      <c r="H1719">
        <v>1718</v>
      </c>
      <c r="I1719" t="s">
        <v>13191</v>
      </c>
      <c r="J1719" t="s">
        <v>2126</v>
      </c>
      <c r="K1719" s="3">
        <v>46966</v>
      </c>
      <c r="L1719">
        <v>10</v>
      </c>
      <c r="M1719">
        <v>1</v>
      </c>
      <c r="N1719">
        <v>1</v>
      </c>
      <c r="O1719">
        <v>10</v>
      </c>
      <c r="P1719">
        <f t="shared" si="132"/>
        <v>76</v>
      </c>
      <c r="Q1719">
        <f t="shared" si="133"/>
        <v>7</v>
      </c>
      <c r="R1719">
        <f t="shared" si="134"/>
        <v>6</v>
      </c>
    </row>
    <row r="1720" spans="1:18">
      <c r="A1720" t="str">
        <f t="shared" si="130"/>
        <v>Viaron 80 WP 10 X 1 kg47209</v>
      </c>
      <c r="B1720" t="s">
        <v>2126</v>
      </c>
      <c r="C1720" s="3">
        <v>47209</v>
      </c>
      <c r="D1720">
        <v>510</v>
      </c>
      <c r="G1720" t="str">
        <f t="shared" si="131"/>
        <v>Viaron 80 WP 10 X 1 kg47209</v>
      </c>
      <c r="H1720">
        <v>1719</v>
      </c>
      <c r="I1720" t="s">
        <v>13191</v>
      </c>
      <c r="J1720" t="s">
        <v>2126</v>
      </c>
      <c r="K1720" s="3">
        <v>47209</v>
      </c>
      <c r="L1720">
        <v>10</v>
      </c>
      <c r="M1720">
        <v>1</v>
      </c>
      <c r="N1720">
        <v>1</v>
      </c>
      <c r="O1720">
        <v>10</v>
      </c>
      <c r="P1720">
        <f t="shared" si="132"/>
        <v>510</v>
      </c>
      <c r="Q1720">
        <f t="shared" si="133"/>
        <v>51</v>
      </c>
      <c r="R1720">
        <f t="shared" si="134"/>
        <v>0</v>
      </c>
    </row>
    <row r="1721" spans="1:18">
      <c r="A1721" t="str">
        <f t="shared" si="130"/>
        <v>Viaron 80 WP 10 X 1 kg47239</v>
      </c>
      <c r="B1721" t="s">
        <v>2126</v>
      </c>
      <c r="C1721" s="3">
        <v>47239</v>
      </c>
      <c r="D1721">
        <v>280</v>
      </c>
      <c r="G1721" t="str">
        <f t="shared" si="131"/>
        <v>Viaron 80 WP 10 X 1 kg47239</v>
      </c>
      <c r="H1721">
        <v>1720</v>
      </c>
      <c r="I1721" t="s">
        <v>13191</v>
      </c>
      <c r="J1721" t="s">
        <v>2126</v>
      </c>
      <c r="K1721" s="3">
        <v>47239</v>
      </c>
      <c r="L1721">
        <v>10</v>
      </c>
      <c r="M1721">
        <v>1</v>
      </c>
      <c r="N1721">
        <v>1</v>
      </c>
      <c r="O1721">
        <v>10</v>
      </c>
      <c r="P1721">
        <f t="shared" si="132"/>
        <v>280</v>
      </c>
      <c r="Q1721">
        <f t="shared" si="133"/>
        <v>28</v>
      </c>
      <c r="R1721">
        <f t="shared" si="134"/>
        <v>0</v>
      </c>
    </row>
    <row r="1722" spans="1:18">
      <c r="A1722" t="str">
        <f t="shared" si="130"/>
        <v>Viaron 80 WP 40 X 250 gr46813</v>
      </c>
      <c r="B1722" t="s">
        <v>2127</v>
      </c>
      <c r="C1722" s="3">
        <v>46813</v>
      </c>
      <c r="D1722">
        <v>3665</v>
      </c>
      <c r="G1722" t="str">
        <f t="shared" si="131"/>
        <v>Viaron 80 WP 40 X 250 gr46813</v>
      </c>
      <c r="H1722">
        <v>1721</v>
      </c>
      <c r="I1722" t="s">
        <v>13192</v>
      </c>
      <c r="J1722" t="s">
        <v>2127</v>
      </c>
      <c r="K1722" s="3">
        <v>46813</v>
      </c>
      <c r="L1722">
        <v>40</v>
      </c>
      <c r="M1722">
        <v>1</v>
      </c>
      <c r="N1722">
        <v>1</v>
      </c>
      <c r="O1722">
        <v>40</v>
      </c>
      <c r="P1722">
        <f t="shared" si="132"/>
        <v>3665</v>
      </c>
      <c r="Q1722">
        <f t="shared" si="133"/>
        <v>91</v>
      </c>
      <c r="R1722">
        <f t="shared" si="134"/>
        <v>25</v>
      </c>
    </row>
    <row r="1723" spans="1:18">
      <c r="A1723" t="str">
        <f t="shared" si="130"/>
        <v>Victar 80 WP 20 X 1 kg45931</v>
      </c>
      <c r="B1723" t="s">
        <v>2128</v>
      </c>
      <c r="C1723" s="3">
        <v>45931</v>
      </c>
      <c r="D1723">
        <v>520</v>
      </c>
      <c r="G1723" t="str">
        <f t="shared" si="131"/>
        <v>Victar 80 WP 20 X 1 kg45931</v>
      </c>
      <c r="H1723">
        <v>1722</v>
      </c>
      <c r="I1723" t="s">
        <v>13193</v>
      </c>
      <c r="J1723" t="s">
        <v>2128</v>
      </c>
      <c r="K1723" s="3">
        <v>45931</v>
      </c>
      <c r="L1723">
        <v>20</v>
      </c>
      <c r="M1723">
        <v>1</v>
      </c>
      <c r="N1723">
        <v>1</v>
      </c>
      <c r="O1723">
        <v>20</v>
      </c>
      <c r="P1723">
        <f t="shared" si="132"/>
        <v>520</v>
      </c>
      <c r="Q1723">
        <f t="shared" si="133"/>
        <v>26</v>
      </c>
      <c r="R1723">
        <f t="shared" si="134"/>
        <v>0</v>
      </c>
    </row>
    <row r="1724" spans="1:18">
      <c r="A1724" t="str">
        <f t="shared" si="130"/>
        <v>Victar 80 WP 20 X 1 kg46054</v>
      </c>
      <c r="B1724" t="s">
        <v>2128</v>
      </c>
      <c r="C1724" s="3">
        <v>46054</v>
      </c>
      <c r="D1724">
        <v>300</v>
      </c>
      <c r="G1724" t="str">
        <f t="shared" si="131"/>
        <v>Victar 80 WP 20 X 1 kg46054</v>
      </c>
      <c r="H1724">
        <v>1723</v>
      </c>
      <c r="I1724" t="s">
        <v>13193</v>
      </c>
      <c r="J1724" t="s">
        <v>2128</v>
      </c>
      <c r="K1724" s="3">
        <v>46054</v>
      </c>
      <c r="L1724">
        <v>20</v>
      </c>
      <c r="M1724">
        <v>1</v>
      </c>
      <c r="N1724">
        <v>1</v>
      </c>
      <c r="O1724">
        <v>20</v>
      </c>
      <c r="P1724">
        <f t="shared" si="132"/>
        <v>300</v>
      </c>
      <c r="Q1724">
        <f t="shared" si="133"/>
        <v>15</v>
      </c>
      <c r="R1724">
        <f t="shared" si="134"/>
        <v>0</v>
      </c>
    </row>
    <row r="1725" spans="1:18">
      <c r="A1725" t="str">
        <f t="shared" si="130"/>
        <v>Victar 80 WP 20 X 1 kg45992</v>
      </c>
      <c r="B1725" t="s">
        <v>2128</v>
      </c>
      <c r="C1725" s="3">
        <v>45992</v>
      </c>
      <c r="D1725">
        <v>480</v>
      </c>
      <c r="G1725" t="str">
        <f t="shared" si="131"/>
        <v>Victar 80 WP 20 X 1 kg45992</v>
      </c>
      <c r="H1725">
        <v>1724</v>
      </c>
      <c r="I1725" t="s">
        <v>13193</v>
      </c>
      <c r="J1725" t="s">
        <v>2128</v>
      </c>
      <c r="K1725" s="3">
        <v>45992</v>
      </c>
      <c r="L1725">
        <v>20</v>
      </c>
      <c r="M1725">
        <v>1</v>
      </c>
      <c r="N1725">
        <v>1</v>
      </c>
      <c r="O1725">
        <v>20</v>
      </c>
      <c r="P1725">
        <f t="shared" si="132"/>
        <v>480</v>
      </c>
      <c r="Q1725">
        <f t="shared" si="133"/>
        <v>24</v>
      </c>
      <c r="R1725">
        <f t="shared" si="134"/>
        <v>0</v>
      </c>
    </row>
    <row r="1726" spans="1:18">
      <c r="A1726" t="str">
        <f t="shared" si="130"/>
        <v>Victory 80 WP 20 X 1 kg45992</v>
      </c>
      <c r="B1726" t="s">
        <v>2134</v>
      </c>
      <c r="C1726" s="3">
        <v>45992</v>
      </c>
      <c r="D1726">
        <v>512</v>
      </c>
      <c r="G1726" t="str">
        <f t="shared" si="131"/>
        <v>Victory 80 WP 20 X 1 kg45992</v>
      </c>
      <c r="H1726">
        <v>1725</v>
      </c>
      <c r="I1726" t="s">
        <v>13194</v>
      </c>
      <c r="J1726" t="s">
        <v>2134</v>
      </c>
      <c r="K1726" s="3">
        <v>45992</v>
      </c>
      <c r="L1726">
        <v>20</v>
      </c>
      <c r="M1726">
        <v>1</v>
      </c>
      <c r="N1726">
        <v>1</v>
      </c>
      <c r="O1726">
        <v>20</v>
      </c>
      <c r="P1726">
        <f t="shared" si="132"/>
        <v>512</v>
      </c>
      <c r="Q1726">
        <f t="shared" si="133"/>
        <v>25</v>
      </c>
      <c r="R1726">
        <f t="shared" si="134"/>
        <v>12</v>
      </c>
    </row>
    <row r="1727" spans="1:18">
      <c r="A1727" t="str">
        <f t="shared" si="130"/>
        <v>Virtako 300 SC 10 X 20 X 10 ml45809</v>
      </c>
      <c r="B1727" t="s">
        <v>2136</v>
      </c>
      <c r="C1727" s="3">
        <v>45809</v>
      </c>
      <c r="D1727">
        <v>5</v>
      </c>
      <c r="G1727" t="str">
        <f t="shared" si="131"/>
        <v>Virtako 300 SC 10 X 20 X 10 ml45809</v>
      </c>
      <c r="H1727">
        <v>1726</v>
      </c>
      <c r="I1727" t="s">
        <v>13195</v>
      </c>
      <c r="J1727" t="s">
        <v>2136</v>
      </c>
      <c r="K1727" s="3">
        <v>45809</v>
      </c>
      <c r="L1727">
        <v>10</v>
      </c>
      <c r="M1727">
        <v>20</v>
      </c>
      <c r="N1727">
        <v>1</v>
      </c>
      <c r="O1727">
        <v>200</v>
      </c>
      <c r="P1727">
        <f t="shared" si="132"/>
        <v>5</v>
      </c>
      <c r="Q1727">
        <f t="shared" si="133"/>
        <v>0</v>
      </c>
      <c r="R1727">
        <f t="shared" si="134"/>
        <v>5</v>
      </c>
    </row>
    <row r="1728" spans="1:18">
      <c r="A1728" t="str">
        <f t="shared" si="130"/>
        <v>Virtako 300 SC 10 X 20 X 10 ml46143</v>
      </c>
      <c r="B1728" t="s">
        <v>2136</v>
      </c>
      <c r="C1728" s="3">
        <v>46143</v>
      </c>
      <c r="D1728">
        <v>35360</v>
      </c>
      <c r="G1728" t="str">
        <f t="shared" si="131"/>
        <v>Virtako 300 SC 10 X 20 X 10 ml46143</v>
      </c>
      <c r="H1728">
        <v>1727</v>
      </c>
      <c r="I1728" t="s">
        <v>13195</v>
      </c>
      <c r="J1728" t="s">
        <v>2136</v>
      </c>
      <c r="K1728" s="3">
        <v>46143</v>
      </c>
      <c r="L1728">
        <v>10</v>
      </c>
      <c r="M1728">
        <v>20</v>
      </c>
      <c r="N1728">
        <v>1</v>
      </c>
      <c r="O1728">
        <v>200</v>
      </c>
      <c r="P1728">
        <f t="shared" si="132"/>
        <v>35360</v>
      </c>
      <c r="Q1728">
        <f t="shared" si="133"/>
        <v>176</v>
      </c>
      <c r="R1728">
        <f t="shared" si="134"/>
        <v>160</v>
      </c>
    </row>
    <row r="1729" spans="1:18">
      <c r="A1729" t="str">
        <f t="shared" si="130"/>
        <v>Virtako 300 SC 100 X 50 ml46143</v>
      </c>
      <c r="B1729" t="s">
        <v>2141</v>
      </c>
      <c r="C1729" s="3">
        <v>46143</v>
      </c>
      <c r="D1729">
        <v>37853</v>
      </c>
      <c r="G1729" t="str">
        <f t="shared" si="131"/>
        <v>Virtako 300 SC 100 X 50 ml46143</v>
      </c>
      <c r="H1729">
        <v>1728</v>
      </c>
      <c r="I1729" t="s">
        <v>13196</v>
      </c>
      <c r="J1729" t="s">
        <v>2141</v>
      </c>
      <c r="K1729" s="3">
        <v>46143</v>
      </c>
      <c r="L1729">
        <v>100</v>
      </c>
      <c r="M1729">
        <v>1</v>
      </c>
      <c r="N1729">
        <v>1</v>
      </c>
      <c r="O1729">
        <v>100</v>
      </c>
      <c r="P1729">
        <f t="shared" si="132"/>
        <v>37853</v>
      </c>
      <c r="Q1729">
        <f t="shared" si="133"/>
        <v>378</v>
      </c>
      <c r="R1729">
        <f t="shared" si="134"/>
        <v>53</v>
      </c>
    </row>
    <row r="1730" spans="1:18">
      <c r="A1730" t="str">
        <f t="shared" si="130"/>
        <v>Virtako 300 SC 100 X 50 ml46082</v>
      </c>
      <c r="B1730" t="s">
        <v>2141</v>
      </c>
      <c r="C1730" s="3">
        <v>46082</v>
      </c>
      <c r="D1730">
        <v>95</v>
      </c>
      <c r="G1730" t="str">
        <f t="shared" si="131"/>
        <v>Virtako 300 SC 100 X 50 ml46082</v>
      </c>
      <c r="H1730">
        <v>1729</v>
      </c>
      <c r="I1730" t="s">
        <v>13196</v>
      </c>
      <c r="J1730" t="s">
        <v>2141</v>
      </c>
      <c r="K1730" s="3">
        <v>46082</v>
      </c>
      <c r="L1730">
        <v>100</v>
      </c>
      <c r="M1730">
        <v>1</v>
      </c>
      <c r="N1730">
        <v>1</v>
      </c>
      <c r="O1730">
        <v>100</v>
      </c>
      <c r="P1730">
        <f t="shared" si="132"/>
        <v>95</v>
      </c>
      <c r="Q1730">
        <f t="shared" si="133"/>
        <v>0</v>
      </c>
      <c r="R1730">
        <f t="shared" si="134"/>
        <v>95</v>
      </c>
    </row>
    <row r="1731" spans="1:18">
      <c r="A1731" t="str">
        <f t="shared" ref="A1731:A1794" si="135">B1731&amp;C1731</f>
        <v>Virtako 300 SC 50 X 100 ml46204</v>
      </c>
      <c r="B1731" t="s">
        <v>2148</v>
      </c>
      <c r="C1731" s="3">
        <v>46204</v>
      </c>
      <c r="D1731">
        <v>14277</v>
      </c>
      <c r="G1731" t="str">
        <f t="shared" ref="G1731:G1794" si="136">J1731&amp;K1731</f>
        <v>Virtako 300 SC 50 X 100 ml46204</v>
      </c>
      <c r="H1731">
        <v>1730</v>
      </c>
      <c r="I1731" t="s">
        <v>13197</v>
      </c>
      <c r="J1731" t="s">
        <v>2148</v>
      </c>
      <c r="K1731" s="3">
        <v>46204</v>
      </c>
      <c r="L1731">
        <v>50</v>
      </c>
      <c r="M1731">
        <v>1</v>
      </c>
      <c r="N1731">
        <v>1</v>
      </c>
      <c r="O1731">
        <v>50</v>
      </c>
      <c r="P1731">
        <f t="shared" ref="P1731:P1794" si="137">VLOOKUP(G1731,$A$2:$D$2089,4,FALSE)</f>
        <v>14277</v>
      </c>
      <c r="Q1731">
        <f t="shared" ref="Q1731:Q1794" si="138">ROUNDDOWN(P1731/O1731,0)</f>
        <v>285</v>
      </c>
      <c r="R1731">
        <f t="shared" ref="R1731:R1794" si="139">P1731-Q1731*O1731</f>
        <v>27</v>
      </c>
    </row>
    <row r="1732" spans="1:18">
      <c r="A1732" t="str">
        <f t="shared" si="135"/>
        <v>Vishaka 200 EC 20 X 500 ml45778</v>
      </c>
      <c r="B1732" t="s">
        <v>2152</v>
      </c>
      <c r="C1732" s="3">
        <v>45778</v>
      </c>
      <c r="D1732">
        <v>3083</v>
      </c>
      <c r="G1732" t="str">
        <f t="shared" si="136"/>
        <v>Vishaka 200 EC 20 X 500 ml45778</v>
      </c>
      <c r="H1732">
        <v>1731</v>
      </c>
      <c r="I1732" t="s">
        <v>13198</v>
      </c>
      <c r="J1732" t="s">
        <v>2152</v>
      </c>
      <c r="K1732" s="3">
        <v>45778</v>
      </c>
      <c r="L1732">
        <v>20</v>
      </c>
      <c r="M1732">
        <v>1</v>
      </c>
      <c r="N1732">
        <v>1</v>
      </c>
      <c r="O1732">
        <v>20</v>
      </c>
      <c r="P1732">
        <f t="shared" si="137"/>
        <v>3083</v>
      </c>
      <c r="Q1732">
        <f t="shared" si="138"/>
        <v>154</v>
      </c>
      <c r="R1732">
        <f t="shared" si="139"/>
        <v>3</v>
      </c>
    </row>
    <row r="1733" spans="1:18">
      <c r="A1733" t="str">
        <f t="shared" si="135"/>
        <v>Vista 400 SL 100 ml (Sample)1/1/1000</v>
      </c>
      <c r="B1733" t="s">
        <v>2153</v>
      </c>
      <c r="C1733" s="3" t="s">
        <v>2222</v>
      </c>
      <c r="D1733">
        <v>36</v>
      </c>
      <c r="G1733" t="str">
        <f t="shared" si="136"/>
        <v>Vista 400 SL 100 ml (Sample)1/1/1000</v>
      </c>
      <c r="H1733">
        <v>1732</v>
      </c>
      <c r="I1733" t="s">
        <v>13199</v>
      </c>
      <c r="J1733" t="s">
        <v>2153</v>
      </c>
      <c r="K1733" s="3" t="s">
        <v>2222</v>
      </c>
      <c r="L1733">
        <v>1</v>
      </c>
      <c r="M1733">
        <v>1</v>
      </c>
      <c r="N1733">
        <v>1</v>
      </c>
      <c r="O1733">
        <v>1</v>
      </c>
      <c r="P1733">
        <f t="shared" si="137"/>
        <v>36</v>
      </c>
      <c r="Q1733">
        <f t="shared" si="138"/>
        <v>36</v>
      </c>
      <c r="R1733">
        <f t="shared" si="139"/>
        <v>0</v>
      </c>
    </row>
    <row r="1734" spans="1:18">
      <c r="A1734" t="str">
        <f t="shared" si="135"/>
        <v>Vista 400 SL 16 X 1 ltr46874</v>
      </c>
      <c r="B1734" t="s">
        <v>2154</v>
      </c>
      <c r="C1734" s="3">
        <v>46874</v>
      </c>
      <c r="D1734">
        <v>15</v>
      </c>
      <c r="G1734" t="str">
        <f t="shared" si="136"/>
        <v>Vista 400 SL 16 X 1 ltr46874</v>
      </c>
      <c r="H1734">
        <v>1733</v>
      </c>
      <c r="I1734" t="s">
        <v>13200</v>
      </c>
      <c r="J1734" t="s">
        <v>2154</v>
      </c>
      <c r="K1734" s="3">
        <v>46874</v>
      </c>
      <c r="L1734">
        <v>16</v>
      </c>
      <c r="M1734">
        <v>1</v>
      </c>
      <c r="N1734">
        <v>1</v>
      </c>
      <c r="O1734">
        <v>16</v>
      </c>
      <c r="P1734">
        <f t="shared" si="137"/>
        <v>15</v>
      </c>
      <c r="Q1734">
        <f t="shared" si="138"/>
        <v>0</v>
      </c>
      <c r="R1734">
        <f t="shared" si="139"/>
        <v>15</v>
      </c>
    </row>
    <row r="1735" spans="1:18">
      <c r="A1735" t="str">
        <f t="shared" si="135"/>
        <v>Vista 400 SL 16 X 1 ltr47209</v>
      </c>
      <c r="B1735" t="s">
        <v>2154</v>
      </c>
      <c r="C1735" s="3">
        <v>47209</v>
      </c>
      <c r="D1735">
        <v>800</v>
      </c>
      <c r="G1735" t="str">
        <f t="shared" si="136"/>
        <v>Vista 400 SL 16 X 1 ltr47209</v>
      </c>
      <c r="H1735">
        <v>1734</v>
      </c>
      <c r="I1735" t="s">
        <v>13200</v>
      </c>
      <c r="J1735" t="s">
        <v>2154</v>
      </c>
      <c r="K1735" s="3">
        <v>47209</v>
      </c>
      <c r="L1735">
        <v>16</v>
      </c>
      <c r="M1735">
        <v>1</v>
      </c>
      <c r="N1735">
        <v>1</v>
      </c>
      <c r="O1735">
        <v>16</v>
      </c>
      <c r="P1735">
        <f t="shared" si="137"/>
        <v>800</v>
      </c>
      <c r="Q1735">
        <f t="shared" si="138"/>
        <v>50</v>
      </c>
      <c r="R1735">
        <f t="shared" si="139"/>
        <v>0</v>
      </c>
    </row>
    <row r="1736" spans="1:18">
      <c r="A1736" t="str">
        <f t="shared" si="135"/>
        <v>Vista 400 SL 16 X 1 ltr46813</v>
      </c>
      <c r="B1736" t="s">
        <v>2154</v>
      </c>
      <c r="C1736" s="3">
        <v>46813</v>
      </c>
      <c r="D1736">
        <v>80</v>
      </c>
      <c r="G1736" t="str">
        <f t="shared" si="136"/>
        <v>Vista 400 SL 16 X 1 ltr46813</v>
      </c>
      <c r="H1736">
        <v>1735</v>
      </c>
      <c r="I1736" t="s">
        <v>13200</v>
      </c>
      <c r="J1736" t="s">
        <v>2154</v>
      </c>
      <c r="K1736" s="3">
        <v>46813</v>
      </c>
      <c r="L1736">
        <v>16</v>
      </c>
      <c r="M1736">
        <v>1</v>
      </c>
      <c r="N1736">
        <v>1</v>
      </c>
      <c r="O1736">
        <v>16</v>
      </c>
      <c r="P1736">
        <f t="shared" si="137"/>
        <v>80</v>
      </c>
      <c r="Q1736">
        <f t="shared" si="138"/>
        <v>5</v>
      </c>
      <c r="R1736">
        <f t="shared" si="139"/>
        <v>0</v>
      </c>
    </row>
    <row r="1737" spans="1:18">
      <c r="A1737" t="str">
        <f t="shared" si="135"/>
        <v>Vista 400 SL 16 X 1 ltr47150</v>
      </c>
      <c r="B1737" t="s">
        <v>2154</v>
      </c>
      <c r="C1737" s="3">
        <v>47150</v>
      </c>
      <c r="D1737">
        <v>192</v>
      </c>
      <c r="G1737" t="str">
        <f t="shared" si="136"/>
        <v>Vista 400 SL 16 X 1 ltr47150</v>
      </c>
      <c r="H1737">
        <v>1736</v>
      </c>
      <c r="I1737" t="s">
        <v>13200</v>
      </c>
      <c r="J1737" t="s">
        <v>2154</v>
      </c>
      <c r="K1737" s="3">
        <v>47150</v>
      </c>
      <c r="L1737">
        <v>16</v>
      </c>
      <c r="M1737">
        <v>1</v>
      </c>
      <c r="N1737">
        <v>1</v>
      </c>
      <c r="O1737">
        <v>16</v>
      </c>
      <c r="P1737">
        <f t="shared" si="137"/>
        <v>192</v>
      </c>
      <c r="Q1737">
        <f t="shared" si="138"/>
        <v>12</v>
      </c>
      <c r="R1737">
        <f t="shared" si="139"/>
        <v>0</v>
      </c>
    </row>
    <row r="1738" spans="1:18">
      <c r="A1738" t="str">
        <f t="shared" si="135"/>
        <v>Vista 400 SL 20 X 500 ml47209</v>
      </c>
      <c r="B1738" t="s">
        <v>2155</v>
      </c>
      <c r="C1738" s="3">
        <v>47209</v>
      </c>
      <c r="D1738">
        <v>20</v>
      </c>
      <c r="G1738" t="str">
        <f t="shared" si="136"/>
        <v>Vista 400 SL 20 X 500 ml47209</v>
      </c>
      <c r="H1738">
        <v>1737</v>
      </c>
      <c r="I1738" t="s">
        <v>13201</v>
      </c>
      <c r="J1738" t="s">
        <v>2155</v>
      </c>
      <c r="K1738" s="3">
        <v>47209</v>
      </c>
      <c r="L1738">
        <v>20</v>
      </c>
      <c r="M1738">
        <v>1</v>
      </c>
      <c r="N1738">
        <v>1</v>
      </c>
      <c r="O1738">
        <v>20</v>
      </c>
      <c r="P1738">
        <f t="shared" si="137"/>
        <v>20</v>
      </c>
      <c r="Q1738">
        <f t="shared" si="138"/>
        <v>1</v>
      </c>
      <c r="R1738">
        <f t="shared" si="139"/>
        <v>0</v>
      </c>
    </row>
    <row r="1739" spans="1:18">
      <c r="A1739" t="str">
        <f t="shared" si="135"/>
        <v>Vista 400 SL 20 X 500 ml47178</v>
      </c>
      <c r="B1739" t="s">
        <v>2155</v>
      </c>
      <c r="C1739" s="3">
        <v>47178</v>
      </c>
      <c r="D1739">
        <v>380</v>
      </c>
      <c r="G1739" t="str">
        <f t="shared" si="136"/>
        <v>Vista 400 SL 20 X 500 ml47178</v>
      </c>
      <c r="H1739">
        <v>1738</v>
      </c>
      <c r="I1739" t="s">
        <v>13201</v>
      </c>
      <c r="J1739" t="s">
        <v>2155</v>
      </c>
      <c r="K1739" s="3">
        <v>47178</v>
      </c>
      <c r="L1739">
        <v>20</v>
      </c>
      <c r="M1739">
        <v>1</v>
      </c>
      <c r="N1739">
        <v>1</v>
      </c>
      <c r="O1739">
        <v>20</v>
      </c>
      <c r="P1739">
        <f t="shared" si="137"/>
        <v>380</v>
      </c>
      <c r="Q1739">
        <f t="shared" si="138"/>
        <v>19</v>
      </c>
      <c r="R1739">
        <f t="shared" si="139"/>
        <v>0</v>
      </c>
    </row>
    <row r="1740" spans="1:18">
      <c r="A1740" t="str">
        <f t="shared" si="135"/>
        <v>Vista 400 SL 50 X 200 ml47178</v>
      </c>
      <c r="B1740" t="s">
        <v>2156</v>
      </c>
      <c r="C1740" s="3">
        <v>47178</v>
      </c>
      <c r="D1740">
        <v>872</v>
      </c>
      <c r="G1740" t="str">
        <f t="shared" si="136"/>
        <v>Vista 400 SL 50 X 200 ml47178</v>
      </c>
      <c r="H1740">
        <v>1739</v>
      </c>
      <c r="I1740" t="s">
        <v>13202</v>
      </c>
      <c r="J1740" t="s">
        <v>2156</v>
      </c>
      <c r="K1740" s="3">
        <v>47178</v>
      </c>
      <c r="L1740">
        <v>50</v>
      </c>
      <c r="M1740">
        <v>1</v>
      </c>
      <c r="N1740">
        <v>1</v>
      </c>
      <c r="O1740">
        <v>50</v>
      </c>
      <c r="P1740">
        <f t="shared" si="137"/>
        <v>872</v>
      </c>
      <c r="Q1740">
        <f t="shared" si="138"/>
        <v>17</v>
      </c>
      <c r="R1740">
        <f t="shared" si="139"/>
        <v>22</v>
      </c>
    </row>
    <row r="1741" spans="1:18">
      <c r="A1741" t="str">
        <f t="shared" si="135"/>
        <v>Vista 400 SL 50 X 200 ml47209</v>
      </c>
      <c r="B1741" t="s">
        <v>2156</v>
      </c>
      <c r="C1741" s="3">
        <v>47209</v>
      </c>
      <c r="D1741">
        <v>1350</v>
      </c>
      <c r="G1741" t="str">
        <f t="shared" si="136"/>
        <v>Vista 400 SL 50 X 200 ml47209</v>
      </c>
      <c r="H1741">
        <v>1740</v>
      </c>
      <c r="I1741" t="s">
        <v>13202</v>
      </c>
      <c r="J1741" t="s">
        <v>2156</v>
      </c>
      <c r="K1741" s="3">
        <v>47209</v>
      </c>
      <c r="L1741">
        <v>50</v>
      </c>
      <c r="M1741">
        <v>1</v>
      </c>
      <c r="N1741">
        <v>1</v>
      </c>
      <c r="O1741">
        <v>50</v>
      </c>
      <c r="P1741">
        <f t="shared" si="137"/>
        <v>1350</v>
      </c>
      <c r="Q1741">
        <f t="shared" si="138"/>
        <v>27</v>
      </c>
      <c r="R1741">
        <f t="shared" si="139"/>
        <v>0</v>
      </c>
    </row>
    <row r="1742" spans="1:18">
      <c r="A1742" t="str">
        <f t="shared" si="135"/>
        <v>Volt Meter YEP181/1/1000</v>
      </c>
      <c r="B1742" t="s">
        <v>2157</v>
      </c>
      <c r="C1742" s="3" t="s">
        <v>2222</v>
      </c>
      <c r="D1742">
        <v>5</v>
      </c>
      <c r="G1742" t="str">
        <f t="shared" si="136"/>
        <v>Volt Meter YEP181/1/1000</v>
      </c>
      <c r="H1742">
        <v>1741</v>
      </c>
      <c r="I1742" t="s">
        <v>13203</v>
      </c>
      <c r="J1742" t="s">
        <v>2157</v>
      </c>
      <c r="K1742" s="3" t="s">
        <v>2222</v>
      </c>
      <c r="L1742">
        <v>1</v>
      </c>
      <c r="M1742">
        <v>1</v>
      </c>
      <c r="N1742">
        <v>1</v>
      </c>
      <c r="O1742">
        <v>1</v>
      </c>
      <c r="P1742">
        <f t="shared" si="137"/>
        <v>5</v>
      </c>
      <c r="Q1742">
        <f t="shared" si="138"/>
        <v>5</v>
      </c>
      <c r="R1742">
        <f t="shared" si="139"/>
        <v>0</v>
      </c>
    </row>
    <row r="1743" spans="1:18">
      <c r="A1743" t="str">
        <f t="shared" si="135"/>
        <v>Walang 50 EC 20 X 1 ltr46997</v>
      </c>
      <c r="B1743" t="s">
        <v>2158</v>
      </c>
      <c r="C1743" s="3">
        <v>46997</v>
      </c>
      <c r="D1743">
        <v>2380</v>
      </c>
      <c r="G1743" t="str">
        <f t="shared" si="136"/>
        <v>Walang 50 EC 20 X 1 ltr46997</v>
      </c>
      <c r="H1743">
        <v>1742</v>
      </c>
      <c r="I1743" t="s">
        <v>13204</v>
      </c>
      <c r="J1743" t="s">
        <v>2158</v>
      </c>
      <c r="K1743" s="3">
        <v>46997</v>
      </c>
      <c r="L1743">
        <v>20</v>
      </c>
      <c r="M1743">
        <v>1</v>
      </c>
      <c r="N1743">
        <v>1</v>
      </c>
      <c r="O1743">
        <v>20</v>
      </c>
      <c r="P1743">
        <f t="shared" si="137"/>
        <v>2380</v>
      </c>
      <c r="Q1743">
        <f t="shared" si="138"/>
        <v>119</v>
      </c>
      <c r="R1743">
        <f t="shared" si="139"/>
        <v>0</v>
      </c>
    </row>
    <row r="1744" spans="1:18">
      <c r="A1744" t="str">
        <f t="shared" si="135"/>
        <v>Walang 50 EC 25 X 400 ml46357</v>
      </c>
      <c r="B1744" t="s">
        <v>2159</v>
      </c>
      <c r="C1744" s="3">
        <v>46357</v>
      </c>
      <c r="D1744">
        <v>15</v>
      </c>
      <c r="G1744" t="str">
        <f t="shared" si="136"/>
        <v>Walang 50 EC 25 X 400 ml46357</v>
      </c>
      <c r="H1744">
        <v>1743</v>
      </c>
      <c r="I1744" t="s">
        <v>13205</v>
      </c>
      <c r="J1744" t="s">
        <v>2159</v>
      </c>
      <c r="K1744" s="3">
        <v>46357</v>
      </c>
      <c r="L1744">
        <v>25</v>
      </c>
      <c r="M1744">
        <v>1</v>
      </c>
      <c r="N1744">
        <v>1</v>
      </c>
      <c r="O1744">
        <v>25</v>
      </c>
      <c r="P1744">
        <f t="shared" si="137"/>
        <v>15</v>
      </c>
      <c r="Q1744">
        <f t="shared" si="138"/>
        <v>0</v>
      </c>
      <c r="R1744">
        <f t="shared" si="139"/>
        <v>15</v>
      </c>
    </row>
    <row r="1745" spans="1:18">
      <c r="A1745" t="str">
        <f t="shared" si="135"/>
        <v>Walang 50 EC 25 X 400 ml46997</v>
      </c>
      <c r="B1745" t="s">
        <v>2159</v>
      </c>
      <c r="C1745" s="3">
        <v>46997</v>
      </c>
      <c r="D1745">
        <v>1400</v>
      </c>
      <c r="G1745" t="str">
        <f t="shared" si="136"/>
        <v>Walang 50 EC 25 X 400 ml46997</v>
      </c>
      <c r="H1745">
        <v>1744</v>
      </c>
      <c r="I1745" t="s">
        <v>13205</v>
      </c>
      <c r="J1745" t="s">
        <v>2159</v>
      </c>
      <c r="K1745" s="3">
        <v>46997</v>
      </c>
      <c r="L1745">
        <v>25</v>
      </c>
      <c r="M1745">
        <v>1</v>
      </c>
      <c r="N1745">
        <v>1</v>
      </c>
      <c r="O1745">
        <v>25</v>
      </c>
      <c r="P1745">
        <f t="shared" si="137"/>
        <v>1400</v>
      </c>
      <c r="Q1745">
        <f t="shared" si="138"/>
        <v>56</v>
      </c>
      <c r="R1745">
        <f t="shared" si="139"/>
        <v>0</v>
      </c>
    </row>
    <row r="1746" spans="1:18">
      <c r="A1746" t="str">
        <f t="shared" si="135"/>
        <v>Wendry 75 WP 100 X 100 gr (M2U)46143</v>
      </c>
      <c r="B1746" t="s">
        <v>2160</v>
      </c>
      <c r="C1746" s="3">
        <v>46143</v>
      </c>
      <c r="D1746">
        <v>593</v>
      </c>
      <c r="G1746" t="str">
        <f t="shared" si="136"/>
        <v>Wendry 75 WP 100 X 100 gr (M2U)46143</v>
      </c>
      <c r="H1746">
        <v>1745</v>
      </c>
      <c r="I1746" t="s">
        <v>13206</v>
      </c>
      <c r="J1746" t="s">
        <v>2160</v>
      </c>
      <c r="K1746" s="3">
        <v>46143</v>
      </c>
      <c r="L1746">
        <v>100</v>
      </c>
      <c r="M1746">
        <v>1</v>
      </c>
      <c r="N1746">
        <v>1</v>
      </c>
      <c r="O1746">
        <v>100</v>
      </c>
      <c r="P1746">
        <f t="shared" si="137"/>
        <v>593</v>
      </c>
      <c r="Q1746">
        <f t="shared" si="138"/>
        <v>5</v>
      </c>
      <c r="R1746">
        <f t="shared" si="139"/>
        <v>93</v>
      </c>
    </row>
    <row r="1747" spans="1:18">
      <c r="A1747" t="str">
        <f t="shared" si="135"/>
        <v>Wendry 75 WP 20 X 500 gr (M2U)46478</v>
      </c>
      <c r="B1747" t="s">
        <v>2161</v>
      </c>
      <c r="C1747" s="3">
        <v>46478</v>
      </c>
      <c r="D1747">
        <v>720</v>
      </c>
      <c r="G1747" t="str">
        <f t="shared" si="136"/>
        <v>Wendry 75 WP 20 X 500 gr (M2U)46478</v>
      </c>
      <c r="H1747">
        <v>1746</v>
      </c>
      <c r="I1747" t="s">
        <v>13207</v>
      </c>
      <c r="J1747" t="s">
        <v>2161</v>
      </c>
      <c r="K1747" s="3">
        <v>46478</v>
      </c>
      <c r="L1747">
        <v>20</v>
      </c>
      <c r="M1747">
        <v>1</v>
      </c>
      <c r="N1747">
        <v>1</v>
      </c>
      <c r="O1747">
        <v>20</v>
      </c>
      <c r="P1747">
        <f t="shared" si="137"/>
        <v>720</v>
      </c>
      <c r="Q1747">
        <f t="shared" si="138"/>
        <v>36</v>
      </c>
      <c r="R1747">
        <f t="shared" si="139"/>
        <v>0</v>
      </c>
    </row>
    <row r="1748" spans="1:18">
      <c r="A1748" t="str">
        <f t="shared" si="135"/>
        <v>Wendry 75 WP 20 X 500 gr (M2U)46388</v>
      </c>
      <c r="B1748" t="s">
        <v>2161</v>
      </c>
      <c r="C1748" s="3">
        <v>46388</v>
      </c>
      <c r="D1748">
        <v>3165</v>
      </c>
      <c r="G1748" t="str">
        <f t="shared" si="136"/>
        <v>Wendry 75 WP 20 X 500 gr (M2U)46388</v>
      </c>
      <c r="H1748">
        <v>1747</v>
      </c>
      <c r="I1748" t="s">
        <v>13207</v>
      </c>
      <c r="J1748" t="s">
        <v>2161</v>
      </c>
      <c r="K1748" s="3">
        <v>46388</v>
      </c>
      <c r="L1748">
        <v>20</v>
      </c>
      <c r="M1748">
        <v>1</v>
      </c>
      <c r="N1748">
        <v>1</v>
      </c>
      <c r="O1748">
        <v>20</v>
      </c>
      <c r="P1748">
        <f t="shared" si="137"/>
        <v>3165</v>
      </c>
      <c r="Q1748">
        <f t="shared" si="138"/>
        <v>158</v>
      </c>
      <c r="R1748">
        <f t="shared" si="139"/>
        <v>5</v>
      </c>
    </row>
    <row r="1749" spans="1:18">
      <c r="A1749" t="str">
        <f t="shared" si="135"/>
        <v>Win 10 WP 25 X 20 X 10 gr46569</v>
      </c>
      <c r="B1749" t="s">
        <v>2162</v>
      </c>
      <c r="C1749" s="3">
        <v>46569</v>
      </c>
      <c r="D1749">
        <v>440</v>
      </c>
      <c r="G1749" t="str">
        <f t="shared" si="136"/>
        <v>Win 10 WP 25 X 20 X 10 gr46569</v>
      </c>
      <c r="H1749">
        <v>1748</v>
      </c>
      <c r="I1749" t="s">
        <v>13208</v>
      </c>
      <c r="J1749" t="s">
        <v>2162</v>
      </c>
      <c r="K1749" s="3">
        <v>46569</v>
      </c>
      <c r="L1749">
        <v>25</v>
      </c>
      <c r="M1749">
        <v>20</v>
      </c>
      <c r="N1749">
        <v>1</v>
      </c>
      <c r="O1749">
        <v>500</v>
      </c>
      <c r="P1749">
        <f t="shared" si="137"/>
        <v>440</v>
      </c>
      <c r="Q1749">
        <f t="shared" si="138"/>
        <v>0</v>
      </c>
      <c r="R1749">
        <f t="shared" si="139"/>
        <v>440</v>
      </c>
    </row>
    <row r="1750" spans="1:18">
      <c r="A1750" t="str">
        <f t="shared" si="135"/>
        <v>Win 10 WP 25 X 20 X 10 gr46813</v>
      </c>
      <c r="B1750" t="s">
        <v>2162</v>
      </c>
      <c r="C1750" s="3">
        <v>46813</v>
      </c>
      <c r="D1750">
        <v>2000</v>
      </c>
      <c r="G1750" t="str">
        <f t="shared" si="136"/>
        <v>Win 10 WP 25 X 20 X 10 gr46813</v>
      </c>
      <c r="H1750">
        <v>1749</v>
      </c>
      <c r="I1750" t="s">
        <v>13208</v>
      </c>
      <c r="J1750" t="s">
        <v>2162</v>
      </c>
      <c r="K1750" s="3">
        <v>46813</v>
      </c>
      <c r="L1750">
        <v>25</v>
      </c>
      <c r="M1750">
        <v>20</v>
      </c>
      <c r="N1750">
        <v>1</v>
      </c>
      <c r="O1750">
        <v>500</v>
      </c>
      <c r="P1750">
        <f t="shared" si="137"/>
        <v>2000</v>
      </c>
      <c r="Q1750">
        <f t="shared" si="138"/>
        <v>4</v>
      </c>
      <c r="R1750">
        <f t="shared" si="139"/>
        <v>0</v>
      </c>
    </row>
    <row r="1751" spans="1:18">
      <c r="A1751" t="str">
        <f t="shared" si="135"/>
        <v>Win 10 WP 25 X 20 X 10 gr46722</v>
      </c>
      <c r="B1751" t="s">
        <v>2162</v>
      </c>
      <c r="C1751" s="3">
        <v>46722</v>
      </c>
      <c r="D1751">
        <v>33500</v>
      </c>
      <c r="G1751" t="str">
        <f t="shared" si="136"/>
        <v>Win 10 WP 25 X 20 X 10 gr46722</v>
      </c>
      <c r="H1751">
        <v>1750</v>
      </c>
      <c r="I1751" t="s">
        <v>13208</v>
      </c>
      <c r="J1751" t="s">
        <v>2162</v>
      </c>
      <c r="K1751" s="3">
        <v>46722</v>
      </c>
      <c r="L1751">
        <v>25</v>
      </c>
      <c r="M1751">
        <v>20</v>
      </c>
      <c r="N1751">
        <v>1</v>
      </c>
      <c r="O1751">
        <v>500</v>
      </c>
      <c r="P1751">
        <f t="shared" si="137"/>
        <v>33500</v>
      </c>
      <c r="Q1751">
        <f t="shared" si="138"/>
        <v>67</v>
      </c>
      <c r="R1751">
        <f t="shared" si="139"/>
        <v>0</v>
      </c>
    </row>
    <row r="1752" spans="1:18">
      <c r="A1752" t="str">
        <f t="shared" si="135"/>
        <v>Winda 250 SC 10 X 500 ml46508</v>
      </c>
      <c r="B1752" t="s">
        <v>2166</v>
      </c>
      <c r="C1752" s="3">
        <v>46508</v>
      </c>
      <c r="D1752">
        <v>112</v>
      </c>
      <c r="G1752" t="str">
        <f t="shared" si="136"/>
        <v>Winda 250 SC 10 X 500 ml46508</v>
      </c>
      <c r="H1752">
        <v>1751</v>
      </c>
      <c r="I1752" t="s">
        <v>13209</v>
      </c>
      <c r="J1752" t="s">
        <v>2166</v>
      </c>
      <c r="K1752" s="3">
        <v>46508</v>
      </c>
      <c r="L1752">
        <v>10</v>
      </c>
      <c r="M1752">
        <v>1</v>
      </c>
      <c r="N1752">
        <v>1</v>
      </c>
      <c r="O1752">
        <v>10</v>
      </c>
      <c r="P1752">
        <f t="shared" si="137"/>
        <v>112</v>
      </c>
      <c r="Q1752">
        <f t="shared" si="138"/>
        <v>11</v>
      </c>
      <c r="R1752">
        <f t="shared" si="139"/>
        <v>2</v>
      </c>
    </row>
    <row r="1753" spans="1:18">
      <c r="A1753" t="str">
        <f t="shared" si="135"/>
        <v>Winda 250 SC 20 X 250 ml46508</v>
      </c>
      <c r="B1753" t="s">
        <v>2167</v>
      </c>
      <c r="C1753" s="3">
        <v>46508</v>
      </c>
      <c r="D1753">
        <v>45</v>
      </c>
      <c r="G1753" t="str">
        <f t="shared" si="136"/>
        <v>Winda 250 SC 20 X 250 ml46508</v>
      </c>
      <c r="H1753">
        <v>1752</v>
      </c>
      <c r="I1753" t="s">
        <v>13210</v>
      </c>
      <c r="J1753" t="s">
        <v>2167</v>
      </c>
      <c r="K1753" s="3">
        <v>46508</v>
      </c>
      <c r="L1753">
        <v>20</v>
      </c>
      <c r="M1753">
        <v>1</v>
      </c>
      <c r="N1753">
        <v>1</v>
      </c>
      <c r="O1753">
        <v>20</v>
      </c>
      <c r="P1753">
        <f t="shared" si="137"/>
        <v>45</v>
      </c>
      <c r="Q1753">
        <f t="shared" si="138"/>
        <v>2</v>
      </c>
      <c r="R1753">
        <f t="shared" si="139"/>
        <v>5</v>
      </c>
    </row>
    <row r="1754" spans="1:18">
      <c r="A1754" t="str">
        <f t="shared" si="135"/>
        <v>Winda 250 SC 50 X 100 ml46935</v>
      </c>
      <c r="B1754" t="s">
        <v>2168</v>
      </c>
      <c r="C1754" s="3">
        <v>46935</v>
      </c>
      <c r="D1754">
        <v>433</v>
      </c>
      <c r="G1754" t="str">
        <f t="shared" si="136"/>
        <v>Winda 250 SC 50 X 100 ml46935</v>
      </c>
      <c r="H1754">
        <v>1753</v>
      </c>
      <c r="I1754" t="s">
        <v>13211</v>
      </c>
      <c r="J1754" t="s">
        <v>2168</v>
      </c>
      <c r="K1754" s="3">
        <v>46935</v>
      </c>
      <c r="L1754">
        <v>50</v>
      </c>
      <c r="M1754">
        <v>1</v>
      </c>
      <c r="N1754">
        <v>1</v>
      </c>
      <c r="O1754">
        <v>50</v>
      </c>
      <c r="P1754">
        <f t="shared" si="137"/>
        <v>433</v>
      </c>
      <c r="Q1754">
        <f t="shared" si="138"/>
        <v>8</v>
      </c>
      <c r="R1754">
        <f t="shared" si="139"/>
        <v>33</v>
      </c>
    </row>
    <row r="1755" spans="1:18">
      <c r="A1755" t="str">
        <f t="shared" si="135"/>
        <v>Xycort 550/60 EC 20 X 400 ml46296</v>
      </c>
      <c r="B1755" t="s">
        <v>2169</v>
      </c>
      <c r="C1755" s="3">
        <v>46296</v>
      </c>
      <c r="D1755">
        <v>264</v>
      </c>
      <c r="G1755" t="str">
        <f t="shared" si="136"/>
        <v>Xycort 550/60 EC 20 X 400 ml46296</v>
      </c>
      <c r="H1755">
        <v>1754</v>
      </c>
      <c r="I1755" t="s">
        <v>13212</v>
      </c>
      <c r="J1755" t="s">
        <v>2169</v>
      </c>
      <c r="K1755" s="3">
        <v>46296</v>
      </c>
      <c r="L1755">
        <v>20</v>
      </c>
      <c r="M1755">
        <v>1</v>
      </c>
      <c r="N1755">
        <v>1</v>
      </c>
      <c r="O1755">
        <v>20</v>
      </c>
      <c r="P1755">
        <f t="shared" si="137"/>
        <v>264</v>
      </c>
      <c r="Q1755">
        <f t="shared" si="138"/>
        <v>13</v>
      </c>
      <c r="R1755">
        <f t="shared" si="139"/>
        <v>4</v>
      </c>
    </row>
    <row r="1756" spans="1:18">
      <c r="A1756" t="str">
        <f t="shared" si="135"/>
        <v>Xycort 550/60 EC 20 X 900 ml45931</v>
      </c>
      <c r="B1756" t="s">
        <v>2170</v>
      </c>
      <c r="C1756" s="3">
        <v>45931</v>
      </c>
      <c r="D1756">
        <v>40</v>
      </c>
      <c r="G1756" t="str">
        <f t="shared" si="136"/>
        <v>Xycort 550/60 EC 20 X 900 ml45931</v>
      </c>
      <c r="H1756">
        <v>1755</v>
      </c>
      <c r="I1756" t="s">
        <v>13213</v>
      </c>
      <c r="J1756" t="s">
        <v>2170</v>
      </c>
      <c r="K1756" s="3">
        <v>45931</v>
      </c>
      <c r="L1756">
        <v>20</v>
      </c>
      <c r="M1756">
        <v>1</v>
      </c>
      <c r="N1756">
        <v>1</v>
      </c>
      <c r="O1756">
        <v>20</v>
      </c>
      <c r="P1756">
        <f t="shared" si="137"/>
        <v>40</v>
      </c>
      <c r="Q1756">
        <f t="shared" si="138"/>
        <v>2</v>
      </c>
      <c r="R1756">
        <f t="shared" si="139"/>
        <v>0</v>
      </c>
    </row>
    <row r="1757" spans="1:18">
      <c r="A1757" t="str">
        <f t="shared" si="135"/>
        <v>Yoto Perfume Spray 118 X 120 ml45231</v>
      </c>
      <c r="B1757" t="s">
        <v>2171</v>
      </c>
      <c r="C1757" s="3">
        <v>45231</v>
      </c>
      <c r="D1757">
        <v>103</v>
      </c>
      <c r="G1757" t="str">
        <f t="shared" si="136"/>
        <v>Yoto Perfume Spray 118 X 120 ml45231</v>
      </c>
      <c r="H1757">
        <v>1756</v>
      </c>
      <c r="I1757" t="s">
        <v>13214</v>
      </c>
      <c r="J1757" t="s">
        <v>2171</v>
      </c>
      <c r="K1757" s="3">
        <v>45231</v>
      </c>
      <c r="L1757">
        <v>118</v>
      </c>
      <c r="M1757">
        <v>1</v>
      </c>
      <c r="N1757">
        <v>1</v>
      </c>
      <c r="O1757">
        <v>118</v>
      </c>
      <c r="P1757">
        <f t="shared" si="137"/>
        <v>103</v>
      </c>
      <c r="Q1757">
        <f t="shared" si="138"/>
        <v>0</v>
      </c>
      <c r="R1757">
        <f t="shared" si="139"/>
        <v>103</v>
      </c>
    </row>
    <row r="1758" spans="1:18">
      <c r="A1758" t="str">
        <f t="shared" si="135"/>
        <v>You Stick 20 X 500 ml47119</v>
      </c>
      <c r="B1758" t="s">
        <v>2173</v>
      </c>
      <c r="C1758" s="3">
        <v>47119</v>
      </c>
      <c r="D1758">
        <v>900</v>
      </c>
      <c r="G1758" t="str">
        <f t="shared" si="136"/>
        <v>You Stick 20 X 500 ml47119</v>
      </c>
      <c r="H1758">
        <v>1757</v>
      </c>
      <c r="I1758" t="s">
        <v>13215</v>
      </c>
      <c r="J1758" t="s">
        <v>2173</v>
      </c>
      <c r="K1758" s="3">
        <v>47119</v>
      </c>
      <c r="L1758">
        <v>20</v>
      </c>
      <c r="M1758">
        <v>1</v>
      </c>
      <c r="N1758">
        <v>1</v>
      </c>
      <c r="O1758">
        <v>20</v>
      </c>
      <c r="P1758">
        <f t="shared" si="137"/>
        <v>900</v>
      </c>
      <c r="Q1758">
        <f t="shared" si="138"/>
        <v>45</v>
      </c>
      <c r="R1758">
        <f t="shared" si="139"/>
        <v>0</v>
      </c>
    </row>
    <row r="1759" spans="1:18">
      <c r="A1759" t="str">
        <f t="shared" si="135"/>
        <v>Zencrop Algi 24 X 500 ml47088</v>
      </c>
      <c r="B1759" t="s">
        <v>2174</v>
      </c>
      <c r="C1759" s="3">
        <v>47088</v>
      </c>
      <c r="D1759">
        <v>264</v>
      </c>
      <c r="G1759" t="str">
        <f t="shared" si="136"/>
        <v>Zencrop Algi 24 X 500 ml47088</v>
      </c>
      <c r="H1759">
        <v>1758</v>
      </c>
      <c r="I1759" t="s">
        <v>13216</v>
      </c>
      <c r="J1759" t="s">
        <v>2174</v>
      </c>
      <c r="K1759" s="3">
        <v>47088</v>
      </c>
      <c r="L1759">
        <v>24</v>
      </c>
      <c r="M1759">
        <v>1</v>
      </c>
      <c r="N1759">
        <v>1</v>
      </c>
      <c r="O1759">
        <v>24</v>
      </c>
      <c r="P1759">
        <f t="shared" si="137"/>
        <v>264</v>
      </c>
      <c r="Q1759">
        <f t="shared" si="138"/>
        <v>11</v>
      </c>
      <c r="R1759">
        <f t="shared" si="139"/>
        <v>0</v>
      </c>
    </row>
    <row r="1760" spans="1:18">
      <c r="A1760" t="str">
        <f t="shared" si="135"/>
        <v>Zencrop Algi 24 X 500 ml47178</v>
      </c>
      <c r="B1760" t="s">
        <v>2174</v>
      </c>
      <c r="C1760" s="3">
        <v>47178</v>
      </c>
      <c r="D1760">
        <v>336</v>
      </c>
      <c r="G1760" t="str">
        <f t="shared" si="136"/>
        <v>Zencrop Algi 24 X 500 ml47178</v>
      </c>
      <c r="H1760">
        <v>1759</v>
      </c>
      <c r="I1760" t="s">
        <v>13216</v>
      </c>
      <c r="J1760" t="s">
        <v>2174</v>
      </c>
      <c r="K1760" s="3">
        <v>47178</v>
      </c>
      <c r="L1760">
        <v>24</v>
      </c>
      <c r="M1760">
        <v>1</v>
      </c>
      <c r="N1760">
        <v>1</v>
      </c>
      <c r="O1760">
        <v>24</v>
      </c>
      <c r="P1760">
        <f t="shared" si="137"/>
        <v>336</v>
      </c>
      <c r="Q1760">
        <f t="shared" si="138"/>
        <v>14</v>
      </c>
      <c r="R1760">
        <f t="shared" si="139"/>
        <v>0</v>
      </c>
    </row>
    <row r="1761" spans="1:18">
      <c r="A1761" t="str">
        <f t="shared" si="135"/>
        <v>Zencrop Algi 40 X 250 ml47088</v>
      </c>
      <c r="B1761" t="s">
        <v>2175</v>
      </c>
      <c r="C1761" s="3">
        <v>47088</v>
      </c>
      <c r="D1761">
        <v>715</v>
      </c>
      <c r="G1761" t="str">
        <f t="shared" si="136"/>
        <v>Zencrop Algi 40 X 250 ml47088</v>
      </c>
      <c r="H1761">
        <v>1760</v>
      </c>
      <c r="I1761" t="s">
        <v>13217</v>
      </c>
      <c r="J1761" t="s">
        <v>2175</v>
      </c>
      <c r="K1761" s="3">
        <v>47088</v>
      </c>
      <c r="L1761">
        <v>40</v>
      </c>
      <c r="M1761">
        <v>1</v>
      </c>
      <c r="N1761">
        <v>1</v>
      </c>
      <c r="O1761">
        <v>40</v>
      </c>
      <c r="P1761">
        <f t="shared" si="137"/>
        <v>715</v>
      </c>
      <c r="Q1761">
        <f t="shared" si="138"/>
        <v>17</v>
      </c>
      <c r="R1761">
        <f t="shared" si="139"/>
        <v>35</v>
      </c>
    </row>
    <row r="1762" spans="1:18">
      <c r="A1762" t="str">
        <f t="shared" si="135"/>
        <v>Zencrop Algi 40 X 250 ml47178</v>
      </c>
      <c r="B1762" t="s">
        <v>2175</v>
      </c>
      <c r="C1762" s="3">
        <v>47178</v>
      </c>
      <c r="D1762">
        <v>1200</v>
      </c>
      <c r="G1762" t="str">
        <f t="shared" si="136"/>
        <v>Zencrop Algi 40 X 250 ml47178</v>
      </c>
      <c r="H1762">
        <v>1761</v>
      </c>
      <c r="I1762" t="s">
        <v>13217</v>
      </c>
      <c r="J1762" t="s">
        <v>2175</v>
      </c>
      <c r="K1762" s="3">
        <v>47178</v>
      </c>
      <c r="L1762">
        <v>40</v>
      </c>
      <c r="M1762">
        <v>1</v>
      </c>
      <c r="N1762">
        <v>1</v>
      </c>
      <c r="O1762">
        <v>40</v>
      </c>
      <c r="P1762">
        <f t="shared" si="137"/>
        <v>1200</v>
      </c>
      <c r="Q1762">
        <f t="shared" si="138"/>
        <v>30</v>
      </c>
      <c r="R1762">
        <f t="shared" si="139"/>
        <v>0</v>
      </c>
    </row>
    <row r="1763" spans="1:18">
      <c r="A1763" t="str">
        <f t="shared" si="135"/>
        <v>Zencrop Algi 60 X 100 ml47088</v>
      </c>
      <c r="B1763" t="s">
        <v>2176</v>
      </c>
      <c r="C1763" s="3">
        <v>47088</v>
      </c>
      <c r="D1763">
        <v>1230</v>
      </c>
      <c r="G1763" t="str">
        <f t="shared" si="136"/>
        <v>Zencrop Algi 60 X 100 ml47088</v>
      </c>
      <c r="H1763">
        <v>1762</v>
      </c>
      <c r="I1763" t="s">
        <v>13218</v>
      </c>
      <c r="J1763" t="s">
        <v>2176</v>
      </c>
      <c r="K1763" s="3">
        <v>47088</v>
      </c>
      <c r="L1763">
        <v>60</v>
      </c>
      <c r="M1763">
        <v>1</v>
      </c>
      <c r="N1763">
        <v>1</v>
      </c>
      <c r="O1763">
        <v>60</v>
      </c>
      <c r="P1763">
        <f t="shared" si="137"/>
        <v>1230</v>
      </c>
      <c r="Q1763">
        <f t="shared" si="138"/>
        <v>20</v>
      </c>
      <c r="R1763">
        <f t="shared" si="139"/>
        <v>30</v>
      </c>
    </row>
    <row r="1764" spans="1:18">
      <c r="A1764" t="str">
        <f t="shared" si="135"/>
        <v>Zencrop Algi 60 X 100 ml47178</v>
      </c>
      <c r="B1764" t="s">
        <v>2176</v>
      </c>
      <c r="C1764" s="3">
        <v>47178</v>
      </c>
      <c r="D1764">
        <v>1740</v>
      </c>
      <c r="G1764" t="str">
        <f t="shared" si="136"/>
        <v>Zencrop Algi 60 X 100 ml47178</v>
      </c>
      <c r="H1764">
        <v>1763</v>
      </c>
      <c r="I1764" t="s">
        <v>13218</v>
      </c>
      <c r="J1764" t="s">
        <v>2176</v>
      </c>
      <c r="K1764" s="3">
        <v>47178</v>
      </c>
      <c r="L1764">
        <v>60</v>
      </c>
      <c r="M1764">
        <v>1</v>
      </c>
      <c r="N1764">
        <v>1</v>
      </c>
      <c r="O1764">
        <v>60</v>
      </c>
      <c r="P1764">
        <f t="shared" si="137"/>
        <v>1740</v>
      </c>
      <c r="Q1764">
        <f t="shared" si="138"/>
        <v>29</v>
      </c>
      <c r="R1764">
        <f t="shared" si="139"/>
        <v>0</v>
      </c>
    </row>
    <row r="1765" spans="1:18">
      <c r="A1765" t="str">
        <f t="shared" si="135"/>
        <v>Zenpro Mix 24 X 500 ml45566</v>
      </c>
      <c r="B1765" t="s">
        <v>2177</v>
      </c>
      <c r="C1765" s="3">
        <v>45566</v>
      </c>
      <c r="D1765">
        <v>98</v>
      </c>
      <c r="G1765" t="str">
        <f t="shared" si="136"/>
        <v>Zenpro Mix 24 X 500 ml45566</v>
      </c>
      <c r="H1765">
        <v>1764</v>
      </c>
      <c r="I1765" t="s">
        <v>13219</v>
      </c>
      <c r="J1765" t="s">
        <v>2177</v>
      </c>
      <c r="K1765" s="3">
        <v>45566</v>
      </c>
      <c r="L1765">
        <v>24</v>
      </c>
      <c r="M1765">
        <v>1</v>
      </c>
      <c r="N1765">
        <v>1</v>
      </c>
      <c r="O1765">
        <v>24</v>
      </c>
      <c r="P1765">
        <f t="shared" si="137"/>
        <v>98</v>
      </c>
      <c r="Q1765">
        <f t="shared" si="138"/>
        <v>4</v>
      </c>
      <c r="R1765">
        <f t="shared" si="139"/>
        <v>2</v>
      </c>
    </row>
    <row r="1766" spans="1:18">
      <c r="A1766" t="str">
        <f t="shared" si="135"/>
        <v>Zenpro Mix 40 X 250 ml45566</v>
      </c>
      <c r="B1766" t="s">
        <v>2178</v>
      </c>
      <c r="C1766" s="3">
        <v>45566</v>
      </c>
      <c r="D1766">
        <v>350</v>
      </c>
      <c r="G1766" t="str">
        <f t="shared" si="136"/>
        <v>Zenpro Mix 40 X 250 ml45566</v>
      </c>
      <c r="H1766">
        <v>1765</v>
      </c>
      <c r="I1766" t="s">
        <v>13220</v>
      </c>
      <c r="J1766" t="s">
        <v>2178</v>
      </c>
      <c r="K1766" s="3">
        <v>45566</v>
      </c>
      <c r="L1766">
        <v>40</v>
      </c>
      <c r="M1766">
        <v>1</v>
      </c>
      <c r="N1766">
        <v>1</v>
      </c>
      <c r="O1766">
        <v>40</v>
      </c>
      <c r="P1766">
        <f t="shared" si="137"/>
        <v>350</v>
      </c>
      <c r="Q1766">
        <f t="shared" si="138"/>
        <v>8</v>
      </c>
      <c r="R1766">
        <f t="shared" si="139"/>
        <v>30</v>
      </c>
    </row>
    <row r="1767" spans="1:18">
      <c r="A1767" t="str">
        <f t="shared" si="135"/>
        <v>Zenpro Mix 60 X 100 ml45474</v>
      </c>
      <c r="B1767" t="s">
        <v>2179</v>
      </c>
      <c r="C1767" s="3">
        <v>45474</v>
      </c>
      <c r="D1767">
        <v>1099</v>
      </c>
      <c r="G1767" t="str">
        <f t="shared" si="136"/>
        <v>Zenpro Mix 60 X 100 ml45474</v>
      </c>
      <c r="H1767">
        <v>1766</v>
      </c>
      <c r="I1767" t="s">
        <v>13221</v>
      </c>
      <c r="J1767" t="s">
        <v>2179</v>
      </c>
      <c r="K1767" s="3">
        <v>45474</v>
      </c>
      <c r="L1767">
        <v>60</v>
      </c>
      <c r="M1767">
        <v>1</v>
      </c>
      <c r="N1767">
        <v>1</v>
      </c>
      <c r="O1767">
        <v>60</v>
      </c>
      <c r="P1767">
        <f t="shared" si="137"/>
        <v>1099</v>
      </c>
      <c r="Q1767">
        <f t="shared" si="138"/>
        <v>18</v>
      </c>
      <c r="R1767">
        <f t="shared" si="139"/>
        <v>19</v>
      </c>
    </row>
    <row r="1768" spans="1:18">
      <c r="A1768" t="str">
        <f t="shared" si="135"/>
        <v>Zenpro NPK 15 X 1 ltr46966</v>
      </c>
      <c r="B1768" t="s">
        <v>2180</v>
      </c>
      <c r="C1768" s="3">
        <v>46966</v>
      </c>
      <c r="D1768">
        <v>1485</v>
      </c>
      <c r="G1768" t="str">
        <f t="shared" si="136"/>
        <v>Zenpro NPK 15 X 1 ltr46966</v>
      </c>
      <c r="H1768">
        <v>1767</v>
      </c>
      <c r="I1768" t="s">
        <v>13222</v>
      </c>
      <c r="J1768" t="s">
        <v>2180</v>
      </c>
      <c r="K1768" s="3">
        <v>46966</v>
      </c>
      <c r="L1768">
        <v>15</v>
      </c>
      <c r="M1768">
        <v>1</v>
      </c>
      <c r="N1768">
        <v>1</v>
      </c>
      <c r="O1768">
        <v>15</v>
      </c>
      <c r="P1768">
        <f t="shared" si="137"/>
        <v>1485</v>
      </c>
      <c r="Q1768">
        <f t="shared" si="138"/>
        <v>99</v>
      </c>
      <c r="R1768">
        <f t="shared" si="139"/>
        <v>0</v>
      </c>
    </row>
    <row r="1769" spans="1:18">
      <c r="A1769" t="str">
        <f t="shared" si="135"/>
        <v>Zentech Poster Ambest Kutu Kebul1/1/1000</v>
      </c>
      <c r="B1769" t="s">
        <v>2181</v>
      </c>
      <c r="C1769" s="3" t="s">
        <v>2222</v>
      </c>
      <c r="D1769">
        <v>40</v>
      </c>
      <c r="G1769" t="str">
        <f t="shared" si="136"/>
        <v>Zentech Poster Ambest Kutu Kebul1/1/1000</v>
      </c>
      <c r="H1769">
        <v>1768</v>
      </c>
      <c r="I1769" t="s">
        <v>13223</v>
      </c>
      <c r="J1769" t="s">
        <v>2181</v>
      </c>
      <c r="K1769" s="3" t="s">
        <v>2222</v>
      </c>
      <c r="L1769">
        <v>1</v>
      </c>
      <c r="M1769">
        <v>1</v>
      </c>
      <c r="N1769">
        <v>1</v>
      </c>
      <c r="O1769">
        <v>1</v>
      </c>
      <c r="P1769">
        <f t="shared" si="137"/>
        <v>40</v>
      </c>
      <c r="Q1769">
        <f t="shared" si="138"/>
        <v>40</v>
      </c>
      <c r="R1769">
        <f t="shared" si="139"/>
        <v>0</v>
      </c>
    </row>
    <row r="1770" spans="1:18">
      <c r="A1770" t="str">
        <f t="shared" si="135"/>
        <v>Zinc 6 X 200 X 1 gr46569</v>
      </c>
      <c r="B1770" t="s">
        <v>2182</v>
      </c>
      <c r="C1770" s="3">
        <v>46569</v>
      </c>
      <c r="D1770">
        <v>150</v>
      </c>
      <c r="G1770" t="str">
        <f t="shared" si="136"/>
        <v>Zinc 6 X 200 X 1 gr46569</v>
      </c>
      <c r="H1770">
        <v>1769</v>
      </c>
      <c r="I1770" t="s">
        <v>13224</v>
      </c>
      <c r="J1770" t="s">
        <v>2182</v>
      </c>
      <c r="K1770" s="3">
        <v>46569</v>
      </c>
      <c r="L1770">
        <v>6</v>
      </c>
      <c r="M1770">
        <v>200</v>
      </c>
      <c r="N1770">
        <v>1</v>
      </c>
      <c r="O1770">
        <v>1200</v>
      </c>
      <c r="P1770">
        <f t="shared" si="137"/>
        <v>150</v>
      </c>
      <c r="Q1770">
        <f t="shared" si="138"/>
        <v>0</v>
      </c>
      <c r="R1770">
        <f t="shared" si="139"/>
        <v>150</v>
      </c>
    </row>
    <row r="1771" spans="1:18">
      <c r="A1771" t="str">
        <f t="shared" si="135"/>
        <v>Zinc 6 X 200 X 1 gr47453</v>
      </c>
      <c r="B1771" t="s">
        <v>2182</v>
      </c>
      <c r="C1771" s="3">
        <v>47453</v>
      </c>
      <c r="D1771">
        <v>67408</v>
      </c>
      <c r="G1771" t="str">
        <f t="shared" si="136"/>
        <v>Zinc 6 X 200 X 1 gr47453</v>
      </c>
      <c r="H1771">
        <v>1770</v>
      </c>
      <c r="I1771" t="s">
        <v>13224</v>
      </c>
      <c r="J1771" t="s">
        <v>2182</v>
      </c>
      <c r="K1771" s="3">
        <v>47453</v>
      </c>
      <c r="L1771">
        <v>6</v>
      </c>
      <c r="M1771">
        <v>200</v>
      </c>
      <c r="N1771">
        <v>1</v>
      </c>
      <c r="O1771">
        <v>1200</v>
      </c>
      <c r="P1771">
        <f t="shared" si="137"/>
        <v>67408</v>
      </c>
      <c r="Q1771">
        <f t="shared" si="138"/>
        <v>56</v>
      </c>
      <c r="R1771">
        <f t="shared" si="139"/>
        <v>208</v>
      </c>
    </row>
    <row r="1772" spans="1:18">
      <c r="A1772" t="str">
        <f t="shared" si="135"/>
        <v>ZNURECOTE 50 kg46508</v>
      </c>
      <c r="B1772" t="s">
        <v>2183</v>
      </c>
      <c r="C1772" s="3">
        <v>46508</v>
      </c>
      <c r="D1772">
        <v>18</v>
      </c>
      <c r="G1772" t="str">
        <f t="shared" si="136"/>
        <v>ZNURECOTE 50 kg46508</v>
      </c>
      <c r="H1772">
        <v>1771</v>
      </c>
      <c r="I1772" t="s">
        <v>13225</v>
      </c>
      <c r="J1772" t="s">
        <v>2183</v>
      </c>
      <c r="K1772" s="3">
        <v>46508</v>
      </c>
      <c r="L1772">
        <v>1</v>
      </c>
      <c r="M1772">
        <v>1</v>
      </c>
      <c r="N1772">
        <v>1</v>
      </c>
      <c r="O1772">
        <v>1</v>
      </c>
      <c r="P1772">
        <f t="shared" si="137"/>
        <v>18</v>
      </c>
      <c r="Q1772">
        <f t="shared" si="138"/>
        <v>18</v>
      </c>
      <c r="R1772">
        <f t="shared" si="139"/>
        <v>0</v>
      </c>
    </row>
    <row r="1773" spans="1:18">
      <c r="A1773" t="str">
        <f t="shared" si="135"/>
        <v>Bawang Bahana 12 X 10 X 20 gr45565</v>
      </c>
      <c r="B1773" t="s">
        <v>311</v>
      </c>
      <c r="C1773" s="3">
        <v>45565</v>
      </c>
      <c r="D1773">
        <v>20</v>
      </c>
      <c r="G1773" t="str">
        <f t="shared" si="136"/>
        <v>Bawang Bahana 12 X 10 X 20 gr45565</v>
      </c>
      <c r="H1773">
        <v>1772</v>
      </c>
      <c r="I1773" t="s">
        <v>13226</v>
      </c>
      <c r="J1773" t="s">
        <v>311</v>
      </c>
      <c r="K1773" s="3">
        <v>45565</v>
      </c>
      <c r="L1773">
        <v>12</v>
      </c>
      <c r="M1773">
        <v>10</v>
      </c>
      <c r="N1773">
        <v>1</v>
      </c>
      <c r="O1773">
        <v>120</v>
      </c>
      <c r="P1773">
        <f t="shared" si="137"/>
        <v>20</v>
      </c>
      <c r="Q1773">
        <f t="shared" si="138"/>
        <v>0</v>
      </c>
      <c r="R1773">
        <f t="shared" si="139"/>
        <v>20</v>
      </c>
    </row>
    <row r="1774" spans="1:18">
      <c r="A1774" t="str">
        <f t="shared" si="135"/>
        <v>Bayam Belang 35 X 500 gr45792</v>
      </c>
      <c r="B1774" t="s">
        <v>313</v>
      </c>
      <c r="C1774" s="3">
        <v>45792</v>
      </c>
      <c r="D1774">
        <v>35</v>
      </c>
      <c r="G1774" t="str">
        <f t="shared" si="136"/>
        <v>Bayam Belang 35 X 500 gr45792</v>
      </c>
      <c r="H1774">
        <v>1773</v>
      </c>
      <c r="I1774" t="s">
        <v>13227</v>
      </c>
      <c r="J1774" t="s">
        <v>313</v>
      </c>
      <c r="K1774" s="3">
        <v>45792</v>
      </c>
      <c r="L1774">
        <v>35</v>
      </c>
      <c r="M1774">
        <v>1</v>
      </c>
      <c r="N1774">
        <v>1</v>
      </c>
      <c r="O1774">
        <v>35</v>
      </c>
      <c r="P1774">
        <f t="shared" si="137"/>
        <v>35</v>
      </c>
      <c r="Q1774">
        <f t="shared" si="138"/>
        <v>1</v>
      </c>
      <c r="R1774">
        <f t="shared" si="139"/>
        <v>0</v>
      </c>
    </row>
    <row r="1775" spans="1:18">
      <c r="A1775" t="str">
        <f t="shared" si="135"/>
        <v>Bayam Belang 35 X 500 gr45730</v>
      </c>
      <c r="B1775" t="s">
        <v>313</v>
      </c>
      <c r="C1775" s="3">
        <v>45730</v>
      </c>
      <c r="D1775">
        <v>139</v>
      </c>
      <c r="G1775" t="str">
        <f t="shared" si="136"/>
        <v>Bayam Belang 35 X 500 gr45730</v>
      </c>
      <c r="H1775">
        <v>1774</v>
      </c>
      <c r="I1775" t="s">
        <v>13227</v>
      </c>
      <c r="J1775" t="s">
        <v>313</v>
      </c>
      <c r="K1775" s="3">
        <v>45730</v>
      </c>
      <c r="L1775">
        <v>35</v>
      </c>
      <c r="M1775">
        <v>1</v>
      </c>
      <c r="N1775">
        <v>1</v>
      </c>
      <c r="O1775">
        <v>35</v>
      </c>
      <c r="P1775">
        <f t="shared" si="137"/>
        <v>139</v>
      </c>
      <c r="Q1775">
        <f t="shared" si="138"/>
        <v>3</v>
      </c>
      <c r="R1775">
        <f t="shared" si="139"/>
        <v>34</v>
      </c>
    </row>
    <row r="1776" spans="1:18">
      <c r="A1776" t="str">
        <f t="shared" si="135"/>
        <v>Bayam Belang 35 X 500 gr45745</v>
      </c>
      <c r="B1776" t="s">
        <v>313</v>
      </c>
      <c r="C1776" s="3">
        <v>45745</v>
      </c>
      <c r="D1776">
        <v>350</v>
      </c>
      <c r="G1776" t="str">
        <f t="shared" si="136"/>
        <v>Bayam Belang 35 X 500 gr45745</v>
      </c>
      <c r="H1776">
        <v>1775</v>
      </c>
      <c r="I1776" t="s">
        <v>13227</v>
      </c>
      <c r="J1776" t="s">
        <v>313</v>
      </c>
      <c r="K1776" s="3">
        <v>45745</v>
      </c>
      <c r="L1776">
        <v>35</v>
      </c>
      <c r="M1776">
        <v>1</v>
      </c>
      <c r="N1776">
        <v>1</v>
      </c>
      <c r="O1776">
        <v>35</v>
      </c>
      <c r="P1776">
        <f t="shared" si="137"/>
        <v>350</v>
      </c>
      <c r="Q1776">
        <f t="shared" si="138"/>
        <v>10</v>
      </c>
      <c r="R1776">
        <f t="shared" si="139"/>
        <v>0</v>
      </c>
    </row>
    <row r="1777" spans="1:18">
      <c r="A1777" t="str">
        <f t="shared" si="135"/>
        <v>Bayam Belang 90 X 100 gr45689</v>
      </c>
      <c r="B1777" t="s">
        <v>314</v>
      </c>
      <c r="C1777" s="3">
        <v>45689</v>
      </c>
      <c r="D1777">
        <v>206</v>
      </c>
      <c r="G1777" t="str">
        <f t="shared" si="136"/>
        <v>Bayam Belang 90 X 100 gr45689</v>
      </c>
      <c r="H1777">
        <v>1776</v>
      </c>
      <c r="I1777" t="s">
        <v>13228</v>
      </c>
      <c r="J1777" t="s">
        <v>314</v>
      </c>
      <c r="K1777" s="3">
        <v>45689</v>
      </c>
      <c r="L1777">
        <v>90</v>
      </c>
      <c r="M1777">
        <v>1</v>
      </c>
      <c r="N1777">
        <v>1</v>
      </c>
      <c r="O1777">
        <v>90</v>
      </c>
      <c r="P1777">
        <f t="shared" si="137"/>
        <v>206</v>
      </c>
      <c r="Q1777">
        <f t="shared" si="138"/>
        <v>2</v>
      </c>
      <c r="R1777">
        <f t="shared" si="139"/>
        <v>26</v>
      </c>
    </row>
    <row r="1778" spans="1:18">
      <c r="A1778" t="str">
        <f t="shared" si="135"/>
        <v>Buncis Elastis 30 X 500 gr45964</v>
      </c>
      <c r="B1778" t="s">
        <v>409</v>
      </c>
      <c r="C1778" s="3">
        <v>45964</v>
      </c>
      <c r="D1778">
        <v>300</v>
      </c>
      <c r="G1778" t="str">
        <f t="shared" si="136"/>
        <v>Buncis Elastis 30 X 500 gr45964</v>
      </c>
      <c r="H1778">
        <v>1777</v>
      </c>
      <c r="I1778" t="s">
        <v>13229</v>
      </c>
      <c r="J1778" t="s">
        <v>409</v>
      </c>
      <c r="K1778" s="3">
        <v>45964</v>
      </c>
      <c r="L1778">
        <v>30</v>
      </c>
      <c r="M1778">
        <v>1</v>
      </c>
      <c r="N1778">
        <v>1</v>
      </c>
      <c r="O1778">
        <v>30</v>
      </c>
      <c r="P1778">
        <f t="shared" si="137"/>
        <v>300</v>
      </c>
      <c r="Q1778">
        <f t="shared" si="138"/>
        <v>10</v>
      </c>
      <c r="R1778">
        <f t="shared" si="139"/>
        <v>0</v>
      </c>
    </row>
    <row r="1779" spans="1:18">
      <c r="A1779" t="str">
        <f t="shared" si="135"/>
        <v>Cabe Balebat F1 12 X 15 X 10 gr45660</v>
      </c>
      <c r="B1779" t="s">
        <v>412</v>
      </c>
      <c r="C1779" s="3">
        <v>45660</v>
      </c>
      <c r="D1779">
        <v>268</v>
      </c>
      <c r="G1779" t="str">
        <f t="shared" si="136"/>
        <v>Cabe Balebat F1 12 X 15 X 10 gr45660</v>
      </c>
      <c r="H1779">
        <v>1778</v>
      </c>
      <c r="I1779" t="s">
        <v>13230</v>
      </c>
      <c r="J1779" t="s">
        <v>412</v>
      </c>
      <c r="K1779" s="3">
        <v>45660</v>
      </c>
      <c r="L1779">
        <v>12</v>
      </c>
      <c r="M1779">
        <v>15</v>
      </c>
      <c r="N1779">
        <v>1</v>
      </c>
      <c r="O1779">
        <v>180</v>
      </c>
      <c r="P1779">
        <f t="shared" si="137"/>
        <v>268</v>
      </c>
      <c r="Q1779">
        <f t="shared" si="138"/>
        <v>1</v>
      </c>
      <c r="R1779">
        <f t="shared" si="139"/>
        <v>88</v>
      </c>
    </row>
    <row r="1780" spans="1:18">
      <c r="A1780" t="str">
        <f t="shared" si="135"/>
        <v>Cabe Columbus 20 X 12 X 10 gr45843</v>
      </c>
      <c r="B1780" t="s">
        <v>413</v>
      </c>
      <c r="C1780" s="3">
        <v>45843</v>
      </c>
      <c r="D1780">
        <v>72</v>
      </c>
      <c r="G1780" t="str">
        <f t="shared" si="136"/>
        <v>Cabe Columbus 20 X 12 X 10 gr45843</v>
      </c>
      <c r="H1780">
        <v>1779</v>
      </c>
      <c r="I1780" t="s">
        <v>13231</v>
      </c>
      <c r="J1780" t="s">
        <v>413</v>
      </c>
      <c r="K1780" s="3">
        <v>45843</v>
      </c>
      <c r="L1780">
        <v>20</v>
      </c>
      <c r="M1780">
        <v>12</v>
      </c>
      <c r="N1780">
        <v>1</v>
      </c>
      <c r="O1780">
        <v>240</v>
      </c>
      <c r="P1780">
        <f t="shared" si="137"/>
        <v>72</v>
      </c>
      <c r="Q1780">
        <f t="shared" si="138"/>
        <v>0</v>
      </c>
      <c r="R1780">
        <f t="shared" si="139"/>
        <v>72</v>
      </c>
    </row>
    <row r="1781" spans="1:18">
      <c r="A1781" t="str">
        <f t="shared" si="135"/>
        <v>Cabe Columbus 20 X 12 X 10 gr45896</v>
      </c>
      <c r="B1781" t="s">
        <v>413</v>
      </c>
      <c r="C1781" s="3">
        <v>45896</v>
      </c>
      <c r="D1781">
        <v>132</v>
      </c>
      <c r="G1781" t="str">
        <f t="shared" si="136"/>
        <v>Cabe Columbus 20 X 12 X 10 gr45896</v>
      </c>
      <c r="H1781">
        <v>1780</v>
      </c>
      <c r="I1781" t="s">
        <v>13231</v>
      </c>
      <c r="J1781" t="s">
        <v>413</v>
      </c>
      <c r="K1781" s="3">
        <v>45896</v>
      </c>
      <c r="L1781">
        <v>20</v>
      </c>
      <c r="M1781">
        <v>12</v>
      </c>
      <c r="N1781">
        <v>1</v>
      </c>
      <c r="O1781">
        <v>240</v>
      </c>
      <c r="P1781">
        <f t="shared" si="137"/>
        <v>132</v>
      </c>
      <c r="Q1781">
        <f t="shared" si="138"/>
        <v>0</v>
      </c>
      <c r="R1781">
        <f t="shared" si="139"/>
        <v>132</v>
      </c>
    </row>
    <row r="1782" spans="1:18">
      <c r="A1782" t="str">
        <f t="shared" si="135"/>
        <v>Cabe Columbus 20 X 12 X 10 gr45809</v>
      </c>
      <c r="B1782" t="s">
        <v>413</v>
      </c>
      <c r="C1782" s="3">
        <v>45809</v>
      </c>
      <c r="D1782">
        <v>177</v>
      </c>
      <c r="G1782" t="str">
        <f t="shared" si="136"/>
        <v>Cabe Columbus 20 X 12 X 10 gr45809</v>
      </c>
      <c r="H1782">
        <v>1781</v>
      </c>
      <c r="I1782" t="s">
        <v>13231</v>
      </c>
      <c r="J1782" t="s">
        <v>413</v>
      </c>
      <c r="K1782" s="3">
        <v>45809</v>
      </c>
      <c r="L1782">
        <v>20</v>
      </c>
      <c r="M1782">
        <v>12</v>
      </c>
      <c r="N1782">
        <v>1</v>
      </c>
      <c r="O1782">
        <v>240</v>
      </c>
      <c r="P1782">
        <f t="shared" si="137"/>
        <v>177</v>
      </c>
      <c r="Q1782">
        <f t="shared" si="138"/>
        <v>0</v>
      </c>
      <c r="R1782">
        <f t="shared" si="139"/>
        <v>177</v>
      </c>
    </row>
    <row r="1783" spans="1:18">
      <c r="A1783" t="str">
        <f t="shared" si="135"/>
        <v>Cabe Genie 12 X 15 X 10 gr45834</v>
      </c>
      <c r="B1783" t="s">
        <v>414</v>
      </c>
      <c r="C1783" s="3">
        <v>45834</v>
      </c>
      <c r="D1783">
        <v>65</v>
      </c>
      <c r="G1783" t="str">
        <f t="shared" si="136"/>
        <v>Cabe Genie 12 X 15 X 10 gr45834</v>
      </c>
      <c r="H1783">
        <v>1782</v>
      </c>
      <c r="I1783" t="s">
        <v>13232</v>
      </c>
      <c r="J1783" t="s">
        <v>414</v>
      </c>
      <c r="K1783" s="3">
        <v>45834</v>
      </c>
      <c r="L1783">
        <v>12</v>
      </c>
      <c r="M1783">
        <v>15</v>
      </c>
      <c r="N1783">
        <v>1</v>
      </c>
      <c r="O1783">
        <v>180</v>
      </c>
      <c r="P1783">
        <f t="shared" si="137"/>
        <v>65</v>
      </c>
      <c r="Q1783">
        <f t="shared" si="138"/>
        <v>0</v>
      </c>
      <c r="R1783">
        <f t="shared" si="139"/>
        <v>65</v>
      </c>
    </row>
    <row r="1784" spans="1:18">
      <c r="A1784" t="str">
        <f t="shared" si="135"/>
        <v>Cabe Genie 12 X 15 X 10 gr45831</v>
      </c>
      <c r="B1784" t="s">
        <v>414</v>
      </c>
      <c r="C1784" s="3">
        <v>45831</v>
      </c>
      <c r="D1784">
        <v>115</v>
      </c>
      <c r="G1784" t="str">
        <f t="shared" si="136"/>
        <v>Cabe Genie 12 X 15 X 10 gr45831</v>
      </c>
      <c r="H1784">
        <v>1783</v>
      </c>
      <c r="I1784" t="s">
        <v>13232</v>
      </c>
      <c r="J1784" t="s">
        <v>414</v>
      </c>
      <c r="K1784" s="3">
        <v>45831</v>
      </c>
      <c r="L1784">
        <v>12</v>
      </c>
      <c r="M1784">
        <v>15</v>
      </c>
      <c r="N1784">
        <v>1</v>
      </c>
      <c r="O1784">
        <v>180</v>
      </c>
      <c r="P1784">
        <f t="shared" si="137"/>
        <v>115</v>
      </c>
      <c r="Q1784">
        <f t="shared" si="138"/>
        <v>0</v>
      </c>
      <c r="R1784">
        <f t="shared" si="139"/>
        <v>115</v>
      </c>
    </row>
    <row r="1785" spans="1:18">
      <c r="A1785" t="str">
        <f t="shared" si="135"/>
        <v>Cabe Genie 12 X 15 X 10 gr45830</v>
      </c>
      <c r="B1785" t="s">
        <v>414</v>
      </c>
      <c r="C1785" s="3">
        <v>45830</v>
      </c>
      <c r="D1785">
        <v>360</v>
      </c>
      <c r="G1785" t="str">
        <f t="shared" si="136"/>
        <v>Cabe Genie 12 X 15 X 10 gr45830</v>
      </c>
      <c r="H1785">
        <v>1784</v>
      </c>
      <c r="I1785" t="s">
        <v>13232</v>
      </c>
      <c r="J1785" t="s">
        <v>414</v>
      </c>
      <c r="K1785" s="3">
        <v>45830</v>
      </c>
      <c r="L1785">
        <v>12</v>
      </c>
      <c r="M1785">
        <v>15</v>
      </c>
      <c r="N1785">
        <v>1</v>
      </c>
      <c r="O1785">
        <v>180</v>
      </c>
      <c r="P1785">
        <f t="shared" si="137"/>
        <v>360</v>
      </c>
      <c r="Q1785">
        <f t="shared" si="138"/>
        <v>2</v>
      </c>
      <c r="R1785">
        <f t="shared" si="139"/>
        <v>0</v>
      </c>
    </row>
    <row r="1786" spans="1:18">
      <c r="A1786" t="str">
        <f t="shared" si="135"/>
        <v>Cabe Genie 12 X 15 X 10 gr45804</v>
      </c>
      <c r="B1786" t="s">
        <v>414</v>
      </c>
      <c r="C1786" s="3">
        <v>45804</v>
      </c>
      <c r="D1786">
        <v>815</v>
      </c>
      <c r="G1786" t="str">
        <f t="shared" si="136"/>
        <v>Cabe Genie 12 X 15 X 10 gr45804</v>
      </c>
      <c r="H1786">
        <v>1785</v>
      </c>
      <c r="I1786" t="s">
        <v>13232</v>
      </c>
      <c r="J1786" t="s">
        <v>414</v>
      </c>
      <c r="K1786" s="3">
        <v>45804</v>
      </c>
      <c r="L1786">
        <v>12</v>
      </c>
      <c r="M1786">
        <v>15</v>
      </c>
      <c r="N1786">
        <v>1</v>
      </c>
      <c r="O1786">
        <v>180</v>
      </c>
      <c r="P1786">
        <f t="shared" si="137"/>
        <v>815</v>
      </c>
      <c r="Q1786">
        <f t="shared" si="138"/>
        <v>4</v>
      </c>
      <c r="R1786">
        <f t="shared" si="139"/>
        <v>95</v>
      </c>
    </row>
    <row r="1787" spans="1:18">
      <c r="A1787" t="str">
        <f t="shared" si="135"/>
        <v>Cabe Genie 12 X 15 X 10 gr45807</v>
      </c>
      <c r="B1787" t="s">
        <v>414</v>
      </c>
      <c r="C1787" s="3">
        <v>45807</v>
      </c>
      <c r="D1787">
        <v>2520</v>
      </c>
      <c r="G1787" t="str">
        <f t="shared" si="136"/>
        <v>Cabe Genie 12 X 15 X 10 gr45807</v>
      </c>
      <c r="H1787">
        <v>1786</v>
      </c>
      <c r="I1787" t="s">
        <v>13232</v>
      </c>
      <c r="J1787" t="s">
        <v>414</v>
      </c>
      <c r="K1787" s="3">
        <v>45807</v>
      </c>
      <c r="L1787">
        <v>12</v>
      </c>
      <c r="M1787">
        <v>15</v>
      </c>
      <c r="N1787">
        <v>1</v>
      </c>
      <c r="O1787">
        <v>180</v>
      </c>
      <c r="P1787">
        <f t="shared" si="137"/>
        <v>2520</v>
      </c>
      <c r="Q1787">
        <f t="shared" si="138"/>
        <v>14</v>
      </c>
      <c r="R1787">
        <f t="shared" si="139"/>
        <v>0</v>
      </c>
    </row>
    <row r="1788" spans="1:18">
      <c r="A1788" t="str">
        <f t="shared" si="135"/>
        <v>Cabe Genie 2 gr45967</v>
      </c>
      <c r="B1788" t="s">
        <v>415</v>
      </c>
      <c r="C1788" s="3">
        <v>45967</v>
      </c>
      <c r="D1788">
        <v>2</v>
      </c>
      <c r="G1788" t="str">
        <f t="shared" si="136"/>
        <v>Cabe Genie 2 gr45967</v>
      </c>
      <c r="H1788">
        <v>1787</v>
      </c>
      <c r="I1788" t="s">
        <v>13233</v>
      </c>
      <c r="J1788" t="s">
        <v>415</v>
      </c>
      <c r="K1788" s="3">
        <v>45967</v>
      </c>
      <c r="L1788">
        <v>1</v>
      </c>
      <c r="M1788">
        <v>1</v>
      </c>
      <c r="N1788">
        <v>1</v>
      </c>
      <c r="O1788">
        <v>1</v>
      </c>
      <c r="P1788">
        <f t="shared" si="137"/>
        <v>2</v>
      </c>
      <c r="Q1788">
        <f t="shared" si="138"/>
        <v>2</v>
      </c>
      <c r="R1788">
        <f t="shared" si="139"/>
        <v>0</v>
      </c>
    </row>
    <row r="1789" spans="1:18">
      <c r="A1789" t="str">
        <f t="shared" si="135"/>
        <v>Cabe Horison 97 20 X 12 X 10 gr45931</v>
      </c>
      <c r="B1789" t="s">
        <v>416</v>
      </c>
      <c r="C1789" s="3">
        <v>45931</v>
      </c>
      <c r="D1789">
        <v>1490</v>
      </c>
      <c r="G1789" t="str">
        <f t="shared" si="136"/>
        <v>Cabe Horison 97 20 X 12 X 10 gr45931</v>
      </c>
      <c r="H1789">
        <v>1788</v>
      </c>
      <c r="I1789" t="s">
        <v>13234</v>
      </c>
      <c r="J1789" t="s">
        <v>416</v>
      </c>
      <c r="K1789" s="3">
        <v>45931</v>
      </c>
      <c r="L1789">
        <v>20</v>
      </c>
      <c r="M1789">
        <v>12</v>
      </c>
      <c r="N1789">
        <v>1</v>
      </c>
      <c r="O1789">
        <v>240</v>
      </c>
      <c r="P1789">
        <f t="shared" si="137"/>
        <v>1490</v>
      </c>
      <c r="Q1789">
        <f t="shared" si="138"/>
        <v>6</v>
      </c>
      <c r="R1789">
        <f t="shared" si="139"/>
        <v>50</v>
      </c>
    </row>
    <row r="1790" spans="1:18">
      <c r="A1790" t="str">
        <f t="shared" si="135"/>
        <v>Cabe Imperial Ijo 20 X 12 X 10 gr45992</v>
      </c>
      <c r="B1790" t="s">
        <v>417</v>
      </c>
      <c r="C1790" s="3">
        <v>45992</v>
      </c>
      <c r="D1790">
        <v>240</v>
      </c>
      <c r="G1790" t="str">
        <f t="shared" si="136"/>
        <v>Cabe Imperial Ijo 20 X 12 X 10 gr45992</v>
      </c>
      <c r="H1790">
        <v>1789</v>
      </c>
      <c r="I1790" t="s">
        <v>13235</v>
      </c>
      <c r="J1790" t="s">
        <v>417</v>
      </c>
      <c r="K1790" s="3">
        <v>45992</v>
      </c>
      <c r="L1790">
        <v>20</v>
      </c>
      <c r="M1790">
        <v>12</v>
      </c>
      <c r="N1790">
        <v>1</v>
      </c>
      <c r="O1790">
        <v>240</v>
      </c>
      <c r="P1790">
        <f t="shared" si="137"/>
        <v>240</v>
      </c>
      <c r="Q1790">
        <f t="shared" si="138"/>
        <v>1</v>
      </c>
      <c r="R1790">
        <f t="shared" si="139"/>
        <v>0</v>
      </c>
    </row>
    <row r="1791" spans="1:18">
      <c r="A1791" t="str">
        <f t="shared" si="135"/>
        <v>Cabe Imperial Ijo 20 X 12 X 10 gr45870</v>
      </c>
      <c r="B1791" t="s">
        <v>417</v>
      </c>
      <c r="C1791" s="3">
        <v>45870</v>
      </c>
      <c r="D1791">
        <v>254</v>
      </c>
      <c r="G1791" t="str">
        <f t="shared" si="136"/>
        <v>Cabe Imperial Ijo 20 X 12 X 10 gr45870</v>
      </c>
      <c r="H1791">
        <v>1790</v>
      </c>
      <c r="I1791" t="s">
        <v>13235</v>
      </c>
      <c r="J1791" t="s">
        <v>417</v>
      </c>
      <c r="K1791" s="3">
        <v>45870</v>
      </c>
      <c r="L1791">
        <v>20</v>
      </c>
      <c r="M1791">
        <v>12</v>
      </c>
      <c r="N1791">
        <v>1</v>
      </c>
      <c r="O1791">
        <v>240</v>
      </c>
      <c r="P1791">
        <f t="shared" si="137"/>
        <v>254</v>
      </c>
      <c r="Q1791">
        <f t="shared" si="138"/>
        <v>1</v>
      </c>
      <c r="R1791">
        <f t="shared" si="139"/>
        <v>14</v>
      </c>
    </row>
    <row r="1792" spans="1:18">
      <c r="A1792" t="str">
        <f t="shared" si="135"/>
        <v>Cabe Imperial Ijo 20 X 12 X 10 gr45992</v>
      </c>
      <c r="B1792" t="s">
        <v>417</v>
      </c>
      <c r="C1792" s="3">
        <v>45992</v>
      </c>
      <c r="D1792">
        <v>960</v>
      </c>
      <c r="G1792" t="str">
        <f t="shared" si="136"/>
        <v>Cabe Imperial Ijo 20 X 12 X 10 gr45992</v>
      </c>
      <c r="H1792">
        <v>1791</v>
      </c>
      <c r="I1792" t="s">
        <v>13235</v>
      </c>
      <c r="J1792" t="s">
        <v>417</v>
      </c>
      <c r="K1792" s="3">
        <v>45992</v>
      </c>
      <c r="L1792">
        <v>20</v>
      </c>
      <c r="M1792">
        <v>12</v>
      </c>
      <c r="N1792">
        <v>1</v>
      </c>
      <c r="O1792">
        <v>240</v>
      </c>
      <c r="P1792">
        <f t="shared" si="137"/>
        <v>240</v>
      </c>
      <c r="Q1792">
        <f t="shared" si="138"/>
        <v>1</v>
      </c>
      <c r="R1792">
        <f t="shared" si="139"/>
        <v>0</v>
      </c>
    </row>
    <row r="1793" spans="1:18">
      <c r="A1793" t="str">
        <f t="shared" si="135"/>
        <v>Cabe Keriting Suli 5 X 30 X 10 gr45722</v>
      </c>
      <c r="B1793" t="s">
        <v>418</v>
      </c>
      <c r="C1793" s="3">
        <v>45722</v>
      </c>
      <c r="D1793">
        <v>120</v>
      </c>
      <c r="G1793" t="str">
        <f t="shared" si="136"/>
        <v>Cabe Keriting Suli 5 X 30 X 10 gr45722</v>
      </c>
      <c r="H1793">
        <v>1792</v>
      </c>
      <c r="I1793" t="s">
        <v>13236</v>
      </c>
      <c r="J1793" t="s">
        <v>418</v>
      </c>
      <c r="K1793" s="3">
        <v>45722</v>
      </c>
      <c r="L1793">
        <v>5</v>
      </c>
      <c r="M1793">
        <v>30</v>
      </c>
      <c r="N1793">
        <v>1</v>
      </c>
      <c r="O1793">
        <v>150</v>
      </c>
      <c r="P1793">
        <f t="shared" si="137"/>
        <v>120</v>
      </c>
      <c r="Q1793">
        <f t="shared" si="138"/>
        <v>0</v>
      </c>
      <c r="R1793">
        <f t="shared" si="139"/>
        <v>120</v>
      </c>
    </row>
    <row r="1794" spans="1:18">
      <c r="A1794" t="str">
        <f t="shared" si="135"/>
        <v>Cabe Ori 212 10 X 25 X 10 gr45812</v>
      </c>
      <c r="B1794" t="s">
        <v>419</v>
      </c>
      <c r="C1794" s="3">
        <v>45812</v>
      </c>
      <c r="D1794">
        <v>664</v>
      </c>
      <c r="G1794" t="str">
        <f t="shared" si="136"/>
        <v>Cabe Ori 212 10 X 25 X 10 gr45812</v>
      </c>
      <c r="H1794">
        <v>1793</v>
      </c>
      <c r="I1794" t="s">
        <v>13237</v>
      </c>
      <c r="J1794" t="s">
        <v>419</v>
      </c>
      <c r="K1794" s="3">
        <v>45812</v>
      </c>
      <c r="L1794">
        <v>10</v>
      </c>
      <c r="M1794">
        <v>25</v>
      </c>
      <c r="N1794">
        <v>1</v>
      </c>
      <c r="O1794">
        <v>250</v>
      </c>
      <c r="P1794">
        <f t="shared" si="137"/>
        <v>664</v>
      </c>
      <c r="Q1794">
        <f t="shared" si="138"/>
        <v>2</v>
      </c>
      <c r="R1794">
        <f t="shared" si="139"/>
        <v>164</v>
      </c>
    </row>
    <row r="1795" spans="1:18">
      <c r="A1795" t="str">
        <f t="shared" ref="A1795:A1858" si="140">B1795&amp;C1795</f>
        <v>Cabe Rawit Naomi 5 X 30 X 10 gr45804</v>
      </c>
      <c r="B1795" t="s">
        <v>420</v>
      </c>
      <c r="C1795" s="3">
        <v>45804</v>
      </c>
      <c r="D1795">
        <v>240</v>
      </c>
      <c r="G1795" t="str">
        <f t="shared" ref="G1795:G1858" si="141">J1795&amp;K1795</f>
        <v>Cabe Rawit Naomi 5 X 30 X 10 gr45804</v>
      </c>
      <c r="H1795">
        <v>1794</v>
      </c>
      <c r="I1795" t="s">
        <v>13238</v>
      </c>
      <c r="J1795" t="s">
        <v>420</v>
      </c>
      <c r="K1795" s="3">
        <v>45804</v>
      </c>
      <c r="L1795">
        <v>5</v>
      </c>
      <c r="M1795">
        <v>30</v>
      </c>
      <c r="N1795">
        <v>1</v>
      </c>
      <c r="O1795">
        <v>150</v>
      </c>
      <c r="P1795">
        <f t="shared" ref="P1795:P1858" si="142">VLOOKUP(G1795,$A$2:$D$2089,4,FALSE)</f>
        <v>240</v>
      </c>
      <c r="Q1795">
        <f t="shared" ref="Q1795:Q1858" si="143">ROUNDDOWN(P1795/O1795,0)</f>
        <v>1</v>
      </c>
      <c r="R1795">
        <f t="shared" ref="R1795:R1858" si="144">P1795-Q1795*O1795</f>
        <v>90</v>
      </c>
    </row>
    <row r="1796" spans="1:18">
      <c r="A1796" t="str">
        <f t="shared" si="140"/>
        <v>Cabe Rawit Yukari 5 X 30 X 10 gr45804</v>
      </c>
      <c r="B1796" t="s">
        <v>421</v>
      </c>
      <c r="C1796" s="3">
        <v>45804</v>
      </c>
      <c r="D1796">
        <v>270</v>
      </c>
      <c r="G1796" t="str">
        <f t="shared" si="141"/>
        <v>Cabe Rawit Yukari 5 X 30 X 10 gr45804</v>
      </c>
      <c r="H1796">
        <v>1795</v>
      </c>
      <c r="I1796" t="s">
        <v>13239</v>
      </c>
      <c r="J1796" t="s">
        <v>421</v>
      </c>
      <c r="K1796" s="3">
        <v>45804</v>
      </c>
      <c r="L1796">
        <v>5</v>
      </c>
      <c r="M1796">
        <v>30</v>
      </c>
      <c r="N1796">
        <v>1</v>
      </c>
      <c r="O1796">
        <v>150</v>
      </c>
      <c r="P1796">
        <f t="shared" si="142"/>
        <v>270</v>
      </c>
      <c r="Q1796">
        <f t="shared" si="143"/>
        <v>1</v>
      </c>
      <c r="R1796">
        <f t="shared" si="144"/>
        <v>120</v>
      </c>
    </row>
    <row r="1797" spans="1:18">
      <c r="A1797" t="str">
        <f t="shared" si="140"/>
        <v>Cabe Sigantung 12 X 15 X 10 gr45831</v>
      </c>
      <c r="B1797" t="s">
        <v>422</v>
      </c>
      <c r="C1797" s="3">
        <v>45831</v>
      </c>
      <c r="D1797">
        <v>18</v>
      </c>
      <c r="G1797" t="str">
        <f t="shared" si="141"/>
        <v>Cabe Sigantung 12 X 15 X 10 gr45831</v>
      </c>
      <c r="H1797">
        <v>1796</v>
      </c>
      <c r="I1797" t="s">
        <v>13240</v>
      </c>
      <c r="J1797" t="s">
        <v>422</v>
      </c>
      <c r="K1797" s="3">
        <v>45831</v>
      </c>
      <c r="L1797">
        <v>12</v>
      </c>
      <c r="M1797">
        <v>15</v>
      </c>
      <c r="N1797">
        <v>1</v>
      </c>
      <c r="O1797">
        <v>180</v>
      </c>
      <c r="P1797">
        <f t="shared" si="142"/>
        <v>18</v>
      </c>
      <c r="Q1797">
        <f t="shared" si="143"/>
        <v>0</v>
      </c>
      <c r="R1797">
        <f t="shared" si="144"/>
        <v>18</v>
      </c>
    </row>
    <row r="1798" spans="1:18">
      <c r="A1798" t="str">
        <f t="shared" si="140"/>
        <v>Cabe Sigantung 12 X 15 X 10 gr45741</v>
      </c>
      <c r="B1798" t="s">
        <v>422</v>
      </c>
      <c r="C1798" s="3">
        <v>45741</v>
      </c>
      <c r="D1798">
        <v>530</v>
      </c>
      <c r="G1798" t="str">
        <f t="shared" si="141"/>
        <v>Cabe Sigantung 12 X 15 X 10 gr45741</v>
      </c>
      <c r="H1798">
        <v>1797</v>
      </c>
      <c r="I1798" t="s">
        <v>13240</v>
      </c>
      <c r="J1798" t="s">
        <v>422</v>
      </c>
      <c r="K1798" s="3">
        <v>45741</v>
      </c>
      <c r="L1798">
        <v>12</v>
      </c>
      <c r="M1798">
        <v>15</v>
      </c>
      <c r="N1798">
        <v>1</v>
      </c>
      <c r="O1798">
        <v>180</v>
      </c>
      <c r="P1798">
        <f t="shared" si="142"/>
        <v>530</v>
      </c>
      <c r="Q1798">
        <f t="shared" si="143"/>
        <v>2</v>
      </c>
      <c r="R1798">
        <f t="shared" si="144"/>
        <v>170</v>
      </c>
    </row>
    <row r="1799" spans="1:18">
      <c r="A1799" t="str">
        <f t="shared" si="140"/>
        <v>Cabe Sret 12 X 15 X 10 gr45824</v>
      </c>
      <c r="B1799" t="s">
        <v>423</v>
      </c>
      <c r="C1799" s="3">
        <v>45824</v>
      </c>
      <c r="D1799">
        <v>270</v>
      </c>
      <c r="G1799" t="str">
        <f t="shared" si="141"/>
        <v>Cabe Sret 12 X 15 X 10 gr45824</v>
      </c>
      <c r="H1799">
        <v>1798</v>
      </c>
      <c r="I1799" t="s">
        <v>13241</v>
      </c>
      <c r="J1799" t="s">
        <v>423</v>
      </c>
      <c r="K1799" s="3">
        <v>45824</v>
      </c>
      <c r="L1799">
        <v>12</v>
      </c>
      <c r="M1799">
        <v>15</v>
      </c>
      <c r="N1799">
        <v>1</v>
      </c>
      <c r="O1799">
        <v>180</v>
      </c>
      <c r="P1799">
        <f t="shared" si="142"/>
        <v>270</v>
      </c>
      <c r="Q1799">
        <f t="shared" si="143"/>
        <v>1</v>
      </c>
      <c r="R1799">
        <f t="shared" si="144"/>
        <v>90</v>
      </c>
    </row>
    <row r="1800" spans="1:18">
      <c r="A1800" t="str">
        <f t="shared" si="140"/>
        <v>Cabe Sret 12 X 15 X 10 gr45794</v>
      </c>
      <c r="B1800" t="s">
        <v>423</v>
      </c>
      <c r="C1800" s="3">
        <v>45794</v>
      </c>
      <c r="D1800">
        <v>941</v>
      </c>
      <c r="G1800" t="str">
        <f t="shared" si="141"/>
        <v>Cabe Sret 12 X 15 X 10 gr45794</v>
      </c>
      <c r="H1800">
        <v>1799</v>
      </c>
      <c r="I1800" t="s">
        <v>13241</v>
      </c>
      <c r="J1800" t="s">
        <v>423</v>
      </c>
      <c r="K1800" s="3">
        <v>45794</v>
      </c>
      <c r="L1800">
        <v>12</v>
      </c>
      <c r="M1800">
        <v>15</v>
      </c>
      <c r="N1800">
        <v>1</v>
      </c>
      <c r="O1800">
        <v>180</v>
      </c>
      <c r="P1800">
        <f t="shared" si="142"/>
        <v>941</v>
      </c>
      <c r="Q1800">
        <f t="shared" si="143"/>
        <v>5</v>
      </c>
      <c r="R1800">
        <f t="shared" si="144"/>
        <v>41</v>
      </c>
    </row>
    <row r="1801" spans="1:18">
      <c r="A1801" t="str">
        <f t="shared" si="140"/>
        <v>Cabe Zahra F1 12 X 15 X 10 gr45660</v>
      </c>
      <c r="B1801" t="s">
        <v>425</v>
      </c>
      <c r="C1801" s="3">
        <v>45660</v>
      </c>
      <c r="D1801">
        <v>60</v>
      </c>
      <c r="G1801" t="str">
        <f t="shared" si="141"/>
        <v>Cabe Zahra F1 12 X 15 X 10 gr45660</v>
      </c>
      <c r="H1801">
        <v>1800</v>
      </c>
      <c r="I1801" t="s">
        <v>13242</v>
      </c>
      <c r="J1801" t="s">
        <v>425</v>
      </c>
      <c r="K1801" s="3">
        <v>45660</v>
      </c>
      <c r="L1801">
        <v>12</v>
      </c>
      <c r="M1801">
        <v>15</v>
      </c>
      <c r="N1801">
        <v>1</v>
      </c>
      <c r="O1801">
        <v>180</v>
      </c>
      <c r="P1801">
        <f t="shared" si="142"/>
        <v>60</v>
      </c>
      <c r="Q1801">
        <f t="shared" si="143"/>
        <v>0</v>
      </c>
      <c r="R1801">
        <f t="shared" si="144"/>
        <v>60</v>
      </c>
    </row>
    <row r="1802" spans="1:18">
      <c r="A1802" t="str">
        <f t="shared" si="140"/>
        <v>Cauli Flower Kiran F1 50 X 10 X 10 gr45992</v>
      </c>
      <c r="B1802" t="s">
        <v>479</v>
      </c>
      <c r="C1802" s="3">
        <v>45992</v>
      </c>
      <c r="D1802">
        <v>2125</v>
      </c>
      <c r="G1802" t="str">
        <f t="shared" si="141"/>
        <v>Cauli Flower Kiran F1 50 X 10 X 10 gr45992</v>
      </c>
      <c r="H1802">
        <v>1801</v>
      </c>
      <c r="I1802" t="s">
        <v>13243</v>
      </c>
      <c r="J1802" t="s">
        <v>479</v>
      </c>
      <c r="K1802" s="3">
        <v>45992</v>
      </c>
      <c r="L1802">
        <v>500</v>
      </c>
      <c r="M1802">
        <v>1</v>
      </c>
      <c r="N1802">
        <v>1</v>
      </c>
      <c r="O1802">
        <v>500</v>
      </c>
      <c r="P1802">
        <f t="shared" si="142"/>
        <v>2125</v>
      </c>
      <c r="Q1802">
        <f t="shared" si="143"/>
        <v>4</v>
      </c>
      <c r="R1802">
        <f t="shared" si="144"/>
        <v>125</v>
      </c>
    </row>
    <row r="1803" spans="1:18">
      <c r="A1803" t="str">
        <f t="shared" si="140"/>
        <v>Cauli Flower White Shot 25 X 10 X 10 gr45919</v>
      </c>
      <c r="B1803" t="s">
        <v>480</v>
      </c>
      <c r="C1803" s="3">
        <v>45919</v>
      </c>
      <c r="D1803">
        <v>165</v>
      </c>
      <c r="G1803" t="str">
        <f t="shared" si="141"/>
        <v>Cauli Flower White Shot 25 X 10 X 10 gr45919</v>
      </c>
      <c r="H1803">
        <v>1802</v>
      </c>
      <c r="I1803" t="s">
        <v>13244</v>
      </c>
      <c r="J1803" t="s">
        <v>480</v>
      </c>
      <c r="K1803" s="3">
        <v>45919</v>
      </c>
      <c r="L1803">
        <v>25</v>
      </c>
      <c r="M1803">
        <v>10</v>
      </c>
      <c r="N1803">
        <v>1</v>
      </c>
      <c r="O1803">
        <v>250</v>
      </c>
      <c r="P1803">
        <f t="shared" si="142"/>
        <v>165</v>
      </c>
      <c r="Q1803">
        <f t="shared" si="143"/>
        <v>0</v>
      </c>
      <c r="R1803">
        <f t="shared" si="144"/>
        <v>165</v>
      </c>
    </row>
    <row r="1804" spans="1:18">
      <c r="A1804" t="str">
        <f t="shared" si="140"/>
        <v>Jagung ADV 132 20 X 1 kg45503</v>
      </c>
      <c r="B1804" t="s">
        <v>836</v>
      </c>
      <c r="C1804" s="3">
        <v>45503</v>
      </c>
      <c r="D1804">
        <v>16</v>
      </c>
      <c r="G1804" t="str">
        <f t="shared" si="141"/>
        <v>Jagung ADV 132 20 X 1 kg45503</v>
      </c>
      <c r="H1804">
        <v>1803</v>
      </c>
      <c r="I1804" t="s">
        <v>13245</v>
      </c>
      <c r="J1804" t="s">
        <v>836</v>
      </c>
      <c r="K1804" s="3">
        <v>45503</v>
      </c>
      <c r="L1804">
        <v>20</v>
      </c>
      <c r="M1804">
        <v>1</v>
      </c>
      <c r="N1804">
        <v>1</v>
      </c>
      <c r="O1804">
        <v>20</v>
      </c>
      <c r="P1804">
        <f t="shared" si="142"/>
        <v>16</v>
      </c>
      <c r="Q1804">
        <f t="shared" si="143"/>
        <v>0</v>
      </c>
      <c r="R1804">
        <f t="shared" si="144"/>
        <v>16</v>
      </c>
    </row>
    <row r="1805" spans="1:18">
      <c r="A1805" t="str">
        <f t="shared" si="140"/>
        <v>Jagung ADV 132 20 X 1 kg45654</v>
      </c>
      <c r="B1805" t="s">
        <v>836</v>
      </c>
      <c r="C1805" s="3">
        <v>45654</v>
      </c>
      <c r="D1805">
        <v>140</v>
      </c>
      <c r="G1805" t="str">
        <f t="shared" si="141"/>
        <v>Jagung ADV 132 20 X 1 kg45654</v>
      </c>
      <c r="H1805">
        <v>1804</v>
      </c>
      <c r="I1805" t="s">
        <v>13245</v>
      </c>
      <c r="J1805" t="s">
        <v>836</v>
      </c>
      <c r="K1805" s="3">
        <v>45654</v>
      </c>
      <c r="L1805">
        <v>20</v>
      </c>
      <c r="M1805">
        <v>1</v>
      </c>
      <c r="N1805">
        <v>1</v>
      </c>
      <c r="O1805">
        <v>20</v>
      </c>
      <c r="P1805">
        <f t="shared" si="142"/>
        <v>140</v>
      </c>
      <c r="Q1805">
        <f t="shared" si="143"/>
        <v>7</v>
      </c>
      <c r="R1805">
        <f t="shared" si="144"/>
        <v>0</v>
      </c>
    </row>
    <row r="1806" spans="1:18">
      <c r="A1806" t="str">
        <f t="shared" si="140"/>
        <v>Jagung ADV 132 20 X 1 kg45638</v>
      </c>
      <c r="B1806" t="s">
        <v>836</v>
      </c>
      <c r="C1806" s="3">
        <v>45638</v>
      </c>
      <c r="D1806">
        <v>2860</v>
      </c>
      <c r="G1806" t="str">
        <f t="shared" si="141"/>
        <v>Jagung ADV 132 20 X 1 kg45638</v>
      </c>
      <c r="H1806">
        <v>1805</v>
      </c>
      <c r="I1806" t="s">
        <v>13245</v>
      </c>
      <c r="J1806" t="s">
        <v>836</v>
      </c>
      <c r="K1806" s="3">
        <v>45638</v>
      </c>
      <c r="L1806">
        <v>20</v>
      </c>
      <c r="M1806">
        <v>1</v>
      </c>
      <c r="N1806">
        <v>1</v>
      </c>
      <c r="O1806">
        <v>20</v>
      </c>
      <c r="P1806">
        <f t="shared" si="142"/>
        <v>2860</v>
      </c>
      <c r="Q1806">
        <f t="shared" si="143"/>
        <v>143</v>
      </c>
      <c r="R1806">
        <f t="shared" si="144"/>
        <v>0</v>
      </c>
    </row>
    <row r="1807" spans="1:18">
      <c r="A1807" t="str">
        <f t="shared" si="140"/>
        <v>Jagung ADV 132 20 X 1 kg45514</v>
      </c>
      <c r="B1807" t="s">
        <v>836</v>
      </c>
      <c r="C1807" s="3">
        <v>45514</v>
      </c>
      <c r="D1807">
        <v>3980</v>
      </c>
      <c r="G1807" t="str">
        <f t="shared" si="141"/>
        <v>Jagung ADV 132 20 X 1 kg45514</v>
      </c>
      <c r="H1807">
        <v>1806</v>
      </c>
      <c r="I1807" t="s">
        <v>13245</v>
      </c>
      <c r="J1807" t="s">
        <v>836</v>
      </c>
      <c r="K1807" s="3">
        <v>45514</v>
      </c>
      <c r="L1807">
        <v>20</v>
      </c>
      <c r="M1807">
        <v>1</v>
      </c>
      <c r="N1807">
        <v>1</v>
      </c>
      <c r="O1807">
        <v>20</v>
      </c>
      <c r="P1807">
        <f t="shared" si="142"/>
        <v>3980</v>
      </c>
      <c r="Q1807">
        <f t="shared" si="143"/>
        <v>199</v>
      </c>
      <c r="R1807">
        <f t="shared" si="144"/>
        <v>0</v>
      </c>
    </row>
    <row r="1808" spans="1:18">
      <c r="A1808" t="str">
        <f t="shared" si="140"/>
        <v>Jagung ADV 132 20 X 1 kg45654</v>
      </c>
      <c r="B1808" t="s">
        <v>836</v>
      </c>
      <c r="C1808" s="3">
        <v>45654</v>
      </c>
      <c r="D1808">
        <v>4860</v>
      </c>
      <c r="G1808" t="str">
        <f t="shared" si="141"/>
        <v>Jagung ADV 132 20 X 1 kg45654</v>
      </c>
      <c r="H1808">
        <v>1807</v>
      </c>
      <c r="I1808" t="s">
        <v>13245</v>
      </c>
      <c r="J1808" t="s">
        <v>836</v>
      </c>
      <c r="K1808" s="3">
        <v>45654</v>
      </c>
      <c r="L1808">
        <v>20</v>
      </c>
      <c r="M1808">
        <v>1</v>
      </c>
      <c r="N1808">
        <v>1</v>
      </c>
      <c r="O1808">
        <v>20</v>
      </c>
      <c r="P1808">
        <f t="shared" si="142"/>
        <v>140</v>
      </c>
      <c r="Q1808">
        <f t="shared" si="143"/>
        <v>7</v>
      </c>
      <c r="R1808">
        <f t="shared" si="144"/>
        <v>0</v>
      </c>
    </row>
    <row r="1809" spans="1:18">
      <c r="A1809" t="str">
        <f t="shared" si="140"/>
        <v>Jagung ADV 132 20 X 1 kg45638</v>
      </c>
      <c r="B1809" t="s">
        <v>836</v>
      </c>
      <c r="C1809" s="3">
        <v>45638</v>
      </c>
      <c r="D1809">
        <v>12140</v>
      </c>
      <c r="G1809" t="str">
        <f t="shared" si="141"/>
        <v>Jagung ADV 132 20 X 1 kg45638</v>
      </c>
      <c r="H1809">
        <v>1808</v>
      </c>
      <c r="I1809" t="s">
        <v>13245</v>
      </c>
      <c r="J1809" t="s">
        <v>836</v>
      </c>
      <c r="K1809" s="3">
        <v>45638</v>
      </c>
      <c r="L1809">
        <v>20</v>
      </c>
      <c r="M1809">
        <v>1</v>
      </c>
      <c r="N1809">
        <v>1</v>
      </c>
      <c r="O1809">
        <v>20</v>
      </c>
      <c r="P1809">
        <f t="shared" si="142"/>
        <v>2860</v>
      </c>
      <c r="Q1809">
        <f t="shared" si="143"/>
        <v>143</v>
      </c>
      <c r="R1809">
        <f t="shared" si="144"/>
        <v>0</v>
      </c>
    </row>
    <row r="1810" spans="1:18">
      <c r="A1810" t="str">
        <f t="shared" si="140"/>
        <v>Jagung Bisi 18 20 X 1 kg45571</v>
      </c>
      <c r="B1810" t="s">
        <v>845</v>
      </c>
      <c r="C1810" s="3">
        <v>45571</v>
      </c>
      <c r="D1810">
        <v>18</v>
      </c>
      <c r="G1810" t="str">
        <f t="shared" si="141"/>
        <v>Jagung Bisi 18 20 X 1 kg45571</v>
      </c>
      <c r="H1810">
        <v>1809</v>
      </c>
      <c r="I1810" t="s">
        <v>13246</v>
      </c>
      <c r="J1810" t="s">
        <v>845</v>
      </c>
      <c r="K1810" s="3">
        <v>45571</v>
      </c>
      <c r="L1810">
        <v>20</v>
      </c>
      <c r="M1810">
        <v>1</v>
      </c>
      <c r="N1810">
        <v>1</v>
      </c>
      <c r="O1810">
        <v>20</v>
      </c>
      <c r="P1810">
        <f t="shared" si="142"/>
        <v>18</v>
      </c>
      <c r="Q1810">
        <f t="shared" si="143"/>
        <v>0</v>
      </c>
      <c r="R1810">
        <f t="shared" si="144"/>
        <v>18</v>
      </c>
    </row>
    <row r="1811" spans="1:18">
      <c r="A1811" t="str">
        <f t="shared" si="140"/>
        <v>Jagung Bisi 18 20 X 1 kg45596</v>
      </c>
      <c r="B1811" t="s">
        <v>845</v>
      </c>
      <c r="C1811" s="3">
        <v>45596</v>
      </c>
      <c r="D1811">
        <v>120</v>
      </c>
      <c r="G1811" t="str">
        <f t="shared" si="141"/>
        <v>Jagung Bisi 18 20 X 1 kg45596</v>
      </c>
      <c r="H1811">
        <v>1810</v>
      </c>
      <c r="I1811" t="s">
        <v>13246</v>
      </c>
      <c r="J1811" t="s">
        <v>845</v>
      </c>
      <c r="K1811" s="3">
        <v>45596</v>
      </c>
      <c r="L1811">
        <v>20</v>
      </c>
      <c r="M1811">
        <v>1</v>
      </c>
      <c r="N1811">
        <v>1</v>
      </c>
      <c r="O1811">
        <v>20</v>
      </c>
      <c r="P1811">
        <f t="shared" si="142"/>
        <v>120</v>
      </c>
      <c r="Q1811">
        <f t="shared" si="143"/>
        <v>6</v>
      </c>
      <c r="R1811">
        <f t="shared" si="144"/>
        <v>0</v>
      </c>
    </row>
    <row r="1812" spans="1:18">
      <c r="A1812" t="str">
        <f t="shared" si="140"/>
        <v>Jagung Bisi 18 20 X 1 kg45638</v>
      </c>
      <c r="B1812" t="s">
        <v>845</v>
      </c>
      <c r="C1812" s="3">
        <v>45638</v>
      </c>
      <c r="D1812">
        <v>1200</v>
      </c>
      <c r="G1812" t="str">
        <f t="shared" si="141"/>
        <v>Jagung Bisi 18 20 X 1 kg45638</v>
      </c>
      <c r="H1812">
        <v>1811</v>
      </c>
      <c r="I1812" t="s">
        <v>13246</v>
      </c>
      <c r="J1812" t="s">
        <v>845</v>
      </c>
      <c r="K1812" s="3">
        <v>45638</v>
      </c>
      <c r="L1812">
        <v>20</v>
      </c>
      <c r="M1812">
        <v>1</v>
      </c>
      <c r="N1812">
        <v>1</v>
      </c>
      <c r="O1812">
        <v>20</v>
      </c>
      <c r="P1812">
        <f t="shared" si="142"/>
        <v>1200</v>
      </c>
      <c r="Q1812">
        <f t="shared" si="143"/>
        <v>60</v>
      </c>
      <c r="R1812">
        <f t="shared" si="144"/>
        <v>0</v>
      </c>
    </row>
    <row r="1813" spans="1:18">
      <c r="A1813" t="str">
        <f t="shared" si="140"/>
        <v>Jagung Bisi 18 20 X 1 kg45585</v>
      </c>
      <c r="B1813" t="s">
        <v>845</v>
      </c>
      <c r="C1813" s="3">
        <v>45585</v>
      </c>
      <c r="D1813">
        <v>21440</v>
      </c>
      <c r="G1813" t="str">
        <f t="shared" si="141"/>
        <v>Jagung Bisi 18 20 X 1 kg45585</v>
      </c>
      <c r="H1813">
        <v>1812</v>
      </c>
      <c r="I1813" t="s">
        <v>13246</v>
      </c>
      <c r="J1813" t="s">
        <v>845</v>
      </c>
      <c r="K1813" s="3">
        <v>45585</v>
      </c>
      <c r="L1813">
        <v>20</v>
      </c>
      <c r="M1813">
        <v>1</v>
      </c>
      <c r="N1813">
        <v>1</v>
      </c>
      <c r="O1813">
        <v>20</v>
      </c>
      <c r="P1813">
        <f t="shared" si="142"/>
        <v>21440</v>
      </c>
      <c r="Q1813">
        <f t="shared" si="143"/>
        <v>1072</v>
      </c>
      <c r="R1813">
        <f t="shared" si="144"/>
        <v>0</v>
      </c>
    </row>
    <row r="1814" spans="1:18">
      <c r="A1814" t="str">
        <f t="shared" si="140"/>
        <v>Jagung Bisi 18 20 X 1 kg45596</v>
      </c>
      <c r="B1814" t="s">
        <v>845</v>
      </c>
      <c r="C1814" s="3">
        <v>45596</v>
      </c>
      <c r="D1814">
        <v>15220</v>
      </c>
      <c r="G1814" t="str">
        <f t="shared" si="141"/>
        <v>Jagung Bisi 18 20 X 1 kg45596</v>
      </c>
      <c r="H1814">
        <v>1813</v>
      </c>
      <c r="I1814" t="s">
        <v>13246</v>
      </c>
      <c r="J1814" t="s">
        <v>845</v>
      </c>
      <c r="K1814" s="3">
        <v>45596</v>
      </c>
      <c r="L1814">
        <v>20</v>
      </c>
      <c r="M1814">
        <v>1</v>
      </c>
      <c r="N1814">
        <v>1</v>
      </c>
      <c r="O1814">
        <v>20</v>
      </c>
      <c r="P1814">
        <f t="shared" si="142"/>
        <v>120</v>
      </c>
      <c r="Q1814">
        <f t="shared" si="143"/>
        <v>6</v>
      </c>
      <c r="R1814">
        <f t="shared" si="144"/>
        <v>0</v>
      </c>
    </row>
    <row r="1815" spans="1:18">
      <c r="A1815" t="str">
        <f t="shared" si="140"/>
        <v>Jagung Bisi 18 20 X 1 kg45635</v>
      </c>
      <c r="B1815" t="s">
        <v>845</v>
      </c>
      <c r="C1815" s="3">
        <v>45635</v>
      </c>
      <c r="D1815">
        <v>400</v>
      </c>
      <c r="G1815" t="str">
        <f t="shared" si="141"/>
        <v>Jagung Bisi 18 20 X 1 kg45635</v>
      </c>
      <c r="H1815">
        <v>1814</v>
      </c>
      <c r="I1815" t="s">
        <v>13246</v>
      </c>
      <c r="J1815" t="s">
        <v>845</v>
      </c>
      <c r="K1815" s="3">
        <v>45635</v>
      </c>
      <c r="L1815">
        <v>20</v>
      </c>
      <c r="M1815">
        <v>1</v>
      </c>
      <c r="N1815">
        <v>1</v>
      </c>
      <c r="O1815">
        <v>20</v>
      </c>
      <c r="P1815">
        <f t="shared" si="142"/>
        <v>400</v>
      </c>
      <c r="Q1815">
        <f t="shared" si="143"/>
        <v>20</v>
      </c>
      <c r="R1815">
        <f t="shared" si="144"/>
        <v>0</v>
      </c>
    </row>
    <row r="1816" spans="1:18">
      <c r="A1816" t="str">
        <f t="shared" si="140"/>
        <v>Jagung Bisi 18 20 X 1 kg45596</v>
      </c>
      <c r="B1816" t="s">
        <v>845</v>
      </c>
      <c r="C1816" s="3">
        <v>45596</v>
      </c>
      <c r="D1816">
        <v>3140</v>
      </c>
      <c r="G1816" t="str">
        <f t="shared" si="141"/>
        <v>Jagung Bisi 18 20 X 1 kg45596</v>
      </c>
      <c r="H1816">
        <v>1815</v>
      </c>
      <c r="I1816" t="s">
        <v>13246</v>
      </c>
      <c r="J1816" t="s">
        <v>845</v>
      </c>
      <c r="K1816" s="3">
        <v>45596</v>
      </c>
      <c r="L1816">
        <v>20</v>
      </c>
      <c r="M1816">
        <v>1</v>
      </c>
      <c r="N1816">
        <v>1</v>
      </c>
      <c r="O1816">
        <v>20</v>
      </c>
      <c r="P1816">
        <f t="shared" si="142"/>
        <v>120</v>
      </c>
      <c r="Q1816">
        <f t="shared" si="143"/>
        <v>6</v>
      </c>
      <c r="R1816">
        <f t="shared" si="144"/>
        <v>0</v>
      </c>
    </row>
    <row r="1817" spans="1:18">
      <c r="A1817" t="str">
        <f t="shared" si="140"/>
        <v>Jagung Bisi 18 20 X 1 kg45637</v>
      </c>
      <c r="B1817" t="s">
        <v>845</v>
      </c>
      <c r="C1817" s="3">
        <v>45637</v>
      </c>
      <c r="D1817">
        <v>31000</v>
      </c>
      <c r="G1817" t="str">
        <f t="shared" si="141"/>
        <v>Jagung Bisi 18 20 X 1 kg45637</v>
      </c>
      <c r="H1817">
        <v>1816</v>
      </c>
      <c r="I1817" t="s">
        <v>13246</v>
      </c>
      <c r="J1817" t="s">
        <v>845</v>
      </c>
      <c r="K1817" s="3">
        <v>45637</v>
      </c>
      <c r="L1817">
        <v>20</v>
      </c>
      <c r="M1817">
        <v>1</v>
      </c>
      <c r="N1817">
        <v>1</v>
      </c>
      <c r="O1817">
        <v>20</v>
      </c>
      <c r="P1817">
        <f t="shared" si="142"/>
        <v>31000</v>
      </c>
      <c r="Q1817">
        <f t="shared" si="143"/>
        <v>1550</v>
      </c>
      <c r="R1817">
        <f t="shared" si="144"/>
        <v>0</v>
      </c>
    </row>
    <row r="1818" spans="1:18">
      <c r="A1818" t="str">
        <f t="shared" si="140"/>
        <v>Jagung Bisi 18 20 X 1 kg45574</v>
      </c>
      <c r="B1818" t="s">
        <v>845</v>
      </c>
      <c r="C1818" s="3">
        <v>45574</v>
      </c>
      <c r="D1818">
        <v>1360</v>
      </c>
      <c r="G1818" t="str">
        <f t="shared" si="141"/>
        <v>Jagung Bisi 18 20 X 1 kg45574</v>
      </c>
      <c r="H1818">
        <v>1817</v>
      </c>
      <c r="I1818" t="s">
        <v>13246</v>
      </c>
      <c r="J1818" t="s">
        <v>845</v>
      </c>
      <c r="K1818" s="3">
        <v>45574</v>
      </c>
      <c r="L1818">
        <v>20</v>
      </c>
      <c r="M1818">
        <v>1</v>
      </c>
      <c r="N1818">
        <v>1</v>
      </c>
      <c r="O1818">
        <v>20</v>
      </c>
      <c r="P1818">
        <f t="shared" si="142"/>
        <v>1360</v>
      </c>
      <c r="Q1818">
        <f t="shared" si="143"/>
        <v>68</v>
      </c>
      <c r="R1818">
        <f t="shared" si="144"/>
        <v>0</v>
      </c>
    </row>
    <row r="1819" spans="1:18">
      <c r="A1819" t="str">
        <f t="shared" si="140"/>
        <v>Jagung Bisi 18 20 X 1 kg45618</v>
      </c>
      <c r="B1819" t="s">
        <v>845</v>
      </c>
      <c r="C1819" s="3">
        <v>45618</v>
      </c>
      <c r="D1819">
        <v>8180</v>
      </c>
      <c r="G1819" t="str">
        <f t="shared" si="141"/>
        <v>Jagung Bisi 18 20 X 1 kg45618</v>
      </c>
      <c r="H1819">
        <v>1818</v>
      </c>
      <c r="I1819" t="s">
        <v>13246</v>
      </c>
      <c r="J1819" t="s">
        <v>845</v>
      </c>
      <c r="K1819" s="3">
        <v>45618</v>
      </c>
      <c r="L1819">
        <v>20</v>
      </c>
      <c r="M1819">
        <v>1</v>
      </c>
      <c r="N1819">
        <v>1</v>
      </c>
      <c r="O1819">
        <v>20</v>
      </c>
      <c r="P1819">
        <f t="shared" si="142"/>
        <v>8180</v>
      </c>
      <c r="Q1819">
        <f t="shared" si="143"/>
        <v>409</v>
      </c>
      <c r="R1819">
        <f t="shared" si="144"/>
        <v>0</v>
      </c>
    </row>
    <row r="1820" spans="1:18">
      <c r="A1820" t="str">
        <f t="shared" si="140"/>
        <v>Jagung Bisi 18 20 X 1 kg45577</v>
      </c>
      <c r="B1820" t="s">
        <v>845</v>
      </c>
      <c r="C1820" s="3">
        <v>45577</v>
      </c>
      <c r="D1820">
        <v>5960</v>
      </c>
      <c r="G1820" t="str">
        <f t="shared" si="141"/>
        <v>Jagung Bisi 18 20 X 1 kg45577</v>
      </c>
      <c r="H1820">
        <v>1819</v>
      </c>
      <c r="I1820" t="s">
        <v>13246</v>
      </c>
      <c r="J1820" t="s">
        <v>845</v>
      </c>
      <c r="K1820" s="3">
        <v>45577</v>
      </c>
      <c r="L1820">
        <v>20</v>
      </c>
      <c r="M1820">
        <v>1</v>
      </c>
      <c r="N1820">
        <v>1</v>
      </c>
      <c r="O1820">
        <v>20</v>
      </c>
      <c r="P1820">
        <f t="shared" si="142"/>
        <v>5960</v>
      </c>
      <c r="Q1820">
        <f t="shared" si="143"/>
        <v>298</v>
      </c>
      <c r="R1820">
        <f t="shared" si="144"/>
        <v>0</v>
      </c>
    </row>
    <row r="1821" spans="1:18">
      <c r="A1821" t="str">
        <f t="shared" si="140"/>
        <v>Jagung Bisi 18 20 X 1 kg45597</v>
      </c>
      <c r="B1821" t="s">
        <v>845</v>
      </c>
      <c r="C1821" s="3">
        <v>45597</v>
      </c>
      <c r="D1821">
        <v>3900</v>
      </c>
      <c r="G1821" t="str">
        <f t="shared" si="141"/>
        <v>Jagung Bisi 18 20 X 1 kg45597</v>
      </c>
      <c r="H1821">
        <v>1820</v>
      </c>
      <c r="I1821" t="s">
        <v>13246</v>
      </c>
      <c r="J1821" t="s">
        <v>845</v>
      </c>
      <c r="K1821" s="3">
        <v>45597</v>
      </c>
      <c r="L1821">
        <v>20</v>
      </c>
      <c r="M1821">
        <v>1</v>
      </c>
      <c r="N1821">
        <v>1</v>
      </c>
      <c r="O1821">
        <v>20</v>
      </c>
      <c r="P1821">
        <f t="shared" si="142"/>
        <v>3900</v>
      </c>
      <c r="Q1821">
        <f t="shared" si="143"/>
        <v>195</v>
      </c>
      <c r="R1821">
        <f t="shared" si="144"/>
        <v>0</v>
      </c>
    </row>
    <row r="1822" spans="1:18">
      <c r="A1822" t="str">
        <f t="shared" si="140"/>
        <v>Jagung Bisi 18 20 X 1 kg45597</v>
      </c>
      <c r="B1822" t="s">
        <v>845</v>
      </c>
      <c r="C1822" s="3">
        <v>45597</v>
      </c>
      <c r="D1822">
        <v>28760</v>
      </c>
      <c r="G1822" t="str">
        <f t="shared" si="141"/>
        <v>Jagung Bisi 18 20 X 1 kg45597</v>
      </c>
      <c r="H1822">
        <v>1821</v>
      </c>
      <c r="I1822" t="s">
        <v>13246</v>
      </c>
      <c r="J1822" t="s">
        <v>845</v>
      </c>
      <c r="K1822" s="3">
        <v>45597</v>
      </c>
      <c r="L1822">
        <v>20</v>
      </c>
      <c r="M1822">
        <v>1</v>
      </c>
      <c r="N1822">
        <v>1</v>
      </c>
      <c r="O1822">
        <v>20</v>
      </c>
      <c r="P1822">
        <f t="shared" si="142"/>
        <v>3900</v>
      </c>
      <c r="Q1822">
        <f t="shared" si="143"/>
        <v>195</v>
      </c>
      <c r="R1822">
        <f t="shared" si="144"/>
        <v>0</v>
      </c>
    </row>
    <row r="1823" spans="1:18">
      <c r="A1823" t="str">
        <f t="shared" si="140"/>
        <v>Jagung Bisi 18 20 X 1 kg45630</v>
      </c>
      <c r="B1823" t="s">
        <v>845</v>
      </c>
      <c r="C1823" s="3">
        <v>45630</v>
      </c>
      <c r="D1823">
        <v>2400</v>
      </c>
      <c r="G1823" t="str">
        <f t="shared" si="141"/>
        <v>Jagung Bisi 18 20 X 1 kg45630</v>
      </c>
      <c r="H1823">
        <v>1822</v>
      </c>
      <c r="I1823" t="s">
        <v>13246</v>
      </c>
      <c r="J1823" t="s">
        <v>845</v>
      </c>
      <c r="K1823" s="3">
        <v>45630</v>
      </c>
      <c r="L1823">
        <v>20</v>
      </c>
      <c r="M1823">
        <v>1</v>
      </c>
      <c r="N1823">
        <v>1</v>
      </c>
      <c r="O1823">
        <v>20</v>
      </c>
      <c r="P1823">
        <f t="shared" si="142"/>
        <v>2400</v>
      </c>
      <c r="Q1823">
        <f t="shared" si="143"/>
        <v>120</v>
      </c>
      <c r="R1823">
        <f t="shared" si="144"/>
        <v>0</v>
      </c>
    </row>
    <row r="1824" spans="1:18">
      <c r="A1824" t="str">
        <f t="shared" si="140"/>
        <v>Jagung Bisi 18 20 X 1 kg45595</v>
      </c>
      <c r="B1824" t="s">
        <v>845</v>
      </c>
      <c r="C1824" s="3">
        <v>45595</v>
      </c>
      <c r="D1824">
        <v>3280</v>
      </c>
      <c r="G1824" t="str">
        <f t="shared" si="141"/>
        <v>Jagung Bisi 18 20 X 1 kg45595</v>
      </c>
      <c r="H1824">
        <v>1823</v>
      </c>
      <c r="I1824" t="s">
        <v>13246</v>
      </c>
      <c r="J1824" t="s">
        <v>845</v>
      </c>
      <c r="K1824" s="3">
        <v>45595</v>
      </c>
      <c r="L1824">
        <v>20</v>
      </c>
      <c r="M1824">
        <v>1</v>
      </c>
      <c r="N1824">
        <v>1</v>
      </c>
      <c r="O1824">
        <v>20</v>
      </c>
      <c r="P1824">
        <f t="shared" si="142"/>
        <v>3280</v>
      </c>
      <c r="Q1824">
        <f t="shared" si="143"/>
        <v>164</v>
      </c>
      <c r="R1824">
        <f t="shared" si="144"/>
        <v>0</v>
      </c>
    </row>
    <row r="1825" spans="1:18">
      <c r="A1825" t="str">
        <f t="shared" si="140"/>
        <v>Jagung Bisi 18 20 X 1 kg45596</v>
      </c>
      <c r="B1825" t="s">
        <v>845</v>
      </c>
      <c r="C1825" s="3">
        <v>45596</v>
      </c>
      <c r="D1825">
        <v>3500</v>
      </c>
      <c r="G1825" t="str">
        <f t="shared" si="141"/>
        <v>Jagung Bisi 18 20 X 1 kg45596</v>
      </c>
      <c r="H1825">
        <v>1824</v>
      </c>
      <c r="I1825" t="s">
        <v>13246</v>
      </c>
      <c r="J1825" t="s">
        <v>845</v>
      </c>
      <c r="K1825" s="3">
        <v>45596</v>
      </c>
      <c r="L1825">
        <v>20</v>
      </c>
      <c r="M1825">
        <v>1</v>
      </c>
      <c r="N1825">
        <v>1</v>
      </c>
      <c r="O1825">
        <v>20</v>
      </c>
      <c r="P1825">
        <f t="shared" si="142"/>
        <v>120</v>
      </c>
      <c r="Q1825">
        <f t="shared" si="143"/>
        <v>6</v>
      </c>
      <c r="R1825">
        <f t="shared" si="144"/>
        <v>0</v>
      </c>
    </row>
    <row r="1826" spans="1:18">
      <c r="A1826" t="str">
        <f t="shared" si="140"/>
        <v>Jagung Bisi 18 20 X 1 kg45625</v>
      </c>
      <c r="B1826" t="s">
        <v>845</v>
      </c>
      <c r="C1826" s="3">
        <v>45625</v>
      </c>
      <c r="D1826">
        <v>3800</v>
      </c>
      <c r="G1826" t="str">
        <f t="shared" si="141"/>
        <v>Jagung Bisi 18 20 X 1 kg45625</v>
      </c>
      <c r="H1826">
        <v>1825</v>
      </c>
      <c r="I1826" t="s">
        <v>13246</v>
      </c>
      <c r="J1826" t="s">
        <v>845</v>
      </c>
      <c r="K1826" s="3">
        <v>45625</v>
      </c>
      <c r="L1826">
        <v>20</v>
      </c>
      <c r="M1826">
        <v>1</v>
      </c>
      <c r="N1826">
        <v>1</v>
      </c>
      <c r="O1826">
        <v>20</v>
      </c>
      <c r="P1826">
        <f t="shared" si="142"/>
        <v>3800</v>
      </c>
      <c r="Q1826">
        <f t="shared" si="143"/>
        <v>190</v>
      </c>
      <c r="R1826">
        <f t="shared" si="144"/>
        <v>0</v>
      </c>
    </row>
    <row r="1827" spans="1:18">
      <c r="A1827" t="str">
        <f t="shared" si="140"/>
        <v>Jagung Bisi 18 20 X 1 kg45630</v>
      </c>
      <c r="B1827" t="s">
        <v>845</v>
      </c>
      <c r="C1827" s="3">
        <v>45630</v>
      </c>
      <c r="D1827">
        <v>16400</v>
      </c>
      <c r="G1827" t="str">
        <f t="shared" si="141"/>
        <v>Jagung Bisi 18 20 X 1 kg45630</v>
      </c>
      <c r="H1827">
        <v>1826</v>
      </c>
      <c r="I1827" t="s">
        <v>13246</v>
      </c>
      <c r="J1827" t="s">
        <v>845</v>
      </c>
      <c r="K1827" s="3">
        <v>45630</v>
      </c>
      <c r="L1827">
        <v>20</v>
      </c>
      <c r="M1827">
        <v>1</v>
      </c>
      <c r="N1827">
        <v>1</v>
      </c>
      <c r="O1827">
        <v>20</v>
      </c>
      <c r="P1827">
        <f t="shared" si="142"/>
        <v>2400</v>
      </c>
      <c r="Q1827">
        <f t="shared" si="143"/>
        <v>120</v>
      </c>
      <c r="R1827">
        <f t="shared" si="144"/>
        <v>0</v>
      </c>
    </row>
    <row r="1828" spans="1:18">
      <c r="A1828" t="str">
        <f t="shared" si="140"/>
        <v>Jagung Bisi 18 20 X 1 kg45597</v>
      </c>
      <c r="B1828" t="s">
        <v>845</v>
      </c>
      <c r="C1828" s="3">
        <v>45597</v>
      </c>
      <c r="D1828">
        <v>22800</v>
      </c>
      <c r="G1828" t="str">
        <f t="shared" si="141"/>
        <v>Jagung Bisi 18 20 X 1 kg45597</v>
      </c>
      <c r="H1828">
        <v>1827</v>
      </c>
      <c r="I1828" t="s">
        <v>13246</v>
      </c>
      <c r="J1828" t="s">
        <v>845</v>
      </c>
      <c r="K1828" s="3">
        <v>45597</v>
      </c>
      <c r="L1828">
        <v>20</v>
      </c>
      <c r="M1828">
        <v>1</v>
      </c>
      <c r="N1828">
        <v>1</v>
      </c>
      <c r="O1828">
        <v>20</v>
      </c>
      <c r="P1828">
        <f t="shared" si="142"/>
        <v>3900</v>
      </c>
      <c r="Q1828">
        <f t="shared" si="143"/>
        <v>195</v>
      </c>
      <c r="R1828">
        <f t="shared" si="144"/>
        <v>0</v>
      </c>
    </row>
    <row r="1829" spans="1:18">
      <c r="A1829" t="str">
        <f t="shared" si="140"/>
        <v>Jagung Bisi 18 20 X 1 kg45617</v>
      </c>
      <c r="B1829" t="s">
        <v>845</v>
      </c>
      <c r="C1829" s="3">
        <v>45617</v>
      </c>
      <c r="D1829">
        <v>5000</v>
      </c>
      <c r="G1829" t="str">
        <f t="shared" si="141"/>
        <v>Jagung Bisi 18 20 X 1 kg45617</v>
      </c>
      <c r="H1829">
        <v>1828</v>
      </c>
      <c r="I1829" t="s">
        <v>13246</v>
      </c>
      <c r="J1829" t="s">
        <v>845</v>
      </c>
      <c r="K1829" s="3">
        <v>45617</v>
      </c>
      <c r="L1829">
        <v>20</v>
      </c>
      <c r="M1829">
        <v>1</v>
      </c>
      <c r="N1829">
        <v>1</v>
      </c>
      <c r="O1829">
        <v>20</v>
      </c>
      <c r="P1829">
        <f t="shared" si="142"/>
        <v>5000</v>
      </c>
      <c r="Q1829">
        <f t="shared" si="143"/>
        <v>250</v>
      </c>
      <c r="R1829">
        <f t="shared" si="144"/>
        <v>0</v>
      </c>
    </row>
    <row r="1830" spans="1:18">
      <c r="A1830" t="str">
        <f t="shared" si="140"/>
        <v>Jagung Bisi 18 20 X 1 kg45637</v>
      </c>
      <c r="B1830" t="s">
        <v>845</v>
      </c>
      <c r="C1830" s="3">
        <v>45637</v>
      </c>
      <c r="D1830">
        <v>20580</v>
      </c>
      <c r="G1830" t="str">
        <f t="shared" si="141"/>
        <v>Jagung Bisi 18 20 X 1 kg45637</v>
      </c>
      <c r="H1830">
        <v>1829</v>
      </c>
      <c r="I1830" t="s">
        <v>13246</v>
      </c>
      <c r="J1830" t="s">
        <v>845</v>
      </c>
      <c r="K1830" s="3">
        <v>45637</v>
      </c>
      <c r="L1830">
        <v>20</v>
      </c>
      <c r="M1830">
        <v>1</v>
      </c>
      <c r="N1830">
        <v>1</v>
      </c>
      <c r="O1830">
        <v>20</v>
      </c>
      <c r="P1830">
        <f t="shared" si="142"/>
        <v>31000</v>
      </c>
      <c r="Q1830">
        <f t="shared" si="143"/>
        <v>1550</v>
      </c>
      <c r="R1830">
        <f t="shared" si="144"/>
        <v>0</v>
      </c>
    </row>
    <row r="1831" spans="1:18">
      <c r="A1831" t="str">
        <f t="shared" si="140"/>
        <v>Jagung Bisi 18 20 X 1 kg45618</v>
      </c>
      <c r="B1831" t="s">
        <v>845</v>
      </c>
      <c r="C1831" s="3">
        <v>45618</v>
      </c>
      <c r="D1831">
        <v>15800</v>
      </c>
      <c r="G1831" t="str">
        <f t="shared" si="141"/>
        <v>Jagung Bisi 18 20 X 1 kg45618</v>
      </c>
      <c r="H1831">
        <v>1830</v>
      </c>
      <c r="I1831" t="s">
        <v>13246</v>
      </c>
      <c r="J1831" t="s">
        <v>845</v>
      </c>
      <c r="K1831" s="3">
        <v>45618</v>
      </c>
      <c r="L1831">
        <v>20</v>
      </c>
      <c r="M1831">
        <v>1</v>
      </c>
      <c r="N1831">
        <v>1</v>
      </c>
      <c r="O1831">
        <v>20</v>
      </c>
      <c r="P1831">
        <f t="shared" si="142"/>
        <v>8180</v>
      </c>
      <c r="Q1831">
        <f t="shared" si="143"/>
        <v>409</v>
      </c>
      <c r="R1831">
        <f t="shared" si="144"/>
        <v>0</v>
      </c>
    </row>
    <row r="1832" spans="1:18">
      <c r="A1832" t="str">
        <f t="shared" si="140"/>
        <v>Jagung Bisi 18 20 X 1 kg45618</v>
      </c>
      <c r="B1832" t="s">
        <v>845</v>
      </c>
      <c r="C1832" s="3">
        <v>45618</v>
      </c>
      <c r="D1832">
        <v>6200</v>
      </c>
      <c r="G1832" t="str">
        <f t="shared" si="141"/>
        <v>Jagung Bisi 18 20 X 1 kg45618</v>
      </c>
      <c r="H1832">
        <v>1831</v>
      </c>
      <c r="I1832" t="s">
        <v>13246</v>
      </c>
      <c r="J1832" t="s">
        <v>845</v>
      </c>
      <c r="K1832" s="3">
        <v>45618</v>
      </c>
      <c r="L1832">
        <v>20</v>
      </c>
      <c r="M1832">
        <v>1</v>
      </c>
      <c r="N1832">
        <v>1</v>
      </c>
      <c r="O1832">
        <v>20</v>
      </c>
      <c r="P1832">
        <f t="shared" si="142"/>
        <v>8180</v>
      </c>
      <c r="Q1832">
        <f t="shared" si="143"/>
        <v>409</v>
      </c>
      <c r="R1832">
        <f t="shared" si="144"/>
        <v>0</v>
      </c>
    </row>
    <row r="1833" spans="1:18">
      <c r="A1833" t="str">
        <f t="shared" si="140"/>
        <v>Jagung Bisi 18 20 X 1 kg45628</v>
      </c>
      <c r="B1833" t="s">
        <v>845</v>
      </c>
      <c r="C1833" s="3">
        <v>45628</v>
      </c>
      <c r="D1833">
        <v>28940</v>
      </c>
      <c r="G1833" t="str">
        <f t="shared" si="141"/>
        <v>Jagung Bisi 18 20 X 1 kg45628</v>
      </c>
      <c r="H1833">
        <v>1832</v>
      </c>
      <c r="I1833" t="s">
        <v>13246</v>
      </c>
      <c r="J1833" t="s">
        <v>845</v>
      </c>
      <c r="K1833" s="3">
        <v>45628</v>
      </c>
      <c r="L1833">
        <v>20</v>
      </c>
      <c r="M1833">
        <v>1</v>
      </c>
      <c r="N1833">
        <v>1</v>
      </c>
      <c r="O1833">
        <v>20</v>
      </c>
      <c r="P1833">
        <f t="shared" si="142"/>
        <v>28940</v>
      </c>
      <c r="Q1833">
        <f t="shared" si="143"/>
        <v>1447</v>
      </c>
      <c r="R1833">
        <f t="shared" si="144"/>
        <v>0</v>
      </c>
    </row>
    <row r="1834" spans="1:18">
      <c r="A1834" t="str">
        <f t="shared" si="140"/>
        <v>Jagung Bisi 18 20 X 1 kg45591</v>
      </c>
      <c r="B1834" t="s">
        <v>845</v>
      </c>
      <c r="C1834" s="3">
        <v>45591</v>
      </c>
      <c r="D1834">
        <v>8720</v>
      </c>
      <c r="G1834" t="str">
        <f t="shared" si="141"/>
        <v>Jagung Bisi 18 20 X 1 kg45591</v>
      </c>
      <c r="H1834">
        <v>1833</v>
      </c>
      <c r="I1834" t="s">
        <v>13246</v>
      </c>
      <c r="J1834" t="s">
        <v>845</v>
      </c>
      <c r="K1834" s="3">
        <v>45591</v>
      </c>
      <c r="L1834">
        <v>20</v>
      </c>
      <c r="M1834">
        <v>1</v>
      </c>
      <c r="N1834">
        <v>1</v>
      </c>
      <c r="O1834">
        <v>20</v>
      </c>
      <c r="P1834">
        <f t="shared" si="142"/>
        <v>8720</v>
      </c>
      <c r="Q1834">
        <f t="shared" si="143"/>
        <v>436</v>
      </c>
      <c r="R1834">
        <f t="shared" si="144"/>
        <v>0</v>
      </c>
    </row>
    <row r="1835" spans="1:18">
      <c r="A1835" t="str">
        <f t="shared" si="140"/>
        <v>Jagung Bisi 18 20 X 1 kg45591</v>
      </c>
      <c r="B1835" t="s">
        <v>845</v>
      </c>
      <c r="C1835" s="3">
        <v>45591</v>
      </c>
      <c r="D1835">
        <v>9000</v>
      </c>
      <c r="G1835" t="str">
        <f t="shared" si="141"/>
        <v>Jagung Bisi 18 20 X 1 kg45591</v>
      </c>
      <c r="H1835">
        <v>1834</v>
      </c>
      <c r="I1835" t="s">
        <v>13246</v>
      </c>
      <c r="J1835" t="s">
        <v>845</v>
      </c>
      <c r="K1835" s="3">
        <v>45591</v>
      </c>
      <c r="L1835">
        <v>20</v>
      </c>
      <c r="M1835">
        <v>1</v>
      </c>
      <c r="N1835">
        <v>1</v>
      </c>
      <c r="O1835">
        <v>20</v>
      </c>
      <c r="P1835">
        <f t="shared" si="142"/>
        <v>8720</v>
      </c>
      <c r="Q1835">
        <f t="shared" si="143"/>
        <v>436</v>
      </c>
      <c r="R1835">
        <f t="shared" si="144"/>
        <v>0</v>
      </c>
    </row>
    <row r="1836" spans="1:18">
      <c r="A1836" t="str">
        <f t="shared" si="140"/>
        <v>Jagung Bisi 18 20 X 1 kg45627</v>
      </c>
      <c r="B1836" t="s">
        <v>845</v>
      </c>
      <c r="C1836" s="3">
        <v>45627</v>
      </c>
      <c r="D1836">
        <v>9400</v>
      </c>
      <c r="G1836" t="str">
        <f t="shared" si="141"/>
        <v>Jagung Bisi 18 20 X 1 kg45627</v>
      </c>
      <c r="H1836">
        <v>1835</v>
      </c>
      <c r="I1836" t="s">
        <v>13246</v>
      </c>
      <c r="J1836" t="s">
        <v>845</v>
      </c>
      <c r="K1836" s="3">
        <v>45627</v>
      </c>
      <c r="L1836">
        <v>20</v>
      </c>
      <c r="M1836">
        <v>1</v>
      </c>
      <c r="N1836">
        <v>1</v>
      </c>
      <c r="O1836">
        <v>20</v>
      </c>
      <c r="P1836">
        <f t="shared" si="142"/>
        <v>9400</v>
      </c>
      <c r="Q1836">
        <f t="shared" si="143"/>
        <v>470</v>
      </c>
      <c r="R1836">
        <f t="shared" si="144"/>
        <v>0</v>
      </c>
    </row>
    <row r="1837" spans="1:18">
      <c r="A1837" t="str">
        <f t="shared" si="140"/>
        <v>Jagung Bisi 18 20 X 1 kg45625</v>
      </c>
      <c r="B1837" t="s">
        <v>845</v>
      </c>
      <c r="C1837" s="3">
        <v>45625</v>
      </c>
      <c r="D1837">
        <v>11000</v>
      </c>
      <c r="G1837" t="str">
        <f t="shared" si="141"/>
        <v>Jagung Bisi 18 20 X 1 kg45625</v>
      </c>
      <c r="H1837">
        <v>1836</v>
      </c>
      <c r="I1837" t="s">
        <v>13246</v>
      </c>
      <c r="J1837" t="s">
        <v>845</v>
      </c>
      <c r="K1837" s="3">
        <v>45625</v>
      </c>
      <c r="L1837">
        <v>20</v>
      </c>
      <c r="M1837">
        <v>1</v>
      </c>
      <c r="N1837">
        <v>1</v>
      </c>
      <c r="O1837">
        <v>20</v>
      </c>
      <c r="P1837">
        <f t="shared" si="142"/>
        <v>3800</v>
      </c>
      <c r="Q1837">
        <f t="shared" si="143"/>
        <v>190</v>
      </c>
      <c r="R1837">
        <f t="shared" si="144"/>
        <v>0</v>
      </c>
    </row>
    <row r="1838" spans="1:18">
      <c r="A1838" t="str">
        <f t="shared" si="140"/>
        <v>Jagung Bisi 18 20 X 1 kg45574</v>
      </c>
      <c r="B1838" t="s">
        <v>845</v>
      </c>
      <c r="C1838" s="3">
        <v>45574</v>
      </c>
      <c r="D1838">
        <v>11020</v>
      </c>
      <c r="G1838" t="str">
        <f t="shared" si="141"/>
        <v>Jagung Bisi 18 20 X 1 kg45574</v>
      </c>
      <c r="H1838">
        <v>1837</v>
      </c>
      <c r="I1838" t="s">
        <v>13246</v>
      </c>
      <c r="J1838" t="s">
        <v>845</v>
      </c>
      <c r="K1838" s="3">
        <v>45574</v>
      </c>
      <c r="L1838">
        <v>20</v>
      </c>
      <c r="M1838">
        <v>1</v>
      </c>
      <c r="N1838">
        <v>1</v>
      </c>
      <c r="O1838">
        <v>20</v>
      </c>
      <c r="P1838">
        <f t="shared" si="142"/>
        <v>1360</v>
      </c>
      <c r="Q1838">
        <f t="shared" si="143"/>
        <v>68</v>
      </c>
      <c r="R1838">
        <f t="shared" si="144"/>
        <v>0</v>
      </c>
    </row>
    <row r="1839" spans="1:18">
      <c r="A1839" t="str">
        <f t="shared" si="140"/>
        <v>Jagung Bisi 18 20 X 1 kg45631</v>
      </c>
      <c r="B1839" t="s">
        <v>845</v>
      </c>
      <c r="C1839" s="3">
        <v>45631</v>
      </c>
      <c r="D1839">
        <v>11060</v>
      </c>
      <c r="G1839" t="str">
        <f t="shared" si="141"/>
        <v>Jagung Bisi 18 20 X 1 kg45631</v>
      </c>
      <c r="H1839">
        <v>1838</v>
      </c>
      <c r="I1839" t="s">
        <v>13246</v>
      </c>
      <c r="J1839" t="s">
        <v>845</v>
      </c>
      <c r="K1839" s="3">
        <v>45631</v>
      </c>
      <c r="L1839">
        <v>20</v>
      </c>
      <c r="M1839">
        <v>1</v>
      </c>
      <c r="N1839">
        <v>1</v>
      </c>
      <c r="O1839">
        <v>20</v>
      </c>
      <c r="P1839">
        <f t="shared" si="142"/>
        <v>11060</v>
      </c>
      <c r="Q1839">
        <f t="shared" si="143"/>
        <v>553</v>
      </c>
      <c r="R1839">
        <f t="shared" si="144"/>
        <v>0</v>
      </c>
    </row>
    <row r="1840" spans="1:18">
      <c r="A1840" t="str">
        <f t="shared" si="140"/>
        <v>Jagung Bisi 18 20 X 1 kg45586</v>
      </c>
      <c r="B1840" t="s">
        <v>845</v>
      </c>
      <c r="C1840" s="3">
        <v>45586</v>
      </c>
      <c r="D1840">
        <v>11400</v>
      </c>
      <c r="G1840" t="str">
        <f t="shared" si="141"/>
        <v>Jagung Bisi 18 20 X 1 kg45586</v>
      </c>
      <c r="H1840">
        <v>1839</v>
      </c>
      <c r="I1840" t="s">
        <v>13246</v>
      </c>
      <c r="J1840" t="s">
        <v>845</v>
      </c>
      <c r="K1840" s="3">
        <v>45586</v>
      </c>
      <c r="L1840">
        <v>20</v>
      </c>
      <c r="M1840">
        <v>1</v>
      </c>
      <c r="N1840">
        <v>1</v>
      </c>
      <c r="O1840">
        <v>20</v>
      </c>
      <c r="P1840">
        <f t="shared" si="142"/>
        <v>11400</v>
      </c>
      <c r="Q1840">
        <f t="shared" si="143"/>
        <v>570</v>
      </c>
      <c r="R1840">
        <f t="shared" si="144"/>
        <v>0</v>
      </c>
    </row>
    <row r="1841" spans="1:18">
      <c r="A1841" t="str">
        <f t="shared" si="140"/>
        <v>Jagung Bisi 18 20 X 1 kg45632</v>
      </c>
      <c r="B1841" t="s">
        <v>845</v>
      </c>
      <c r="C1841" s="3">
        <v>45632</v>
      </c>
      <c r="D1841">
        <v>11440</v>
      </c>
      <c r="G1841" t="str">
        <f t="shared" si="141"/>
        <v>Jagung Bisi 18 20 X 1 kg45632</v>
      </c>
      <c r="H1841">
        <v>1840</v>
      </c>
      <c r="I1841" t="s">
        <v>13246</v>
      </c>
      <c r="J1841" t="s">
        <v>845</v>
      </c>
      <c r="K1841" s="3">
        <v>45632</v>
      </c>
      <c r="L1841">
        <v>20</v>
      </c>
      <c r="M1841">
        <v>1</v>
      </c>
      <c r="N1841">
        <v>1</v>
      </c>
      <c r="O1841">
        <v>20</v>
      </c>
      <c r="P1841">
        <f t="shared" si="142"/>
        <v>11440</v>
      </c>
      <c r="Q1841">
        <f t="shared" si="143"/>
        <v>572</v>
      </c>
      <c r="R1841">
        <f t="shared" si="144"/>
        <v>0</v>
      </c>
    </row>
    <row r="1842" spans="1:18">
      <c r="A1842" t="str">
        <f t="shared" si="140"/>
        <v>Jagung Bisi 18 20 X 1 kg45585</v>
      </c>
      <c r="B1842" t="s">
        <v>845</v>
      </c>
      <c r="C1842" s="3">
        <v>45585</v>
      </c>
      <c r="D1842">
        <v>11900</v>
      </c>
      <c r="G1842" t="str">
        <f t="shared" si="141"/>
        <v>Jagung Bisi 18 20 X 1 kg45585</v>
      </c>
      <c r="H1842">
        <v>1841</v>
      </c>
      <c r="I1842" t="s">
        <v>13246</v>
      </c>
      <c r="J1842" t="s">
        <v>845</v>
      </c>
      <c r="K1842" s="3">
        <v>45585</v>
      </c>
      <c r="L1842">
        <v>20</v>
      </c>
      <c r="M1842">
        <v>1</v>
      </c>
      <c r="N1842">
        <v>1</v>
      </c>
      <c r="O1842">
        <v>20</v>
      </c>
      <c r="P1842">
        <f t="shared" si="142"/>
        <v>21440</v>
      </c>
      <c r="Q1842">
        <f t="shared" si="143"/>
        <v>1072</v>
      </c>
      <c r="R1842">
        <f t="shared" si="144"/>
        <v>0</v>
      </c>
    </row>
    <row r="1843" spans="1:18">
      <c r="A1843" t="str">
        <f t="shared" si="140"/>
        <v>Jagung Bisi 18 20 X 1 kg45626</v>
      </c>
      <c r="B1843" t="s">
        <v>845</v>
      </c>
      <c r="C1843" s="3">
        <v>45626</v>
      </c>
      <c r="D1843">
        <v>12300</v>
      </c>
      <c r="G1843" t="str">
        <f t="shared" si="141"/>
        <v>Jagung Bisi 18 20 X 1 kg45626</v>
      </c>
      <c r="H1843">
        <v>1842</v>
      </c>
      <c r="I1843" t="s">
        <v>13246</v>
      </c>
      <c r="J1843" t="s">
        <v>845</v>
      </c>
      <c r="K1843" s="3">
        <v>45626</v>
      </c>
      <c r="L1843">
        <v>20</v>
      </c>
      <c r="M1843">
        <v>1</v>
      </c>
      <c r="N1843">
        <v>1</v>
      </c>
      <c r="O1843">
        <v>20</v>
      </c>
      <c r="P1843">
        <f t="shared" si="142"/>
        <v>12300</v>
      </c>
      <c r="Q1843">
        <f t="shared" si="143"/>
        <v>615</v>
      </c>
      <c r="R1843">
        <f t="shared" si="144"/>
        <v>0</v>
      </c>
    </row>
    <row r="1844" spans="1:18">
      <c r="A1844" t="str">
        <f t="shared" si="140"/>
        <v>Jagung Bisi 18 20 X 1 kg45596</v>
      </c>
      <c r="B1844" t="s">
        <v>845</v>
      </c>
      <c r="C1844" s="3">
        <v>45596</v>
      </c>
      <c r="D1844">
        <v>12400</v>
      </c>
      <c r="G1844" t="str">
        <f t="shared" si="141"/>
        <v>Jagung Bisi 18 20 X 1 kg45596</v>
      </c>
      <c r="H1844">
        <v>1843</v>
      </c>
      <c r="I1844" t="s">
        <v>13246</v>
      </c>
      <c r="J1844" t="s">
        <v>845</v>
      </c>
      <c r="K1844" s="3">
        <v>45596</v>
      </c>
      <c r="L1844">
        <v>20</v>
      </c>
      <c r="M1844">
        <v>1</v>
      </c>
      <c r="N1844">
        <v>1</v>
      </c>
      <c r="O1844">
        <v>20</v>
      </c>
      <c r="P1844">
        <f t="shared" si="142"/>
        <v>120</v>
      </c>
      <c r="Q1844">
        <f t="shared" si="143"/>
        <v>6</v>
      </c>
      <c r="R1844">
        <f t="shared" si="144"/>
        <v>0</v>
      </c>
    </row>
    <row r="1845" spans="1:18">
      <c r="A1845" t="str">
        <f t="shared" si="140"/>
        <v>Jagung Bisi 18 20 X 1 kg45618</v>
      </c>
      <c r="B1845" t="s">
        <v>845</v>
      </c>
      <c r="C1845" s="3">
        <v>45618</v>
      </c>
      <c r="D1845">
        <v>13000</v>
      </c>
      <c r="G1845" t="str">
        <f t="shared" si="141"/>
        <v>Jagung Bisi 18 20 X 1 kg45618</v>
      </c>
      <c r="H1845">
        <v>1844</v>
      </c>
      <c r="I1845" t="s">
        <v>13246</v>
      </c>
      <c r="J1845" t="s">
        <v>845</v>
      </c>
      <c r="K1845" s="3">
        <v>45618</v>
      </c>
      <c r="L1845">
        <v>20</v>
      </c>
      <c r="M1845">
        <v>1</v>
      </c>
      <c r="N1845">
        <v>1</v>
      </c>
      <c r="O1845">
        <v>20</v>
      </c>
      <c r="P1845">
        <f t="shared" si="142"/>
        <v>8180</v>
      </c>
      <c r="Q1845">
        <f t="shared" si="143"/>
        <v>409</v>
      </c>
      <c r="R1845">
        <f t="shared" si="144"/>
        <v>0</v>
      </c>
    </row>
    <row r="1846" spans="1:18">
      <c r="A1846" t="str">
        <f t="shared" si="140"/>
        <v>Jagung Bisi 18 20 X 1 kg45584</v>
      </c>
      <c r="B1846" t="s">
        <v>845</v>
      </c>
      <c r="C1846" s="3">
        <v>45584</v>
      </c>
      <c r="D1846">
        <v>13200</v>
      </c>
      <c r="G1846" t="str">
        <f t="shared" si="141"/>
        <v>Jagung Bisi 18 20 X 1 kg45584</v>
      </c>
      <c r="H1846">
        <v>1845</v>
      </c>
      <c r="I1846" t="s">
        <v>13246</v>
      </c>
      <c r="J1846" t="s">
        <v>845</v>
      </c>
      <c r="K1846" s="3">
        <v>45584</v>
      </c>
      <c r="L1846">
        <v>20</v>
      </c>
      <c r="M1846">
        <v>1</v>
      </c>
      <c r="N1846">
        <v>1</v>
      </c>
      <c r="O1846">
        <v>20</v>
      </c>
      <c r="P1846">
        <f t="shared" si="142"/>
        <v>13200</v>
      </c>
      <c r="Q1846">
        <f t="shared" si="143"/>
        <v>660</v>
      </c>
      <c r="R1846">
        <f t="shared" si="144"/>
        <v>0</v>
      </c>
    </row>
    <row r="1847" spans="1:18">
      <c r="A1847" t="str">
        <f t="shared" si="140"/>
        <v>Jagung Bisi 18 20 X 1 kg45579</v>
      </c>
      <c r="B1847" t="s">
        <v>845</v>
      </c>
      <c r="C1847" s="3">
        <v>45579</v>
      </c>
      <c r="D1847">
        <v>13940</v>
      </c>
      <c r="G1847" t="str">
        <f t="shared" si="141"/>
        <v>Jagung Bisi 18 20 X 1 kg45579</v>
      </c>
      <c r="H1847">
        <v>1846</v>
      </c>
      <c r="I1847" t="s">
        <v>13246</v>
      </c>
      <c r="J1847" t="s">
        <v>845</v>
      </c>
      <c r="K1847" s="3">
        <v>45579</v>
      </c>
      <c r="L1847">
        <v>20</v>
      </c>
      <c r="M1847">
        <v>1</v>
      </c>
      <c r="N1847">
        <v>1</v>
      </c>
      <c r="O1847">
        <v>20</v>
      </c>
      <c r="P1847">
        <f t="shared" si="142"/>
        <v>13940</v>
      </c>
      <c r="Q1847">
        <f t="shared" si="143"/>
        <v>697</v>
      </c>
      <c r="R1847">
        <f t="shared" si="144"/>
        <v>0</v>
      </c>
    </row>
    <row r="1848" spans="1:18">
      <c r="A1848" t="str">
        <f t="shared" si="140"/>
        <v>Jagung Bisi 18 20 X 1 kg45585</v>
      </c>
      <c r="B1848" t="s">
        <v>845</v>
      </c>
      <c r="C1848" s="3">
        <v>45585</v>
      </c>
      <c r="D1848">
        <v>14000</v>
      </c>
      <c r="G1848" t="str">
        <f t="shared" si="141"/>
        <v>Jagung Bisi 18 20 X 1 kg45585</v>
      </c>
      <c r="H1848">
        <v>1847</v>
      </c>
      <c r="I1848" t="s">
        <v>13246</v>
      </c>
      <c r="J1848" t="s">
        <v>845</v>
      </c>
      <c r="K1848" s="3">
        <v>45585</v>
      </c>
      <c r="L1848">
        <v>20</v>
      </c>
      <c r="M1848">
        <v>1</v>
      </c>
      <c r="N1848">
        <v>1</v>
      </c>
      <c r="O1848">
        <v>20</v>
      </c>
      <c r="P1848">
        <f t="shared" si="142"/>
        <v>21440</v>
      </c>
      <c r="Q1848">
        <f t="shared" si="143"/>
        <v>1072</v>
      </c>
      <c r="R1848">
        <f t="shared" si="144"/>
        <v>0</v>
      </c>
    </row>
    <row r="1849" spans="1:18">
      <c r="A1849" t="str">
        <f t="shared" si="140"/>
        <v>Jagung Bisi 18 20 X 1 kg45584</v>
      </c>
      <c r="B1849" t="s">
        <v>845</v>
      </c>
      <c r="C1849" s="3">
        <v>45584</v>
      </c>
      <c r="D1849">
        <v>15960</v>
      </c>
      <c r="G1849" t="str">
        <f t="shared" si="141"/>
        <v>Jagung Bisi 18 20 X 1 kg45584</v>
      </c>
      <c r="H1849">
        <v>1848</v>
      </c>
      <c r="I1849" t="s">
        <v>13246</v>
      </c>
      <c r="J1849" t="s">
        <v>845</v>
      </c>
      <c r="K1849" s="3">
        <v>45584</v>
      </c>
      <c r="L1849">
        <v>20</v>
      </c>
      <c r="M1849">
        <v>1</v>
      </c>
      <c r="N1849">
        <v>1</v>
      </c>
      <c r="O1849">
        <v>20</v>
      </c>
      <c r="P1849">
        <f t="shared" si="142"/>
        <v>13200</v>
      </c>
      <c r="Q1849">
        <f t="shared" si="143"/>
        <v>660</v>
      </c>
      <c r="R1849">
        <f t="shared" si="144"/>
        <v>0</v>
      </c>
    </row>
    <row r="1850" spans="1:18">
      <c r="A1850" t="str">
        <f t="shared" si="140"/>
        <v>Jagung Bisi 18 20 X 1 kg45584</v>
      </c>
      <c r="B1850" t="s">
        <v>845</v>
      </c>
      <c r="C1850" s="3">
        <v>45584</v>
      </c>
      <c r="D1850">
        <v>16020</v>
      </c>
      <c r="G1850" t="str">
        <f t="shared" si="141"/>
        <v>Jagung Bisi 18 20 X 1 kg45584</v>
      </c>
      <c r="H1850">
        <v>1849</v>
      </c>
      <c r="I1850" t="s">
        <v>13246</v>
      </c>
      <c r="J1850" t="s">
        <v>845</v>
      </c>
      <c r="K1850" s="3">
        <v>45584</v>
      </c>
      <c r="L1850">
        <v>20</v>
      </c>
      <c r="M1850">
        <v>1</v>
      </c>
      <c r="N1850">
        <v>1</v>
      </c>
      <c r="O1850">
        <v>20</v>
      </c>
      <c r="P1850">
        <f t="shared" si="142"/>
        <v>13200</v>
      </c>
      <c r="Q1850">
        <f t="shared" si="143"/>
        <v>660</v>
      </c>
      <c r="R1850">
        <f t="shared" si="144"/>
        <v>0</v>
      </c>
    </row>
    <row r="1851" spans="1:18">
      <c r="A1851" t="str">
        <f t="shared" si="140"/>
        <v>Jagung Bisi 18 20 X 1 kg45631</v>
      </c>
      <c r="B1851" t="s">
        <v>845</v>
      </c>
      <c r="C1851" s="3">
        <v>45631</v>
      </c>
      <c r="D1851">
        <v>16640</v>
      </c>
      <c r="G1851" t="str">
        <f t="shared" si="141"/>
        <v>Jagung Bisi 18 20 X 1 kg45631</v>
      </c>
      <c r="H1851">
        <v>1850</v>
      </c>
      <c r="I1851" t="s">
        <v>13246</v>
      </c>
      <c r="J1851" t="s">
        <v>845</v>
      </c>
      <c r="K1851" s="3">
        <v>45631</v>
      </c>
      <c r="L1851">
        <v>20</v>
      </c>
      <c r="M1851">
        <v>1</v>
      </c>
      <c r="N1851">
        <v>1</v>
      </c>
      <c r="O1851">
        <v>20</v>
      </c>
      <c r="P1851">
        <f t="shared" si="142"/>
        <v>11060</v>
      </c>
      <c r="Q1851">
        <f t="shared" si="143"/>
        <v>553</v>
      </c>
      <c r="R1851">
        <f t="shared" si="144"/>
        <v>0</v>
      </c>
    </row>
    <row r="1852" spans="1:18">
      <c r="A1852" t="str">
        <f t="shared" si="140"/>
        <v>Jagung Bisi 18 20 X 1 kg45617</v>
      </c>
      <c r="B1852" t="s">
        <v>845</v>
      </c>
      <c r="C1852" s="3">
        <v>45617</v>
      </c>
      <c r="D1852">
        <v>16660</v>
      </c>
      <c r="G1852" t="str">
        <f t="shared" si="141"/>
        <v>Jagung Bisi 18 20 X 1 kg45617</v>
      </c>
      <c r="H1852">
        <v>1851</v>
      </c>
      <c r="I1852" t="s">
        <v>13246</v>
      </c>
      <c r="J1852" t="s">
        <v>845</v>
      </c>
      <c r="K1852" s="3">
        <v>45617</v>
      </c>
      <c r="L1852">
        <v>20</v>
      </c>
      <c r="M1852">
        <v>1</v>
      </c>
      <c r="N1852">
        <v>1</v>
      </c>
      <c r="O1852">
        <v>20</v>
      </c>
      <c r="P1852">
        <f t="shared" si="142"/>
        <v>5000</v>
      </c>
      <c r="Q1852">
        <f t="shared" si="143"/>
        <v>250</v>
      </c>
      <c r="R1852">
        <f t="shared" si="144"/>
        <v>0</v>
      </c>
    </row>
    <row r="1853" spans="1:18">
      <c r="A1853" t="str">
        <f t="shared" si="140"/>
        <v>Jagung Bisi 18 20 X 1 kg45579</v>
      </c>
      <c r="B1853" t="s">
        <v>845</v>
      </c>
      <c r="C1853" s="3">
        <v>45579</v>
      </c>
      <c r="D1853">
        <v>17700</v>
      </c>
      <c r="G1853" t="str">
        <f t="shared" si="141"/>
        <v>Jagung Bisi 18 20 X 1 kg45579</v>
      </c>
      <c r="H1853">
        <v>1852</v>
      </c>
      <c r="I1853" t="s">
        <v>13246</v>
      </c>
      <c r="J1853" t="s">
        <v>845</v>
      </c>
      <c r="K1853" s="3">
        <v>45579</v>
      </c>
      <c r="L1853">
        <v>20</v>
      </c>
      <c r="M1853">
        <v>1</v>
      </c>
      <c r="N1853">
        <v>1</v>
      </c>
      <c r="O1853">
        <v>20</v>
      </c>
      <c r="P1853">
        <f t="shared" si="142"/>
        <v>13940</v>
      </c>
      <c r="Q1853">
        <f t="shared" si="143"/>
        <v>697</v>
      </c>
      <c r="R1853">
        <f t="shared" si="144"/>
        <v>0</v>
      </c>
    </row>
    <row r="1854" spans="1:18">
      <c r="A1854" t="str">
        <f t="shared" si="140"/>
        <v>Jagung Bisi 18 20 X 1 kg45596</v>
      </c>
      <c r="B1854" t="s">
        <v>845</v>
      </c>
      <c r="C1854" s="3">
        <v>45596</v>
      </c>
      <c r="D1854">
        <v>17880</v>
      </c>
      <c r="G1854" t="str">
        <f t="shared" si="141"/>
        <v>Jagung Bisi 18 20 X 1 kg45596</v>
      </c>
      <c r="H1854">
        <v>1853</v>
      </c>
      <c r="I1854" t="s">
        <v>13246</v>
      </c>
      <c r="J1854" t="s">
        <v>845</v>
      </c>
      <c r="K1854" s="3">
        <v>45596</v>
      </c>
      <c r="L1854">
        <v>20</v>
      </c>
      <c r="M1854">
        <v>1</v>
      </c>
      <c r="N1854">
        <v>1</v>
      </c>
      <c r="O1854">
        <v>20</v>
      </c>
      <c r="P1854">
        <f t="shared" si="142"/>
        <v>120</v>
      </c>
      <c r="Q1854">
        <f t="shared" si="143"/>
        <v>6</v>
      </c>
      <c r="R1854">
        <f t="shared" si="144"/>
        <v>0</v>
      </c>
    </row>
    <row r="1855" spans="1:18">
      <c r="A1855" t="str">
        <f t="shared" si="140"/>
        <v>Jagung Bisi 18 20 X 1 kg45593</v>
      </c>
      <c r="B1855" t="s">
        <v>845</v>
      </c>
      <c r="C1855" s="3">
        <v>45593</v>
      </c>
      <c r="D1855">
        <v>18000</v>
      </c>
      <c r="G1855" t="str">
        <f t="shared" si="141"/>
        <v>Jagung Bisi 18 20 X 1 kg45593</v>
      </c>
      <c r="H1855">
        <v>1854</v>
      </c>
      <c r="I1855" t="s">
        <v>13246</v>
      </c>
      <c r="J1855" t="s">
        <v>845</v>
      </c>
      <c r="K1855" s="3">
        <v>45593</v>
      </c>
      <c r="L1855">
        <v>20</v>
      </c>
      <c r="M1855">
        <v>1</v>
      </c>
      <c r="N1855">
        <v>1</v>
      </c>
      <c r="O1855">
        <v>20</v>
      </c>
      <c r="P1855">
        <f t="shared" si="142"/>
        <v>18000</v>
      </c>
      <c r="Q1855">
        <f t="shared" si="143"/>
        <v>900</v>
      </c>
      <c r="R1855">
        <f t="shared" si="144"/>
        <v>0</v>
      </c>
    </row>
    <row r="1856" spans="1:18">
      <c r="A1856" t="str">
        <f t="shared" si="140"/>
        <v>Jagung Bisi 18 20 X 1 kg45584</v>
      </c>
      <c r="B1856" t="s">
        <v>845</v>
      </c>
      <c r="C1856" s="3">
        <v>45584</v>
      </c>
      <c r="D1856">
        <v>18200</v>
      </c>
      <c r="G1856" t="str">
        <f t="shared" si="141"/>
        <v>Jagung Bisi 18 20 X 1 kg45584</v>
      </c>
      <c r="H1856">
        <v>1855</v>
      </c>
      <c r="I1856" t="s">
        <v>13246</v>
      </c>
      <c r="J1856" t="s">
        <v>845</v>
      </c>
      <c r="K1856" s="3">
        <v>45584</v>
      </c>
      <c r="L1856">
        <v>20</v>
      </c>
      <c r="M1856">
        <v>1</v>
      </c>
      <c r="N1856">
        <v>1</v>
      </c>
      <c r="O1856">
        <v>20</v>
      </c>
      <c r="P1856">
        <f t="shared" si="142"/>
        <v>13200</v>
      </c>
      <c r="Q1856">
        <f t="shared" si="143"/>
        <v>660</v>
      </c>
      <c r="R1856">
        <f t="shared" si="144"/>
        <v>0</v>
      </c>
    </row>
    <row r="1857" spans="1:18">
      <c r="A1857" t="str">
        <f t="shared" si="140"/>
        <v>Jagung Bisi 18 20 X 1 kg45591</v>
      </c>
      <c r="B1857" t="s">
        <v>845</v>
      </c>
      <c r="C1857" s="3">
        <v>45591</v>
      </c>
      <c r="D1857">
        <v>18800</v>
      </c>
      <c r="G1857" t="str">
        <f t="shared" si="141"/>
        <v>Jagung Bisi 18 20 X 1 kg45591</v>
      </c>
      <c r="H1857">
        <v>1856</v>
      </c>
      <c r="I1857" t="s">
        <v>13246</v>
      </c>
      <c r="J1857" t="s">
        <v>845</v>
      </c>
      <c r="K1857" s="3">
        <v>45591</v>
      </c>
      <c r="L1857">
        <v>20</v>
      </c>
      <c r="M1857">
        <v>1</v>
      </c>
      <c r="N1857">
        <v>1</v>
      </c>
      <c r="O1857">
        <v>20</v>
      </c>
      <c r="P1857">
        <f t="shared" si="142"/>
        <v>8720</v>
      </c>
      <c r="Q1857">
        <f t="shared" si="143"/>
        <v>436</v>
      </c>
      <c r="R1857">
        <f t="shared" si="144"/>
        <v>0</v>
      </c>
    </row>
    <row r="1858" spans="1:18">
      <c r="A1858" t="str">
        <f t="shared" si="140"/>
        <v>Jagung Bisi 18 20 X 1 kg45631</v>
      </c>
      <c r="B1858" t="s">
        <v>845</v>
      </c>
      <c r="C1858" s="3">
        <v>45631</v>
      </c>
      <c r="D1858">
        <v>18900</v>
      </c>
      <c r="G1858" t="str">
        <f t="shared" si="141"/>
        <v>Jagung Bisi 18 20 X 1 kg45631</v>
      </c>
      <c r="H1858">
        <v>1857</v>
      </c>
      <c r="I1858" t="s">
        <v>13246</v>
      </c>
      <c r="J1858" t="s">
        <v>845</v>
      </c>
      <c r="K1858" s="3">
        <v>45631</v>
      </c>
      <c r="L1858">
        <v>20</v>
      </c>
      <c r="M1858">
        <v>1</v>
      </c>
      <c r="N1858">
        <v>1</v>
      </c>
      <c r="O1858">
        <v>20</v>
      </c>
      <c r="P1858">
        <f t="shared" si="142"/>
        <v>11060</v>
      </c>
      <c r="Q1858">
        <f t="shared" si="143"/>
        <v>553</v>
      </c>
      <c r="R1858">
        <f t="shared" si="144"/>
        <v>0</v>
      </c>
    </row>
    <row r="1859" spans="1:18">
      <c r="A1859" t="str">
        <f t="shared" ref="A1859:A1922" si="145">B1859&amp;C1859</f>
        <v>Jagung Bisi 18 20 X 1 kg45630</v>
      </c>
      <c r="B1859" t="s">
        <v>845</v>
      </c>
      <c r="C1859" s="3">
        <v>45630</v>
      </c>
      <c r="D1859">
        <v>19000</v>
      </c>
      <c r="G1859" t="str">
        <f t="shared" ref="G1859:G1922" si="146">J1859&amp;K1859</f>
        <v>Jagung Bisi 18 20 X 1 kg45630</v>
      </c>
      <c r="H1859">
        <v>1858</v>
      </c>
      <c r="I1859" t="s">
        <v>13246</v>
      </c>
      <c r="J1859" t="s">
        <v>845</v>
      </c>
      <c r="K1859" s="3">
        <v>45630</v>
      </c>
      <c r="L1859">
        <v>20</v>
      </c>
      <c r="M1859">
        <v>1</v>
      </c>
      <c r="N1859">
        <v>1</v>
      </c>
      <c r="O1859">
        <v>20</v>
      </c>
      <c r="P1859">
        <f t="shared" ref="P1859:P1922" si="147">VLOOKUP(G1859,$A$2:$D$2089,4,FALSE)</f>
        <v>2400</v>
      </c>
      <c r="Q1859">
        <f t="shared" ref="Q1859:Q1922" si="148">ROUNDDOWN(P1859/O1859,0)</f>
        <v>120</v>
      </c>
      <c r="R1859">
        <f t="shared" ref="R1859:R1922" si="149">P1859-Q1859*O1859</f>
        <v>0</v>
      </c>
    </row>
    <row r="1860" spans="1:18">
      <c r="A1860" t="str">
        <f t="shared" si="145"/>
        <v>Jagung Bisi 18 20 X 1 kg45598</v>
      </c>
      <c r="B1860" t="s">
        <v>845</v>
      </c>
      <c r="C1860" s="3">
        <v>45598</v>
      </c>
      <c r="D1860">
        <v>19380</v>
      </c>
      <c r="G1860" t="str">
        <f t="shared" si="146"/>
        <v>Jagung Bisi 18 20 X 1 kg45598</v>
      </c>
      <c r="H1860">
        <v>1859</v>
      </c>
      <c r="I1860" t="s">
        <v>13246</v>
      </c>
      <c r="J1860" t="s">
        <v>845</v>
      </c>
      <c r="K1860" s="3">
        <v>45598</v>
      </c>
      <c r="L1860">
        <v>20</v>
      </c>
      <c r="M1860">
        <v>1</v>
      </c>
      <c r="N1860">
        <v>1</v>
      </c>
      <c r="O1860">
        <v>20</v>
      </c>
      <c r="P1860">
        <f t="shared" si="147"/>
        <v>19380</v>
      </c>
      <c r="Q1860">
        <f t="shared" si="148"/>
        <v>969</v>
      </c>
      <c r="R1860">
        <f t="shared" si="149"/>
        <v>0</v>
      </c>
    </row>
    <row r="1861" spans="1:18">
      <c r="A1861" t="str">
        <f t="shared" si="145"/>
        <v>Jagung Bisi 18 20 X 1 kg45626</v>
      </c>
      <c r="B1861" t="s">
        <v>845</v>
      </c>
      <c r="C1861" s="3">
        <v>45626</v>
      </c>
      <c r="D1861">
        <v>20000</v>
      </c>
      <c r="G1861" t="str">
        <f t="shared" si="146"/>
        <v>Jagung Bisi 18 20 X 1 kg45626</v>
      </c>
      <c r="H1861">
        <v>1860</v>
      </c>
      <c r="I1861" t="s">
        <v>13246</v>
      </c>
      <c r="J1861" t="s">
        <v>845</v>
      </c>
      <c r="K1861" s="3">
        <v>45626</v>
      </c>
      <c r="L1861">
        <v>20</v>
      </c>
      <c r="M1861">
        <v>1</v>
      </c>
      <c r="N1861">
        <v>1</v>
      </c>
      <c r="O1861">
        <v>20</v>
      </c>
      <c r="P1861">
        <f t="shared" si="147"/>
        <v>12300</v>
      </c>
      <c r="Q1861">
        <f t="shared" si="148"/>
        <v>615</v>
      </c>
      <c r="R1861">
        <f t="shared" si="149"/>
        <v>0</v>
      </c>
    </row>
    <row r="1862" spans="1:18">
      <c r="A1862" t="str">
        <f t="shared" si="145"/>
        <v>Jagung Bisi 18 20 X 1 kg45583</v>
      </c>
      <c r="B1862" t="s">
        <v>845</v>
      </c>
      <c r="C1862" s="3">
        <v>45583</v>
      </c>
      <c r="D1862">
        <v>20300</v>
      </c>
      <c r="G1862" t="str">
        <f t="shared" si="146"/>
        <v>Jagung Bisi 18 20 X 1 kg45583</v>
      </c>
      <c r="H1862">
        <v>1861</v>
      </c>
      <c r="I1862" t="s">
        <v>13246</v>
      </c>
      <c r="J1862" t="s">
        <v>845</v>
      </c>
      <c r="K1862" s="3">
        <v>45583</v>
      </c>
      <c r="L1862">
        <v>20</v>
      </c>
      <c r="M1862">
        <v>1</v>
      </c>
      <c r="N1862">
        <v>1</v>
      </c>
      <c r="O1862">
        <v>20</v>
      </c>
      <c r="P1862">
        <f t="shared" si="147"/>
        <v>20300</v>
      </c>
      <c r="Q1862">
        <f t="shared" si="148"/>
        <v>1015</v>
      </c>
      <c r="R1862">
        <f t="shared" si="149"/>
        <v>0</v>
      </c>
    </row>
    <row r="1863" spans="1:18">
      <c r="A1863" t="str">
        <f t="shared" si="145"/>
        <v>Jagung Bisi 18 20 X 1 kg45617</v>
      </c>
      <c r="B1863" t="s">
        <v>845</v>
      </c>
      <c r="C1863" s="3">
        <v>45617</v>
      </c>
      <c r="D1863">
        <v>20300</v>
      </c>
      <c r="G1863" t="str">
        <f t="shared" si="146"/>
        <v>Jagung Bisi 18 20 X 1 kg45617</v>
      </c>
      <c r="H1863">
        <v>1862</v>
      </c>
      <c r="I1863" t="s">
        <v>13246</v>
      </c>
      <c r="J1863" t="s">
        <v>845</v>
      </c>
      <c r="K1863" s="3">
        <v>45617</v>
      </c>
      <c r="L1863">
        <v>20</v>
      </c>
      <c r="M1863">
        <v>1</v>
      </c>
      <c r="N1863">
        <v>1</v>
      </c>
      <c r="O1863">
        <v>20</v>
      </c>
      <c r="P1863">
        <f t="shared" si="147"/>
        <v>5000</v>
      </c>
      <c r="Q1863">
        <f t="shared" si="148"/>
        <v>250</v>
      </c>
      <c r="R1863">
        <f t="shared" si="149"/>
        <v>0</v>
      </c>
    </row>
    <row r="1864" spans="1:18">
      <c r="A1864" t="str">
        <f t="shared" si="145"/>
        <v>Jagung Bisi 18 20 X 1 kg45595</v>
      </c>
      <c r="B1864" t="s">
        <v>845</v>
      </c>
      <c r="C1864" s="3">
        <v>45595</v>
      </c>
      <c r="D1864">
        <v>20900</v>
      </c>
      <c r="G1864" t="str">
        <f t="shared" si="146"/>
        <v>Jagung Bisi 18 20 X 1 kg45595</v>
      </c>
      <c r="H1864">
        <v>1863</v>
      </c>
      <c r="I1864" t="s">
        <v>13246</v>
      </c>
      <c r="J1864" t="s">
        <v>845</v>
      </c>
      <c r="K1864" s="3">
        <v>45595</v>
      </c>
      <c r="L1864">
        <v>20</v>
      </c>
      <c r="M1864">
        <v>1</v>
      </c>
      <c r="N1864">
        <v>1</v>
      </c>
      <c r="O1864">
        <v>20</v>
      </c>
      <c r="P1864">
        <f t="shared" si="147"/>
        <v>3280</v>
      </c>
      <c r="Q1864">
        <f t="shared" si="148"/>
        <v>164</v>
      </c>
      <c r="R1864">
        <f t="shared" si="149"/>
        <v>0</v>
      </c>
    </row>
    <row r="1865" spans="1:18">
      <c r="A1865" t="str">
        <f t="shared" si="145"/>
        <v>Jagung Bisi 18 20 X 1 kg45631</v>
      </c>
      <c r="B1865" t="s">
        <v>845</v>
      </c>
      <c r="C1865" s="3">
        <v>45631</v>
      </c>
      <c r="D1865">
        <v>22300</v>
      </c>
      <c r="G1865" t="str">
        <f t="shared" si="146"/>
        <v>Jagung Bisi 18 20 X 1 kg45631</v>
      </c>
      <c r="H1865">
        <v>1864</v>
      </c>
      <c r="I1865" t="s">
        <v>13246</v>
      </c>
      <c r="J1865" t="s">
        <v>845</v>
      </c>
      <c r="K1865" s="3">
        <v>45631</v>
      </c>
      <c r="L1865">
        <v>20</v>
      </c>
      <c r="M1865">
        <v>1</v>
      </c>
      <c r="N1865">
        <v>1</v>
      </c>
      <c r="O1865">
        <v>20</v>
      </c>
      <c r="P1865">
        <f t="shared" si="147"/>
        <v>11060</v>
      </c>
      <c r="Q1865">
        <f t="shared" si="148"/>
        <v>553</v>
      </c>
      <c r="R1865">
        <f t="shared" si="149"/>
        <v>0</v>
      </c>
    </row>
    <row r="1866" spans="1:18">
      <c r="A1866" t="str">
        <f t="shared" si="145"/>
        <v>Jagung Bisi 18 20 X 1 kg45622</v>
      </c>
      <c r="B1866" t="s">
        <v>845</v>
      </c>
      <c r="C1866" s="3">
        <v>45622</v>
      </c>
      <c r="D1866">
        <v>22500</v>
      </c>
      <c r="G1866" t="str">
        <f t="shared" si="146"/>
        <v>Jagung Bisi 18 20 X 1 kg45622</v>
      </c>
      <c r="H1866">
        <v>1865</v>
      </c>
      <c r="I1866" t="s">
        <v>13246</v>
      </c>
      <c r="J1866" t="s">
        <v>845</v>
      </c>
      <c r="K1866" s="3">
        <v>45622</v>
      </c>
      <c r="L1866">
        <v>20</v>
      </c>
      <c r="M1866">
        <v>1</v>
      </c>
      <c r="N1866">
        <v>1</v>
      </c>
      <c r="O1866">
        <v>20</v>
      </c>
      <c r="P1866">
        <f t="shared" si="147"/>
        <v>22500</v>
      </c>
      <c r="Q1866">
        <f t="shared" si="148"/>
        <v>1125</v>
      </c>
      <c r="R1866">
        <f t="shared" si="149"/>
        <v>0</v>
      </c>
    </row>
    <row r="1867" spans="1:18">
      <c r="A1867" t="str">
        <f t="shared" si="145"/>
        <v>Jagung Bisi 18 20 X 1 kg45617</v>
      </c>
      <c r="B1867" t="s">
        <v>845</v>
      </c>
      <c r="C1867" s="3">
        <v>45617</v>
      </c>
      <c r="D1867">
        <v>22520</v>
      </c>
      <c r="G1867" t="str">
        <f t="shared" si="146"/>
        <v>Jagung Bisi 18 20 X 1 kg45617</v>
      </c>
      <c r="H1867">
        <v>1866</v>
      </c>
      <c r="I1867" t="s">
        <v>13246</v>
      </c>
      <c r="J1867" t="s">
        <v>845</v>
      </c>
      <c r="K1867" s="3">
        <v>45617</v>
      </c>
      <c r="L1867">
        <v>20</v>
      </c>
      <c r="M1867">
        <v>1</v>
      </c>
      <c r="N1867">
        <v>1</v>
      </c>
      <c r="O1867">
        <v>20</v>
      </c>
      <c r="P1867">
        <f t="shared" si="147"/>
        <v>5000</v>
      </c>
      <c r="Q1867">
        <f t="shared" si="148"/>
        <v>250</v>
      </c>
      <c r="R1867">
        <f t="shared" si="149"/>
        <v>0</v>
      </c>
    </row>
    <row r="1868" spans="1:18">
      <c r="A1868" t="str">
        <f t="shared" si="145"/>
        <v>Jagung Bisi 18 20 X 1 kg45591</v>
      </c>
      <c r="B1868" t="s">
        <v>845</v>
      </c>
      <c r="C1868" s="3">
        <v>45591</v>
      </c>
      <c r="D1868">
        <v>22660</v>
      </c>
      <c r="G1868" t="str">
        <f t="shared" si="146"/>
        <v>Jagung Bisi 18 20 X 1 kg45591</v>
      </c>
      <c r="H1868">
        <v>1867</v>
      </c>
      <c r="I1868" t="s">
        <v>13246</v>
      </c>
      <c r="J1868" t="s">
        <v>845</v>
      </c>
      <c r="K1868" s="3">
        <v>45591</v>
      </c>
      <c r="L1868">
        <v>20</v>
      </c>
      <c r="M1868">
        <v>1</v>
      </c>
      <c r="N1868">
        <v>1</v>
      </c>
      <c r="O1868">
        <v>20</v>
      </c>
      <c r="P1868">
        <f t="shared" si="147"/>
        <v>8720</v>
      </c>
      <c r="Q1868">
        <f t="shared" si="148"/>
        <v>436</v>
      </c>
      <c r="R1868">
        <f t="shared" si="149"/>
        <v>0</v>
      </c>
    </row>
    <row r="1869" spans="1:18">
      <c r="A1869" t="str">
        <f t="shared" si="145"/>
        <v>Jagung Bisi 18 20 X 1 kg45637</v>
      </c>
      <c r="B1869" t="s">
        <v>845</v>
      </c>
      <c r="C1869" s="3">
        <v>45637</v>
      </c>
      <c r="D1869">
        <v>23020</v>
      </c>
      <c r="G1869" t="str">
        <f t="shared" si="146"/>
        <v>Jagung Bisi 18 20 X 1 kg45637</v>
      </c>
      <c r="H1869">
        <v>1868</v>
      </c>
      <c r="I1869" t="s">
        <v>13246</v>
      </c>
      <c r="J1869" t="s">
        <v>845</v>
      </c>
      <c r="K1869" s="3">
        <v>45637</v>
      </c>
      <c r="L1869">
        <v>20</v>
      </c>
      <c r="M1869">
        <v>1</v>
      </c>
      <c r="N1869">
        <v>1</v>
      </c>
      <c r="O1869">
        <v>20</v>
      </c>
      <c r="P1869">
        <f t="shared" si="147"/>
        <v>31000</v>
      </c>
      <c r="Q1869">
        <f t="shared" si="148"/>
        <v>1550</v>
      </c>
      <c r="R1869">
        <f t="shared" si="149"/>
        <v>0</v>
      </c>
    </row>
    <row r="1870" spans="1:18">
      <c r="A1870" t="str">
        <f t="shared" si="145"/>
        <v>Jagung Bisi 18 20 X 1 kg45629</v>
      </c>
      <c r="B1870" t="s">
        <v>845</v>
      </c>
      <c r="C1870" s="3">
        <v>45629</v>
      </c>
      <c r="D1870">
        <v>23900</v>
      </c>
      <c r="G1870" t="str">
        <f t="shared" si="146"/>
        <v>Jagung Bisi 18 20 X 1 kg45629</v>
      </c>
      <c r="H1870">
        <v>1869</v>
      </c>
      <c r="I1870" t="s">
        <v>13246</v>
      </c>
      <c r="J1870" t="s">
        <v>845</v>
      </c>
      <c r="K1870" s="3">
        <v>45629</v>
      </c>
      <c r="L1870">
        <v>20</v>
      </c>
      <c r="M1870">
        <v>1</v>
      </c>
      <c r="N1870">
        <v>1</v>
      </c>
      <c r="O1870">
        <v>20</v>
      </c>
      <c r="P1870">
        <f t="shared" si="147"/>
        <v>23900</v>
      </c>
      <c r="Q1870">
        <f t="shared" si="148"/>
        <v>1195</v>
      </c>
      <c r="R1870">
        <f t="shared" si="149"/>
        <v>0</v>
      </c>
    </row>
    <row r="1871" spans="1:18">
      <c r="A1871" t="str">
        <f t="shared" si="145"/>
        <v>Jagung Bisi 18 20 X 1 kg45596</v>
      </c>
      <c r="B1871" t="s">
        <v>845</v>
      </c>
      <c r="C1871" s="3">
        <v>45596</v>
      </c>
      <c r="D1871">
        <v>24000</v>
      </c>
      <c r="G1871" t="str">
        <f t="shared" si="146"/>
        <v>Jagung Bisi 18 20 X 1 kg45596</v>
      </c>
      <c r="H1871">
        <v>1870</v>
      </c>
      <c r="I1871" t="s">
        <v>13246</v>
      </c>
      <c r="J1871" t="s">
        <v>845</v>
      </c>
      <c r="K1871" s="3">
        <v>45596</v>
      </c>
      <c r="L1871">
        <v>20</v>
      </c>
      <c r="M1871">
        <v>1</v>
      </c>
      <c r="N1871">
        <v>1</v>
      </c>
      <c r="O1871">
        <v>20</v>
      </c>
      <c r="P1871">
        <f t="shared" si="147"/>
        <v>120</v>
      </c>
      <c r="Q1871">
        <f t="shared" si="148"/>
        <v>6</v>
      </c>
      <c r="R1871">
        <f t="shared" si="149"/>
        <v>0</v>
      </c>
    </row>
    <row r="1872" spans="1:18">
      <c r="A1872" t="str">
        <f t="shared" si="145"/>
        <v>Jagung Bisi 18 20 X 1 kg45595</v>
      </c>
      <c r="B1872" t="s">
        <v>845</v>
      </c>
      <c r="C1872" s="3">
        <v>45595</v>
      </c>
      <c r="D1872">
        <v>24000</v>
      </c>
      <c r="G1872" t="str">
        <f t="shared" si="146"/>
        <v>Jagung Bisi 18 20 X 1 kg45595</v>
      </c>
      <c r="H1872">
        <v>1871</v>
      </c>
      <c r="I1872" t="s">
        <v>13246</v>
      </c>
      <c r="J1872" t="s">
        <v>845</v>
      </c>
      <c r="K1872" s="3">
        <v>45595</v>
      </c>
      <c r="L1872">
        <v>20</v>
      </c>
      <c r="M1872">
        <v>1</v>
      </c>
      <c r="N1872">
        <v>1</v>
      </c>
      <c r="O1872">
        <v>20</v>
      </c>
      <c r="P1872">
        <f t="shared" si="147"/>
        <v>3280</v>
      </c>
      <c r="Q1872">
        <f t="shared" si="148"/>
        <v>164</v>
      </c>
      <c r="R1872">
        <f t="shared" si="149"/>
        <v>0</v>
      </c>
    </row>
    <row r="1873" spans="1:18">
      <c r="A1873" t="str">
        <f t="shared" si="145"/>
        <v>Jagung Bisi 18 20 X 1 kg45595</v>
      </c>
      <c r="B1873" t="s">
        <v>845</v>
      </c>
      <c r="C1873" s="3">
        <v>45595</v>
      </c>
      <c r="D1873">
        <v>24100</v>
      </c>
      <c r="G1873" t="str">
        <f t="shared" si="146"/>
        <v>Jagung Bisi 18 20 X 1 kg45595</v>
      </c>
      <c r="H1873">
        <v>1872</v>
      </c>
      <c r="I1873" t="s">
        <v>13246</v>
      </c>
      <c r="J1873" t="s">
        <v>845</v>
      </c>
      <c r="K1873" s="3">
        <v>45595</v>
      </c>
      <c r="L1873">
        <v>20</v>
      </c>
      <c r="M1873">
        <v>1</v>
      </c>
      <c r="N1873">
        <v>1</v>
      </c>
      <c r="O1873">
        <v>20</v>
      </c>
      <c r="P1873">
        <f t="shared" si="147"/>
        <v>3280</v>
      </c>
      <c r="Q1873">
        <f t="shared" si="148"/>
        <v>164</v>
      </c>
      <c r="R1873">
        <f t="shared" si="149"/>
        <v>0</v>
      </c>
    </row>
    <row r="1874" spans="1:18">
      <c r="A1874" t="str">
        <f t="shared" si="145"/>
        <v>Jagung Bisi 18 20 X 1 kg45584</v>
      </c>
      <c r="B1874" t="s">
        <v>845</v>
      </c>
      <c r="C1874" s="3">
        <v>45584</v>
      </c>
      <c r="D1874">
        <v>25000</v>
      </c>
      <c r="G1874" t="str">
        <f t="shared" si="146"/>
        <v>Jagung Bisi 18 20 X 1 kg45584</v>
      </c>
      <c r="H1874">
        <v>1873</v>
      </c>
      <c r="I1874" t="s">
        <v>13246</v>
      </c>
      <c r="J1874" t="s">
        <v>845</v>
      </c>
      <c r="K1874" s="3">
        <v>45584</v>
      </c>
      <c r="L1874">
        <v>20</v>
      </c>
      <c r="M1874">
        <v>1</v>
      </c>
      <c r="N1874">
        <v>1</v>
      </c>
      <c r="O1874">
        <v>20</v>
      </c>
      <c r="P1874">
        <f t="shared" si="147"/>
        <v>13200</v>
      </c>
      <c r="Q1874">
        <f t="shared" si="148"/>
        <v>660</v>
      </c>
      <c r="R1874">
        <f t="shared" si="149"/>
        <v>0</v>
      </c>
    </row>
    <row r="1875" spans="1:18">
      <c r="A1875" t="str">
        <f t="shared" si="145"/>
        <v>Jagung Bisi 18 20 X 1 kg45597</v>
      </c>
      <c r="B1875" t="s">
        <v>845</v>
      </c>
      <c r="C1875" s="3">
        <v>45597</v>
      </c>
      <c r="D1875">
        <v>25020</v>
      </c>
      <c r="G1875" t="str">
        <f t="shared" si="146"/>
        <v>Jagung Bisi 18 20 X 1 kg45597</v>
      </c>
      <c r="H1875">
        <v>1874</v>
      </c>
      <c r="I1875" t="s">
        <v>13246</v>
      </c>
      <c r="J1875" t="s">
        <v>845</v>
      </c>
      <c r="K1875" s="3">
        <v>45597</v>
      </c>
      <c r="L1875">
        <v>20</v>
      </c>
      <c r="M1875">
        <v>1</v>
      </c>
      <c r="N1875">
        <v>1</v>
      </c>
      <c r="O1875">
        <v>20</v>
      </c>
      <c r="P1875">
        <f t="shared" si="147"/>
        <v>3900</v>
      </c>
      <c r="Q1875">
        <f t="shared" si="148"/>
        <v>195</v>
      </c>
      <c r="R1875">
        <f t="shared" si="149"/>
        <v>0</v>
      </c>
    </row>
    <row r="1876" spans="1:18">
      <c r="A1876" t="str">
        <f t="shared" si="145"/>
        <v>Jagung Bisi 18 20 X 1 kg45584</v>
      </c>
      <c r="B1876" t="s">
        <v>845</v>
      </c>
      <c r="C1876" s="3">
        <v>45584</v>
      </c>
      <c r="D1876">
        <v>25760</v>
      </c>
      <c r="G1876" t="str">
        <f t="shared" si="146"/>
        <v>Jagung Bisi 18 20 X 1 kg45584</v>
      </c>
      <c r="H1876">
        <v>1875</v>
      </c>
      <c r="I1876" t="s">
        <v>13246</v>
      </c>
      <c r="J1876" t="s">
        <v>845</v>
      </c>
      <c r="K1876" s="3">
        <v>45584</v>
      </c>
      <c r="L1876">
        <v>20</v>
      </c>
      <c r="M1876">
        <v>1</v>
      </c>
      <c r="N1876">
        <v>1</v>
      </c>
      <c r="O1876">
        <v>20</v>
      </c>
      <c r="P1876">
        <f t="shared" si="147"/>
        <v>13200</v>
      </c>
      <c r="Q1876">
        <f t="shared" si="148"/>
        <v>660</v>
      </c>
      <c r="R1876">
        <f t="shared" si="149"/>
        <v>0</v>
      </c>
    </row>
    <row r="1877" spans="1:18">
      <c r="A1877" t="str">
        <f t="shared" si="145"/>
        <v>Jagung Bisi 18 20 X 1 kg45579</v>
      </c>
      <c r="B1877" t="s">
        <v>845</v>
      </c>
      <c r="C1877" s="3">
        <v>45579</v>
      </c>
      <c r="D1877">
        <v>25800</v>
      </c>
      <c r="G1877" t="str">
        <f t="shared" si="146"/>
        <v>Jagung Bisi 18 20 X 1 kg45579</v>
      </c>
      <c r="H1877">
        <v>1876</v>
      </c>
      <c r="I1877" t="s">
        <v>13246</v>
      </c>
      <c r="J1877" t="s">
        <v>845</v>
      </c>
      <c r="K1877" s="3">
        <v>45579</v>
      </c>
      <c r="L1877">
        <v>20</v>
      </c>
      <c r="M1877">
        <v>1</v>
      </c>
      <c r="N1877">
        <v>1</v>
      </c>
      <c r="O1877">
        <v>20</v>
      </c>
      <c r="P1877">
        <f t="shared" si="147"/>
        <v>13940</v>
      </c>
      <c r="Q1877">
        <f t="shared" si="148"/>
        <v>697</v>
      </c>
      <c r="R1877">
        <f t="shared" si="149"/>
        <v>0</v>
      </c>
    </row>
    <row r="1878" spans="1:18">
      <c r="A1878" t="str">
        <f t="shared" si="145"/>
        <v>Jagung Bisi 18 20 X 1 kg45631</v>
      </c>
      <c r="B1878" t="s">
        <v>845</v>
      </c>
      <c r="C1878" s="3">
        <v>45631</v>
      </c>
      <c r="D1878">
        <v>25900</v>
      </c>
      <c r="G1878" t="str">
        <f t="shared" si="146"/>
        <v>Jagung Bisi 18 20 X 1 kg45631</v>
      </c>
      <c r="H1878">
        <v>1877</v>
      </c>
      <c r="I1878" t="s">
        <v>13246</v>
      </c>
      <c r="J1878" t="s">
        <v>845</v>
      </c>
      <c r="K1878" s="3">
        <v>45631</v>
      </c>
      <c r="L1878">
        <v>20</v>
      </c>
      <c r="M1878">
        <v>1</v>
      </c>
      <c r="N1878">
        <v>1</v>
      </c>
      <c r="O1878">
        <v>20</v>
      </c>
      <c r="P1878">
        <f t="shared" si="147"/>
        <v>11060</v>
      </c>
      <c r="Q1878">
        <f t="shared" si="148"/>
        <v>553</v>
      </c>
      <c r="R1878">
        <f t="shared" si="149"/>
        <v>0</v>
      </c>
    </row>
    <row r="1879" spans="1:18">
      <c r="A1879" t="str">
        <f t="shared" si="145"/>
        <v>Jagung Bisi 18 20 X 1 kg45597</v>
      </c>
      <c r="B1879" t="s">
        <v>845</v>
      </c>
      <c r="C1879" s="3">
        <v>45597</v>
      </c>
      <c r="D1879">
        <v>26880</v>
      </c>
      <c r="G1879" t="str">
        <f t="shared" si="146"/>
        <v>Jagung Bisi 18 20 X 1 kg45597</v>
      </c>
      <c r="H1879">
        <v>1878</v>
      </c>
      <c r="I1879" t="s">
        <v>13246</v>
      </c>
      <c r="J1879" t="s">
        <v>845</v>
      </c>
      <c r="K1879" s="3">
        <v>45597</v>
      </c>
      <c r="L1879">
        <v>20</v>
      </c>
      <c r="M1879">
        <v>1</v>
      </c>
      <c r="N1879">
        <v>1</v>
      </c>
      <c r="O1879">
        <v>20</v>
      </c>
      <c r="P1879">
        <f t="shared" si="147"/>
        <v>3900</v>
      </c>
      <c r="Q1879">
        <f t="shared" si="148"/>
        <v>195</v>
      </c>
      <c r="R1879">
        <f t="shared" si="149"/>
        <v>0</v>
      </c>
    </row>
    <row r="1880" spans="1:18">
      <c r="A1880" t="str">
        <f t="shared" si="145"/>
        <v>Jagung Bisi 18 20 X 1 kg45579</v>
      </c>
      <c r="B1880" t="s">
        <v>845</v>
      </c>
      <c r="C1880" s="3">
        <v>45579</v>
      </c>
      <c r="D1880">
        <v>27300</v>
      </c>
      <c r="G1880" t="str">
        <f t="shared" si="146"/>
        <v>Jagung Bisi 18 20 X 1 kg45579</v>
      </c>
      <c r="H1880">
        <v>1879</v>
      </c>
      <c r="I1880" t="s">
        <v>13246</v>
      </c>
      <c r="J1880" t="s">
        <v>845</v>
      </c>
      <c r="K1880" s="3">
        <v>45579</v>
      </c>
      <c r="L1880">
        <v>20</v>
      </c>
      <c r="M1880">
        <v>1</v>
      </c>
      <c r="N1880">
        <v>1</v>
      </c>
      <c r="O1880">
        <v>20</v>
      </c>
      <c r="P1880">
        <f t="shared" si="147"/>
        <v>13940</v>
      </c>
      <c r="Q1880">
        <f t="shared" si="148"/>
        <v>697</v>
      </c>
      <c r="R1880">
        <f t="shared" si="149"/>
        <v>0</v>
      </c>
    </row>
    <row r="1881" spans="1:18">
      <c r="A1881" t="str">
        <f t="shared" si="145"/>
        <v>Jagung Bisi 18 20 X 1 kg45637</v>
      </c>
      <c r="B1881" t="s">
        <v>845</v>
      </c>
      <c r="C1881" s="3">
        <v>45637</v>
      </c>
      <c r="D1881">
        <v>27300</v>
      </c>
      <c r="G1881" t="str">
        <f t="shared" si="146"/>
        <v>Jagung Bisi 18 20 X 1 kg45637</v>
      </c>
      <c r="H1881">
        <v>1880</v>
      </c>
      <c r="I1881" t="s">
        <v>13246</v>
      </c>
      <c r="J1881" t="s">
        <v>845</v>
      </c>
      <c r="K1881" s="3">
        <v>45637</v>
      </c>
      <c r="L1881">
        <v>20</v>
      </c>
      <c r="M1881">
        <v>1</v>
      </c>
      <c r="N1881">
        <v>1</v>
      </c>
      <c r="O1881">
        <v>20</v>
      </c>
      <c r="P1881">
        <f t="shared" si="147"/>
        <v>31000</v>
      </c>
      <c r="Q1881">
        <f t="shared" si="148"/>
        <v>1550</v>
      </c>
      <c r="R1881">
        <f t="shared" si="149"/>
        <v>0</v>
      </c>
    </row>
    <row r="1882" spans="1:18">
      <c r="A1882" t="str">
        <f t="shared" si="145"/>
        <v>Jagung Bisi 18 20 X 1 kg45633</v>
      </c>
      <c r="B1882" t="s">
        <v>845</v>
      </c>
      <c r="C1882" s="3">
        <v>45633</v>
      </c>
      <c r="D1882">
        <v>27800</v>
      </c>
      <c r="G1882" t="str">
        <f t="shared" si="146"/>
        <v>Jagung Bisi 18 20 X 1 kg45633</v>
      </c>
      <c r="H1882">
        <v>1881</v>
      </c>
      <c r="I1882" t="s">
        <v>13246</v>
      </c>
      <c r="J1882" t="s">
        <v>845</v>
      </c>
      <c r="K1882" s="3">
        <v>45633</v>
      </c>
      <c r="L1882">
        <v>20</v>
      </c>
      <c r="M1882">
        <v>1</v>
      </c>
      <c r="N1882">
        <v>1</v>
      </c>
      <c r="O1882">
        <v>20</v>
      </c>
      <c r="P1882">
        <f t="shared" si="147"/>
        <v>27800</v>
      </c>
      <c r="Q1882">
        <f t="shared" si="148"/>
        <v>1390</v>
      </c>
      <c r="R1882">
        <f t="shared" si="149"/>
        <v>0</v>
      </c>
    </row>
    <row r="1883" spans="1:18">
      <c r="A1883" t="str">
        <f t="shared" si="145"/>
        <v>Jagung Bisi 18 20 X 1 kg45579</v>
      </c>
      <c r="B1883" t="s">
        <v>845</v>
      </c>
      <c r="C1883" s="3">
        <v>45579</v>
      </c>
      <c r="D1883">
        <v>27800</v>
      </c>
      <c r="G1883" t="str">
        <f t="shared" si="146"/>
        <v>Jagung Bisi 18 20 X 1 kg45579</v>
      </c>
      <c r="H1883">
        <v>1882</v>
      </c>
      <c r="I1883" t="s">
        <v>13246</v>
      </c>
      <c r="J1883" t="s">
        <v>845</v>
      </c>
      <c r="K1883" s="3">
        <v>45579</v>
      </c>
      <c r="L1883">
        <v>20</v>
      </c>
      <c r="M1883">
        <v>1</v>
      </c>
      <c r="N1883">
        <v>1</v>
      </c>
      <c r="O1883">
        <v>20</v>
      </c>
      <c r="P1883">
        <f t="shared" si="147"/>
        <v>13940</v>
      </c>
      <c r="Q1883">
        <f t="shared" si="148"/>
        <v>697</v>
      </c>
      <c r="R1883">
        <f t="shared" si="149"/>
        <v>0</v>
      </c>
    </row>
    <row r="1884" spans="1:18">
      <c r="A1884" t="str">
        <f t="shared" si="145"/>
        <v>Jagung Bisi 18 20 X 1 kg45631</v>
      </c>
      <c r="B1884" t="s">
        <v>845</v>
      </c>
      <c r="C1884" s="3">
        <v>45631</v>
      </c>
      <c r="D1884">
        <v>27800</v>
      </c>
      <c r="G1884" t="str">
        <f t="shared" si="146"/>
        <v>Jagung Bisi 18 20 X 1 kg45631</v>
      </c>
      <c r="H1884">
        <v>1883</v>
      </c>
      <c r="I1884" t="s">
        <v>13246</v>
      </c>
      <c r="J1884" t="s">
        <v>845</v>
      </c>
      <c r="K1884" s="3">
        <v>45631</v>
      </c>
      <c r="L1884">
        <v>20</v>
      </c>
      <c r="M1884">
        <v>1</v>
      </c>
      <c r="N1884">
        <v>1</v>
      </c>
      <c r="O1884">
        <v>20</v>
      </c>
      <c r="P1884">
        <f t="shared" si="147"/>
        <v>11060</v>
      </c>
      <c r="Q1884">
        <f t="shared" si="148"/>
        <v>553</v>
      </c>
      <c r="R1884">
        <f t="shared" si="149"/>
        <v>0</v>
      </c>
    </row>
    <row r="1885" spans="1:18">
      <c r="A1885" t="str">
        <f t="shared" si="145"/>
        <v>Jagung Bisi 18 20 X 1 kg45631</v>
      </c>
      <c r="B1885" t="s">
        <v>845</v>
      </c>
      <c r="C1885" s="3">
        <v>45631</v>
      </c>
      <c r="D1885">
        <v>28200</v>
      </c>
      <c r="G1885" t="str">
        <f t="shared" si="146"/>
        <v>Jagung Bisi 18 20 X 1 kg45631</v>
      </c>
      <c r="H1885">
        <v>1884</v>
      </c>
      <c r="I1885" t="s">
        <v>13246</v>
      </c>
      <c r="J1885" t="s">
        <v>845</v>
      </c>
      <c r="K1885" s="3">
        <v>45631</v>
      </c>
      <c r="L1885">
        <v>20</v>
      </c>
      <c r="M1885">
        <v>1</v>
      </c>
      <c r="N1885">
        <v>1</v>
      </c>
      <c r="O1885">
        <v>20</v>
      </c>
      <c r="P1885">
        <f t="shared" si="147"/>
        <v>11060</v>
      </c>
      <c r="Q1885">
        <f t="shared" si="148"/>
        <v>553</v>
      </c>
      <c r="R1885">
        <f t="shared" si="149"/>
        <v>0</v>
      </c>
    </row>
    <row r="1886" spans="1:18">
      <c r="A1886" t="str">
        <f t="shared" si="145"/>
        <v>Jagung Bisi 18 20 X 1 kg45592</v>
      </c>
      <c r="B1886" t="s">
        <v>845</v>
      </c>
      <c r="C1886" s="3">
        <v>45592</v>
      </c>
      <c r="D1886">
        <v>28780</v>
      </c>
      <c r="G1886" t="str">
        <f t="shared" si="146"/>
        <v>Jagung Bisi 18 20 X 1 kg45592</v>
      </c>
      <c r="H1886">
        <v>1885</v>
      </c>
      <c r="I1886" t="s">
        <v>13246</v>
      </c>
      <c r="J1886" t="s">
        <v>845</v>
      </c>
      <c r="K1886" s="3">
        <v>45592</v>
      </c>
      <c r="L1886">
        <v>20</v>
      </c>
      <c r="M1886">
        <v>1</v>
      </c>
      <c r="N1886">
        <v>1</v>
      </c>
      <c r="O1886">
        <v>20</v>
      </c>
      <c r="P1886">
        <f t="shared" si="147"/>
        <v>28780</v>
      </c>
      <c r="Q1886">
        <f t="shared" si="148"/>
        <v>1439</v>
      </c>
      <c r="R1886">
        <f t="shared" si="149"/>
        <v>0</v>
      </c>
    </row>
    <row r="1887" spans="1:18">
      <c r="A1887" t="str">
        <f t="shared" si="145"/>
        <v>Jagung Bisi 18 20 X 1 kg45627</v>
      </c>
      <c r="B1887" t="s">
        <v>845</v>
      </c>
      <c r="C1887" s="3">
        <v>45627</v>
      </c>
      <c r="D1887">
        <v>30700</v>
      </c>
      <c r="G1887" t="str">
        <f t="shared" si="146"/>
        <v>Jagung Bisi 18 20 X 1 kg45627</v>
      </c>
      <c r="H1887">
        <v>1886</v>
      </c>
      <c r="I1887" t="s">
        <v>13246</v>
      </c>
      <c r="J1887" t="s">
        <v>845</v>
      </c>
      <c r="K1887" s="3">
        <v>45627</v>
      </c>
      <c r="L1887">
        <v>20</v>
      </c>
      <c r="M1887">
        <v>1</v>
      </c>
      <c r="N1887">
        <v>1</v>
      </c>
      <c r="O1887">
        <v>20</v>
      </c>
      <c r="P1887">
        <f t="shared" si="147"/>
        <v>9400</v>
      </c>
      <c r="Q1887">
        <f t="shared" si="148"/>
        <v>470</v>
      </c>
      <c r="R1887">
        <f t="shared" si="149"/>
        <v>0</v>
      </c>
    </row>
    <row r="1888" spans="1:18">
      <c r="A1888" t="str">
        <f t="shared" si="145"/>
        <v>Jagung Bisi 18 20 X 1 kg45628</v>
      </c>
      <c r="B1888" t="s">
        <v>845</v>
      </c>
      <c r="C1888" s="3">
        <v>45628</v>
      </c>
      <c r="D1888">
        <v>33000</v>
      </c>
      <c r="G1888" t="str">
        <f t="shared" si="146"/>
        <v>Jagung Bisi 18 20 X 1 kg45628</v>
      </c>
      <c r="H1888">
        <v>1887</v>
      </c>
      <c r="I1888" t="s">
        <v>13246</v>
      </c>
      <c r="J1888" t="s">
        <v>845</v>
      </c>
      <c r="K1888" s="3">
        <v>45628</v>
      </c>
      <c r="L1888">
        <v>20</v>
      </c>
      <c r="M1888">
        <v>1</v>
      </c>
      <c r="N1888">
        <v>1</v>
      </c>
      <c r="O1888">
        <v>20</v>
      </c>
      <c r="P1888">
        <f t="shared" si="147"/>
        <v>28940</v>
      </c>
      <c r="Q1888">
        <f t="shared" si="148"/>
        <v>1447</v>
      </c>
      <c r="R1888">
        <f t="shared" si="149"/>
        <v>0</v>
      </c>
    </row>
    <row r="1889" spans="1:18">
      <c r="A1889" t="str">
        <f t="shared" si="145"/>
        <v>Jagung Bisi 18 20 X 1 kg45633</v>
      </c>
      <c r="B1889" t="s">
        <v>845</v>
      </c>
      <c r="C1889" s="3">
        <v>45633</v>
      </c>
      <c r="D1889">
        <v>38600</v>
      </c>
      <c r="G1889" t="str">
        <f t="shared" si="146"/>
        <v>Jagung Bisi 18 20 X 1 kg45633</v>
      </c>
      <c r="H1889">
        <v>1888</v>
      </c>
      <c r="I1889" t="s">
        <v>13246</v>
      </c>
      <c r="J1889" t="s">
        <v>845</v>
      </c>
      <c r="K1889" s="3">
        <v>45633</v>
      </c>
      <c r="L1889">
        <v>20</v>
      </c>
      <c r="M1889">
        <v>1</v>
      </c>
      <c r="N1889">
        <v>1</v>
      </c>
      <c r="O1889">
        <v>20</v>
      </c>
      <c r="P1889">
        <f t="shared" si="147"/>
        <v>27800</v>
      </c>
      <c r="Q1889">
        <f t="shared" si="148"/>
        <v>1390</v>
      </c>
      <c r="R1889">
        <f t="shared" si="149"/>
        <v>0</v>
      </c>
    </row>
    <row r="1890" spans="1:18">
      <c r="A1890" t="str">
        <f t="shared" si="145"/>
        <v>Jagung Bisi 18 20 X 1 kg45633</v>
      </c>
      <c r="B1890" t="s">
        <v>845</v>
      </c>
      <c r="C1890" s="3">
        <v>45633</v>
      </c>
      <c r="D1890">
        <v>40000</v>
      </c>
      <c r="G1890" t="str">
        <f t="shared" si="146"/>
        <v>Jagung Bisi 18 20 X 1 kg45633</v>
      </c>
      <c r="H1890">
        <v>1889</v>
      </c>
      <c r="I1890" t="s">
        <v>13246</v>
      </c>
      <c r="J1890" t="s">
        <v>845</v>
      </c>
      <c r="K1890" s="3">
        <v>45633</v>
      </c>
      <c r="L1890">
        <v>20</v>
      </c>
      <c r="M1890">
        <v>1</v>
      </c>
      <c r="N1890">
        <v>1</v>
      </c>
      <c r="O1890">
        <v>20</v>
      </c>
      <c r="P1890">
        <f t="shared" si="147"/>
        <v>27800</v>
      </c>
      <c r="Q1890">
        <f t="shared" si="148"/>
        <v>1390</v>
      </c>
      <c r="R1890">
        <f t="shared" si="149"/>
        <v>0</v>
      </c>
    </row>
    <row r="1891" spans="1:18">
      <c r="A1891" t="str">
        <f t="shared" si="145"/>
        <v>Jagung Bisi 18 20 X 1 kg45631</v>
      </c>
      <c r="B1891" t="s">
        <v>845</v>
      </c>
      <c r="C1891" s="3">
        <v>45631</v>
      </c>
      <c r="D1891">
        <v>40000</v>
      </c>
      <c r="G1891" t="str">
        <f t="shared" si="146"/>
        <v>Jagung Bisi 18 20 X 1 kg45631</v>
      </c>
      <c r="H1891">
        <v>1890</v>
      </c>
      <c r="I1891" t="s">
        <v>13246</v>
      </c>
      <c r="J1891" t="s">
        <v>845</v>
      </c>
      <c r="K1891" s="3">
        <v>45631</v>
      </c>
      <c r="L1891">
        <v>20</v>
      </c>
      <c r="M1891">
        <v>1</v>
      </c>
      <c r="N1891">
        <v>1</v>
      </c>
      <c r="O1891">
        <v>20</v>
      </c>
      <c r="P1891">
        <f t="shared" si="147"/>
        <v>11060</v>
      </c>
      <c r="Q1891">
        <f t="shared" si="148"/>
        <v>553</v>
      </c>
      <c r="R1891">
        <f t="shared" si="149"/>
        <v>0</v>
      </c>
    </row>
    <row r="1892" spans="1:18">
      <c r="A1892" t="str">
        <f t="shared" si="145"/>
        <v>Jagung Bisi 18 20 X 1 kg45632</v>
      </c>
      <c r="B1892" t="s">
        <v>845</v>
      </c>
      <c r="C1892" s="3">
        <v>45632</v>
      </c>
      <c r="D1892">
        <v>40000</v>
      </c>
      <c r="G1892" t="str">
        <f t="shared" si="146"/>
        <v>Jagung Bisi 18 20 X 1 kg45632</v>
      </c>
      <c r="H1892">
        <v>1891</v>
      </c>
      <c r="I1892" t="s">
        <v>13246</v>
      </c>
      <c r="J1892" t="s">
        <v>845</v>
      </c>
      <c r="K1892" s="3">
        <v>45632</v>
      </c>
      <c r="L1892">
        <v>20</v>
      </c>
      <c r="M1892">
        <v>1</v>
      </c>
      <c r="N1892">
        <v>1</v>
      </c>
      <c r="O1892">
        <v>20</v>
      </c>
      <c r="P1892">
        <f t="shared" si="147"/>
        <v>11440</v>
      </c>
      <c r="Q1892">
        <f t="shared" si="148"/>
        <v>572</v>
      </c>
      <c r="R1892">
        <f t="shared" si="149"/>
        <v>0</v>
      </c>
    </row>
    <row r="1893" spans="1:18">
      <c r="A1893" t="str">
        <f t="shared" si="145"/>
        <v>Jagung Bisi 18 20 X 1 kg45627</v>
      </c>
      <c r="B1893" t="s">
        <v>845</v>
      </c>
      <c r="C1893" s="3">
        <v>45627</v>
      </c>
      <c r="D1893">
        <v>40000</v>
      </c>
      <c r="G1893" t="str">
        <f t="shared" si="146"/>
        <v>Jagung Bisi 18 20 X 1 kg45627</v>
      </c>
      <c r="H1893">
        <v>1892</v>
      </c>
      <c r="I1893" t="s">
        <v>13246</v>
      </c>
      <c r="J1893" t="s">
        <v>845</v>
      </c>
      <c r="K1893" s="3">
        <v>45627</v>
      </c>
      <c r="L1893">
        <v>20</v>
      </c>
      <c r="M1893">
        <v>1</v>
      </c>
      <c r="N1893">
        <v>1</v>
      </c>
      <c r="O1893">
        <v>20</v>
      </c>
      <c r="P1893">
        <f t="shared" si="147"/>
        <v>9400</v>
      </c>
      <c r="Q1893">
        <f t="shared" si="148"/>
        <v>470</v>
      </c>
      <c r="R1893">
        <f t="shared" si="149"/>
        <v>0</v>
      </c>
    </row>
    <row r="1894" spans="1:18">
      <c r="A1894" t="str">
        <f t="shared" si="145"/>
        <v>Jagung Bisi 18 20 X 1 kg45626</v>
      </c>
      <c r="B1894" t="s">
        <v>845</v>
      </c>
      <c r="C1894" s="3">
        <v>45626</v>
      </c>
      <c r="D1894">
        <v>40000</v>
      </c>
      <c r="G1894" t="str">
        <f t="shared" si="146"/>
        <v>Jagung Bisi 18 20 X 1 kg45626</v>
      </c>
      <c r="H1894">
        <v>1893</v>
      </c>
      <c r="I1894" t="s">
        <v>13246</v>
      </c>
      <c r="J1894" t="s">
        <v>845</v>
      </c>
      <c r="K1894" s="3">
        <v>45626</v>
      </c>
      <c r="L1894">
        <v>20</v>
      </c>
      <c r="M1894">
        <v>1</v>
      </c>
      <c r="N1894">
        <v>1</v>
      </c>
      <c r="O1894">
        <v>20</v>
      </c>
      <c r="P1894">
        <f t="shared" si="147"/>
        <v>12300</v>
      </c>
      <c r="Q1894">
        <f t="shared" si="148"/>
        <v>615</v>
      </c>
      <c r="R1894">
        <f t="shared" si="149"/>
        <v>0</v>
      </c>
    </row>
    <row r="1895" spans="1:18">
      <c r="A1895" t="str">
        <f t="shared" si="145"/>
        <v>Jagung Bisi 18 20 X 1 kg45625</v>
      </c>
      <c r="B1895" t="s">
        <v>845</v>
      </c>
      <c r="C1895" s="3">
        <v>45625</v>
      </c>
      <c r="D1895">
        <v>40000</v>
      </c>
      <c r="G1895" t="str">
        <f t="shared" si="146"/>
        <v>Jagung Bisi 18 20 X 1 kg45625</v>
      </c>
      <c r="H1895">
        <v>1894</v>
      </c>
      <c r="I1895" t="s">
        <v>13246</v>
      </c>
      <c r="J1895" t="s">
        <v>845</v>
      </c>
      <c r="K1895" s="3">
        <v>45625</v>
      </c>
      <c r="L1895">
        <v>20</v>
      </c>
      <c r="M1895">
        <v>1</v>
      </c>
      <c r="N1895">
        <v>1</v>
      </c>
      <c r="O1895">
        <v>20</v>
      </c>
      <c r="P1895">
        <f t="shared" si="147"/>
        <v>3800</v>
      </c>
      <c r="Q1895">
        <f t="shared" si="148"/>
        <v>190</v>
      </c>
      <c r="R1895">
        <f t="shared" si="149"/>
        <v>0</v>
      </c>
    </row>
    <row r="1896" spans="1:18">
      <c r="A1896" t="str">
        <f t="shared" si="145"/>
        <v>Jagung Bisi 18 20 X 1 kg45625</v>
      </c>
      <c r="B1896" t="s">
        <v>845</v>
      </c>
      <c r="C1896" s="3">
        <v>45625</v>
      </c>
      <c r="D1896">
        <v>40000</v>
      </c>
      <c r="G1896" t="str">
        <f t="shared" si="146"/>
        <v>Jagung Bisi 18 20 X 1 kg45625</v>
      </c>
      <c r="H1896">
        <v>1895</v>
      </c>
      <c r="I1896" t="s">
        <v>13246</v>
      </c>
      <c r="J1896" t="s">
        <v>845</v>
      </c>
      <c r="K1896" s="3">
        <v>45625</v>
      </c>
      <c r="L1896">
        <v>20</v>
      </c>
      <c r="M1896">
        <v>1</v>
      </c>
      <c r="N1896">
        <v>1</v>
      </c>
      <c r="O1896">
        <v>20</v>
      </c>
      <c r="P1896">
        <f t="shared" si="147"/>
        <v>3800</v>
      </c>
      <c r="Q1896">
        <f t="shared" si="148"/>
        <v>190</v>
      </c>
      <c r="R1896">
        <f t="shared" si="149"/>
        <v>0</v>
      </c>
    </row>
    <row r="1897" spans="1:18">
      <c r="A1897" t="str">
        <f t="shared" si="145"/>
        <v>Jagung Bisi 2 20 X 1 kg45634</v>
      </c>
      <c r="B1897" t="s">
        <v>938</v>
      </c>
      <c r="C1897" s="3">
        <v>45634</v>
      </c>
      <c r="D1897">
        <v>2</v>
      </c>
      <c r="G1897" t="str">
        <f t="shared" si="146"/>
        <v>Jagung Bisi 2 20 X 1 kg45634</v>
      </c>
      <c r="H1897">
        <v>1896</v>
      </c>
      <c r="I1897" t="s">
        <v>13247</v>
      </c>
      <c r="J1897" t="s">
        <v>938</v>
      </c>
      <c r="K1897" s="3">
        <v>45634</v>
      </c>
      <c r="L1897">
        <v>20</v>
      </c>
      <c r="M1897">
        <v>1</v>
      </c>
      <c r="N1897">
        <v>1</v>
      </c>
      <c r="O1897">
        <v>20</v>
      </c>
      <c r="P1897">
        <f t="shared" si="147"/>
        <v>2</v>
      </c>
      <c r="Q1897">
        <f t="shared" si="148"/>
        <v>0</v>
      </c>
      <c r="R1897">
        <f t="shared" si="149"/>
        <v>2</v>
      </c>
    </row>
    <row r="1898" spans="1:18">
      <c r="A1898" t="str">
        <f t="shared" si="145"/>
        <v>Jagung Bisi 2 20 X 1 kg45773</v>
      </c>
      <c r="B1898" t="s">
        <v>938</v>
      </c>
      <c r="C1898" s="3">
        <v>45773</v>
      </c>
      <c r="D1898">
        <v>4</v>
      </c>
      <c r="G1898" t="str">
        <f t="shared" si="146"/>
        <v>Jagung Bisi 2 20 X 1 kg45773</v>
      </c>
      <c r="H1898">
        <v>1897</v>
      </c>
      <c r="I1898" t="s">
        <v>13247</v>
      </c>
      <c r="J1898" t="s">
        <v>938</v>
      </c>
      <c r="K1898" s="3">
        <v>45773</v>
      </c>
      <c r="L1898">
        <v>20</v>
      </c>
      <c r="M1898">
        <v>1</v>
      </c>
      <c r="N1898">
        <v>1</v>
      </c>
      <c r="O1898">
        <v>20</v>
      </c>
      <c r="P1898">
        <f t="shared" si="147"/>
        <v>4</v>
      </c>
      <c r="Q1898">
        <f t="shared" si="148"/>
        <v>0</v>
      </c>
      <c r="R1898">
        <f t="shared" si="149"/>
        <v>4</v>
      </c>
    </row>
    <row r="1899" spans="1:18">
      <c r="A1899" t="str">
        <f t="shared" si="145"/>
        <v>Jagung Bisi 2 20 X 1 kg45780</v>
      </c>
      <c r="B1899" t="s">
        <v>938</v>
      </c>
      <c r="C1899" s="3">
        <v>45780</v>
      </c>
      <c r="D1899">
        <v>20</v>
      </c>
      <c r="G1899" t="str">
        <f t="shared" si="146"/>
        <v>Jagung Bisi 2 20 X 1 kg45780</v>
      </c>
      <c r="H1899">
        <v>1898</v>
      </c>
      <c r="I1899" t="s">
        <v>13247</v>
      </c>
      <c r="J1899" t="s">
        <v>938</v>
      </c>
      <c r="K1899" s="3">
        <v>45780</v>
      </c>
      <c r="L1899">
        <v>20</v>
      </c>
      <c r="M1899">
        <v>1</v>
      </c>
      <c r="N1899">
        <v>1</v>
      </c>
      <c r="O1899">
        <v>20</v>
      </c>
      <c r="P1899">
        <f t="shared" si="147"/>
        <v>20</v>
      </c>
      <c r="Q1899">
        <f t="shared" si="148"/>
        <v>1</v>
      </c>
      <c r="R1899">
        <f t="shared" si="149"/>
        <v>0</v>
      </c>
    </row>
    <row r="1900" spans="1:18">
      <c r="A1900" t="str">
        <f t="shared" si="145"/>
        <v>Jagung Bisi 2 20 X 1 kg45773</v>
      </c>
      <c r="B1900" t="s">
        <v>938</v>
      </c>
      <c r="C1900" s="3">
        <v>45773</v>
      </c>
      <c r="D1900">
        <v>320</v>
      </c>
      <c r="G1900" t="str">
        <f t="shared" si="146"/>
        <v>Jagung Bisi 2 20 X 1 kg45773</v>
      </c>
      <c r="H1900">
        <v>1899</v>
      </c>
      <c r="I1900" t="s">
        <v>13247</v>
      </c>
      <c r="J1900" t="s">
        <v>938</v>
      </c>
      <c r="K1900" s="3">
        <v>45773</v>
      </c>
      <c r="L1900">
        <v>20</v>
      </c>
      <c r="M1900">
        <v>1</v>
      </c>
      <c r="N1900">
        <v>1</v>
      </c>
      <c r="O1900">
        <v>20</v>
      </c>
      <c r="P1900">
        <f t="shared" si="147"/>
        <v>4</v>
      </c>
      <c r="Q1900">
        <f t="shared" si="148"/>
        <v>0</v>
      </c>
      <c r="R1900">
        <f t="shared" si="149"/>
        <v>4</v>
      </c>
    </row>
    <row r="1901" spans="1:18">
      <c r="A1901" t="str">
        <f t="shared" si="145"/>
        <v>Jagung Bisi 2 20 X 1 kg45780</v>
      </c>
      <c r="B1901" t="s">
        <v>938</v>
      </c>
      <c r="C1901" s="3">
        <v>45780</v>
      </c>
      <c r="D1901">
        <v>431</v>
      </c>
      <c r="G1901" t="str">
        <f t="shared" si="146"/>
        <v>Jagung Bisi 2 20 X 1 kg45780</v>
      </c>
      <c r="H1901">
        <v>1900</v>
      </c>
      <c r="I1901" t="s">
        <v>13247</v>
      </c>
      <c r="J1901" t="s">
        <v>938</v>
      </c>
      <c r="K1901" s="3">
        <v>45780</v>
      </c>
      <c r="L1901">
        <v>20</v>
      </c>
      <c r="M1901">
        <v>1</v>
      </c>
      <c r="N1901">
        <v>1</v>
      </c>
      <c r="O1901">
        <v>20</v>
      </c>
      <c r="P1901">
        <f t="shared" si="147"/>
        <v>20</v>
      </c>
      <c r="Q1901">
        <f t="shared" si="148"/>
        <v>1</v>
      </c>
      <c r="R1901">
        <f t="shared" si="149"/>
        <v>0</v>
      </c>
    </row>
    <row r="1902" spans="1:18">
      <c r="A1902" t="str">
        <f t="shared" si="145"/>
        <v>Jagung Bisi 2 20 X 1 kg45787</v>
      </c>
      <c r="B1902" t="s">
        <v>938</v>
      </c>
      <c r="C1902" s="3">
        <v>45787</v>
      </c>
      <c r="D1902">
        <v>2000</v>
      </c>
      <c r="G1902" t="str">
        <f t="shared" si="146"/>
        <v>Jagung Bisi 2 20 X 1 kg45787</v>
      </c>
      <c r="H1902">
        <v>1901</v>
      </c>
      <c r="I1902" t="s">
        <v>13247</v>
      </c>
      <c r="J1902" t="s">
        <v>938</v>
      </c>
      <c r="K1902" s="3">
        <v>45787</v>
      </c>
      <c r="L1902">
        <v>20</v>
      </c>
      <c r="M1902">
        <v>1</v>
      </c>
      <c r="N1902">
        <v>1</v>
      </c>
      <c r="O1902">
        <v>20</v>
      </c>
      <c r="P1902">
        <f t="shared" si="147"/>
        <v>2000</v>
      </c>
      <c r="Q1902">
        <f t="shared" si="148"/>
        <v>100</v>
      </c>
      <c r="R1902">
        <f t="shared" si="149"/>
        <v>0</v>
      </c>
    </row>
    <row r="1903" spans="1:18">
      <c r="A1903" t="str">
        <f t="shared" si="145"/>
        <v>Jagung Bisi 321 20 X 1 kg45630</v>
      </c>
      <c r="B1903" t="s">
        <v>945</v>
      </c>
      <c r="C1903" s="3">
        <v>45630</v>
      </c>
      <c r="D1903">
        <v>19</v>
      </c>
      <c r="G1903" t="str">
        <f t="shared" si="146"/>
        <v>Jagung Bisi 321 20 X 1 kg45630</v>
      </c>
      <c r="H1903">
        <v>1902</v>
      </c>
      <c r="I1903" t="s">
        <v>13248</v>
      </c>
      <c r="J1903" t="s">
        <v>945</v>
      </c>
      <c r="K1903" s="3">
        <v>45630</v>
      </c>
      <c r="L1903">
        <v>20</v>
      </c>
      <c r="M1903">
        <v>1</v>
      </c>
      <c r="N1903">
        <v>1</v>
      </c>
      <c r="O1903">
        <v>20</v>
      </c>
      <c r="P1903">
        <f t="shared" si="147"/>
        <v>19</v>
      </c>
      <c r="Q1903">
        <f t="shared" si="148"/>
        <v>0</v>
      </c>
      <c r="R1903">
        <f t="shared" si="149"/>
        <v>19</v>
      </c>
    </row>
    <row r="1904" spans="1:18">
      <c r="A1904" t="str">
        <f t="shared" si="145"/>
        <v>Jagung Bisi 321 20 X 1 kg (+Kaos)45798</v>
      </c>
      <c r="B1904" t="s">
        <v>947</v>
      </c>
      <c r="C1904" s="3">
        <v>45798</v>
      </c>
      <c r="D1904">
        <v>2330</v>
      </c>
      <c r="G1904" t="str">
        <f t="shared" si="146"/>
        <v>Jagung Bisi 321 20 X 1 kg (+Kaos)45798</v>
      </c>
      <c r="H1904">
        <v>1903</v>
      </c>
      <c r="I1904" t="s">
        <v>13249</v>
      </c>
      <c r="J1904" t="s">
        <v>947</v>
      </c>
      <c r="K1904" s="3">
        <v>45798</v>
      </c>
      <c r="L1904">
        <v>20</v>
      </c>
      <c r="M1904">
        <v>1</v>
      </c>
      <c r="N1904">
        <v>1</v>
      </c>
      <c r="O1904">
        <v>20</v>
      </c>
      <c r="P1904">
        <f t="shared" si="147"/>
        <v>2330</v>
      </c>
      <c r="Q1904">
        <f t="shared" si="148"/>
        <v>116</v>
      </c>
      <c r="R1904">
        <f t="shared" si="149"/>
        <v>10</v>
      </c>
    </row>
    <row r="1905" spans="1:18">
      <c r="A1905" t="str">
        <f t="shared" si="145"/>
        <v>Jagung Bisi 322 20 X 1 kg45567</v>
      </c>
      <c r="B1905" t="s">
        <v>949</v>
      </c>
      <c r="C1905" s="3">
        <v>45567</v>
      </c>
      <c r="D1905">
        <v>680</v>
      </c>
      <c r="G1905" t="str">
        <f t="shared" si="146"/>
        <v>Jagung Bisi 322 20 X 1 kg45567</v>
      </c>
      <c r="H1905">
        <v>1904</v>
      </c>
      <c r="I1905" t="s">
        <v>13250</v>
      </c>
      <c r="J1905" t="s">
        <v>949</v>
      </c>
      <c r="K1905" s="3">
        <v>45567</v>
      </c>
      <c r="L1905">
        <v>20</v>
      </c>
      <c r="M1905">
        <v>1</v>
      </c>
      <c r="N1905">
        <v>1</v>
      </c>
      <c r="O1905">
        <v>20</v>
      </c>
      <c r="P1905">
        <f t="shared" si="147"/>
        <v>680</v>
      </c>
      <c r="Q1905">
        <f t="shared" si="148"/>
        <v>34</v>
      </c>
      <c r="R1905">
        <f t="shared" si="149"/>
        <v>0</v>
      </c>
    </row>
    <row r="1906" spans="1:18">
      <c r="A1906" t="str">
        <f t="shared" si="145"/>
        <v>Jagung Bisi 77 20 X 1 kg45578</v>
      </c>
      <c r="B1906" t="s">
        <v>951</v>
      </c>
      <c r="C1906" s="3">
        <v>45578</v>
      </c>
      <c r="D1906">
        <v>1300</v>
      </c>
      <c r="G1906" t="str">
        <f t="shared" si="146"/>
        <v>Jagung Bisi 77 20 X 1 kg45578</v>
      </c>
      <c r="H1906">
        <v>1905</v>
      </c>
      <c r="I1906" t="s">
        <v>13251</v>
      </c>
      <c r="J1906" t="s">
        <v>951</v>
      </c>
      <c r="K1906" s="3">
        <v>45578</v>
      </c>
      <c r="L1906">
        <v>20</v>
      </c>
      <c r="M1906">
        <v>1</v>
      </c>
      <c r="N1906">
        <v>1</v>
      </c>
      <c r="O1906">
        <v>20</v>
      </c>
      <c r="P1906">
        <f t="shared" si="147"/>
        <v>1300</v>
      </c>
      <c r="Q1906">
        <f t="shared" si="148"/>
        <v>65</v>
      </c>
      <c r="R1906">
        <f t="shared" si="149"/>
        <v>0</v>
      </c>
    </row>
    <row r="1907" spans="1:18">
      <c r="A1907" t="str">
        <f t="shared" si="145"/>
        <v>Jagung Bisi 77 20 X 1 kg45567</v>
      </c>
      <c r="B1907" t="s">
        <v>951</v>
      </c>
      <c r="C1907" s="3">
        <v>45567</v>
      </c>
      <c r="D1907">
        <v>4870</v>
      </c>
      <c r="G1907" t="str">
        <f t="shared" si="146"/>
        <v>Jagung Bisi 77 20 X 1 kg45567</v>
      </c>
      <c r="H1907">
        <v>1906</v>
      </c>
      <c r="I1907" t="s">
        <v>13251</v>
      </c>
      <c r="J1907" t="s">
        <v>951</v>
      </c>
      <c r="K1907" s="3">
        <v>45567</v>
      </c>
      <c r="L1907">
        <v>20</v>
      </c>
      <c r="M1907">
        <v>1</v>
      </c>
      <c r="N1907">
        <v>1</v>
      </c>
      <c r="O1907">
        <v>20</v>
      </c>
      <c r="P1907">
        <f t="shared" si="147"/>
        <v>4870</v>
      </c>
      <c r="Q1907">
        <f t="shared" si="148"/>
        <v>243</v>
      </c>
      <c r="R1907">
        <f t="shared" si="149"/>
        <v>10</v>
      </c>
    </row>
    <row r="1908" spans="1:18">
      <c r="A1908" t="str">
        <f t="shared" si="145"/>
        <v>Jagung Bisi 959 20 X 1 kg45578</v>
      </c>
      <c r="B1908" t="s">
        <v>954</v>
      </c>
      <c r="C1908" s="3">
        <v>45578</v>
      </c>
      <c r="D1908">
        <v>2</v>
      </c>
      <c r="G1908" t="str">
        <f t="shared" si="146"/>
        <v>Jagung Bisi 959 20 X 1 kg45578</v>
      </c>
      <c r="H1908">
        <v>1907</v>
      </c>
      <c r="I1908" t="s">
        <v>13252</v>
      </c>
      <c r="J1908" t="s">
        <v>954</v>
      </c>
      <c r="K1908" s="3">
        <v>45578</v>
      </c>
      <c r="L1908">
        <v>20</v>
      </c>
      <c r="M1908">
        <v>1</v>
      </c>
      <c r="N1908">
        <v>1</v>
      </c>
      <c r="O1908">
        <v>20</v>
      </c>
      <c r="P1908">
        <f t="shared" si="147"/>
        <v>2</v>
      </c>
      <c r="Q1908">
        <f t="shared" si="148"/>
        <v>0</v>
      </c>
      <c r="R1908">
        <f t="shared" si="149"/>
        <v>2</v>
      </c>
    </row>
    <row r="1909" spans="1:18">
      <c r="A1909" t="str">
        <f t="shared" si="145"/>
        <v>Jagung Bisi 959 20 X 1 kg45567</v>
      </c>
      <c r="B1909" t="s">
        <v>954</v>
      </c>
      <c r="C1909" s="3">
        <v>45567</v>
      </c>
      <c r="D1909">
        <v>18</v>
      </c>
      <c r="G1909" t="str">
        <f t="shared" si="146"/>
        <v>Jagung Bisi 959 20 X 1 kg45567</v>
      </c>
      <c r="H1909">
        <v>1908</v>
      </c>
      <c r="I1909" t="s">
        <v>13252</v>
      </c>
      <c r="J1909" t="s">
        <v>954</v>
      </c>
      <c r="K1909" s="3">
        <v>45567</v>
      </c>
      <c r="L1909">
        <v>20</v>
      </c>
      <c r="M1909">
        <v>1</v>
      </c>
      <c r="N1909">
        <v>1</v>
      </c>
      <c r="O1909">
        <v>20</v>
      </c>
      <c r="P1909">
        <f t="shared" si="147"/>
        <v>18</v>
      </c>
      <c r="Q1909">
        <f t="shared" si="148"/>
        <v>0</v>
      </c>
      <c r="R1909">
        <f t="shared" si="149"/>
        <v>18</v>
      </c>
    </row>
    <row r="1910" spans="1:18">
      <c r="A1910" t="str">
        <f t="shared" si="145"/>
        <v>Jagung Bisi 959 20 X 1 kg45787</v>
      </c>
      <c r="B1910" t="s">
        <v>954</v>
      </c>
      <c r="C1910" s="3">
        <v>45787</v>
      </c>
      <c r="D1910">
        <v>64</v>
      </c>
      <c r="G1910" t="str">
        <f t="shared" si="146"/>
        <v>Jagung Bisi 959 20 X 1 kg45787</v>
      </c>
      <c r="H1910">
        <v>1909</v>
      </c>
      <c r="I1910" t="s">
        <v>13252</v>
      </c>
      <c r="J1910" t="s">
        <v>954</v>
      </c>
      <c r="K1910" s="3">
        <v>45787</v>
      </c>
      <c r="L1910">
        <v>20</v>
      </c>
      <c r="M1910">
        <v>1</v>
      </c>
      <c r="N1910">
        <v>1</v>
      </c>
      <c r="O1910">
        <v>20</v>
      </c>
      <c r="P1910">
        <f t="shared" si="147"/>
        <v>64</v>
      </c>
      <c r="Q1910">
        <f t="shared" si="148"/>
        <v>3</v>
      </c>
      <c r="R1910">
        <f t="shared" si="149"/>
        <v>4</v>
      </c>
    </row>
    <row r="1911" spans="1:18">
      <c r="A1911" t="str">
        <f t="shared" si="145"/>
        <v>Jagung Bisi 959 20 X 1 kg45539</v>
      </c>
      <c r="B1911" t="s">
        <v>954</v>
      </c>
      <c r="C1911" s="3">
        <v>45539</v>
      </c>
      <c r="D1911">
        <v>740</v>
      </c>
      <c r="G1911" t="str">
        <f t="shared" si="146"/>
        <v>Jagung Bisi 959 20 X 1 kg45539</v>
      </c>
      <c r="H1911">
        <v>1910</v>
      </c>
      <c r="I1911" t="s">
        <v>13252</v>
      </c>
      <c r="J1911" t="s">
        <v>954</v>
      </c>
      <c r="K1911" s="3">
        <v>45539</v>
      </c>
      <c r="L1911">
        <v>20</v>
      </c>
      <c r="M1911">
        <v>1</v>
      </c>
      <c r="N1911">
        <v>1</v>
      </c>
      <c r="O1911">
        <v>20</v>
      </c>
      <c r="P1911">
        <f t="shared" si="147"/>
        <v>740</v>
      </c>
      <c r="Q1911">
        <f t="shared" si="148"/>
        <v>37</v>
      </c>
      <c r="R1911">
        <f t="shared" si="149"/>
        <v>0</v>
      </c>
    </row>
    <row r="1912" spans="1:18">
      <c r="A1912" t="str">
        <f t="shared" si="145"/>
        <v>Jagung Bisi 959 20 X 1 kg45525</v>
      </c>
      <c r="B1912" t="s">
        <v>954</v>
      </c>
      <c r="C1912" s="3">
        <v>45525</v>
      </c>
      <c r="D1912">
        <v>1460</v>
      </c>
      <c r="G1912" t="str">
        <f t="shared" si="146"/>
        <v>Jagung Bisi 959 20 X 1 kg45525</v>
      </c>
      <c r="H1912">
        <v>1911</v>
      </c>
      <c r="I1912" t="s">
        <v>13252</v>
      </c>
      <c r="J1912" t="s">
        <v>954</v>
      </c>
      <c r="K1912" s="3">
        <v>45525</v>
      </c>
      <c r="L1912">
        <v>20</v>
      </c>
      <c r="M1912">
        <v>1</v>
      </c>
      <c r="N1912">
        <v>1</v>
      </c>
      <c r="O1912">
        <v>20</v>
      </c>
      <c r="P1912">
        <f t="shared" si="147"/>
        <v>1460</v>
      </c>
      <c r="Q1912">
        <f t="shared" si="148"/>
        <v>73</v>
      </c>
      <c r="R1912">
        <f t="shared" si="149"/>
        <v>0</v>
      </c>
    </row>
    <row r="1913" spans="1:18">
      <c r="A1913" t="str">
        <f t="shared" si="145"/>
        <v>Jagung Bisi 959 20 X 1 kg45532</v>
      </c>
      <c r="B1913" t="s">
        <v>954</v>
      </c>
      <c r="C1913" s="3">
        <v>45532</v>
      </c>
      <c r="D1913">
        <v>2117</v>
      </c>
      <c r="G1913" t="str">
        <f t="shared" si="146"/>
        <v>Jagung Bisi 959 20 X 1 kg45532</v>
      </c>
      <c r="H1913">
        <v>1912</v>
      </c>
      <c r="I1913" t="s">
        <v>13252</v>
      </c>
      <c r="J1913" t="s">
        <v>954</v>
      </c>
      <c r="K1913" s="3">
        <v>45532</v>
      </c>
      <c r="L1913">
        <v>20</v>
      </c>
      <c r="M1913">
        <v>1</v>
      </c>
      <c r="N1913">
        <v>1</v>
      </c>
      <c r="O1913">
        <v>20</v>
      </c>
      <c r="P1913">
        <f t="shared" si="147"/>
        <v>2117</v>
      </c>
      <c r="Q1913">
        <f t="shared" si="148"/>
        <v>105</v>
      </c>
      <c r="R1913">
        <f t="shared" si="149"/>
        <v>17</v>
      </c>
    </row>
    <row r="1914" spans="1:18">
      <c r="A1914" t="str">
        <f t="shared" si="145"/>
        <v>Jagung Bisi 959 20 X 1 kg45532</v>
      </c>
      <c r="B1914" t="s">
        <v>954</v>
      </c>
      <c r="C1914" s="3">
        <v>45532</v>
      </c>
      <c r="D1914">
        <v>3680</v>
      </c>
      <c r="G1914" t="str">
        <f t="shared" si="146"/>
        <v>Jagung Bisi 959 20 X 1 kg45532</v>
      </c>
      <c r="H1914">
        <v>1913</v>
      </c>
      <c r="I1914" t="s">
        <v>13252</v>
      </c>
      <c r="J1914" t="s">
        <v>954</v>
      </c>
      <c r="K1914" s="3">
        <v>45532</v>
      </c>
      <c r="L1914">
        <v>20</v>
      </c>
      <c r="M1914">
        <v>1</v>
      </c>
      <c r="N1914">
        <v>1</v>
      </c>
      <c r="O1914">
        <v>20</v>
      </c>
      <c r="P1914">
        <f t="shared" si="147"/>
        <v>2117</v>
      </c>
      <c r="Q1914">
        <f t="shared" si="148"/>
        <v>105</v>
      </c>
      <c r="R1914">
        <f t="shared" si="149"/>
        <v>17</v>
      </c>
    </row>
    <row r="1915" spans="1:18">
      <c r="A1915" t="str">
        <f t="shared" si="145"/>
        <v>Jagung Bisi 959 20 X 1 kg45787</v>
      </c>
      <c r="B1915" t="s">
        <v>954</v>
      </c>
      <c r="C1915" s="3">
        <v>45787</v>
      </c>
      <c r="D1915">
        <v>3836</v>
      </c>
      <c r="G1915" t="str">
        <f t="shared" si="146"/>
        <v>Jagung Bisi 959 20 X 1 kg45787</v>
      </c>
      <c r="H1915">
        <v>1914</v>
      </c>
      <c r="I1915" t="s">
        <v>13252</v>
      </c>
      <c r="J1915" t="s">
        <v>954</v>
      </c>
      <c r="K1915" s="3">
        <v>45787</v>
      </c>
      <c r="L1915">
        <v>20</v>
      </c>
      <c r="M1915">
        <v>1</v>
      </c>
      <c r="N1915">
        <v>1</v>
      </c>
      <c r="O1915">
        <v>20</v>
      </c>
      <c r="P1915">
        <f t="shared" si="147"/>
        <v>64</v>
      </c>
      <c r="Q1915">
        <f t="shared" si="148"/>
        <v>3</v>
      </c>
      <c r="R1915">
        <f t="shared" si="149"/>
        <v>4</v>
      </c>
    </row>
    <row r="1916" spans="1:18">
      <c r="A1916" t="str">
        <f t="shared" si="145"/>
        <v>Jagung Bisi 959 40 X 500 gr ( sampel )45647</v>
      </c>
      <c r="B1916" t="s">
        <v>963</v>
      </c>
      <c r="C1916" s="3">
        <v>45647</v>
      </c>
      <c r="D1916">
        <v>660</v>
      </c>
      <c r="G1916" t="str">
        <f t="shared" si="146"/>
        <v>Jagung Bisi 959 40 X 500 gr ( sampel )45647</v>
      </c>
      <c r="H1916">
        <v>1915</v>
      </c>
      <c r="I1916" t="s">
        <v>13253</v>
      </c>
      <c r="J1916" t="s">
        <v>963</v>
      </c>
      <c r="K1916" s="3">
        <v>45647</v>
      </c>
      <c r="L1916">
        <v>40</v>
      </c>
      <c r="M1916">
        <v>1</v>
      </c>
      <c r="N1916">
        <v>1</v>
      </c>
      <c r="O1916">
        <v>40</v>
      </c>
      <c r="P1916">
        <f t="shared" si="147"/>
        <v>660</v>
      </c>
      <c r="Q1916">
        <f t="shared" si="148"/>
        <v>16</v>
      </c>
      <c r="R1916">
        <f t="shared" si="149"/>
        <v>20</v>
      </c>
    </row>
    <row r="1917" spans="1:18">
      <c r="A1917" t="str">
        <f t="shared" si="145"/>
        <v>Jagung Bisi 959 40 X 500 gr ( sampel )45639</v>
      </c>
      <c r="B1917" t="s">
        <v>963</v>
      </c>
      <c r="C1917" s="3">
        <v>45639</v>
      </c>
      <c r="D1917">
        <v>2030</v>
      </c>
      <c r="G1917" t="str">
        <f t="shared" si="146"/>
        <v>Jagung Bisi 959 40 X 500 gr ( sampel )45639</v>
      </c>
      <c r="H1917">
        <v>1916</v>
      </c>
      <c r="I1917" t="s">
        <v>13253</v>
      </c>
      <c r="J1917" t="s">
        <v>963</v>
      </c>
      <c r="K1917" s="3">
        <v>45639</v>
      </c>
      <c r="L1917">
        <v>40</v>
      </c>
      <c r="M1917">
        <v>1</v>
      </c>
      <c r="N1917">
        <v>1</v>
      </c>
      <c r="O1917">
        <v>40</v>
      </c>
      <c r="P1917">
        <f t="shared" si="147"/>
        <v>2030</v>
      </c>
      <c r="Q1917">
        <f t="shared" si="148"/>
        <v>50</v>
      </c>
      <c r="R1917">
        <f t="shared" si="149"/>
        <v>30</v>
      </c>
    </row>
    <row r="1918" spans="1:18">
      <c r="A1918" t="str">
        <f t="shared" si="145"/>
        <v>Jagung DK 771 20 X 1 kg (Bayer)45543</v>
      </c>
      <c r="B1918" t="s">
        <v>966</v>
      </c>
      <c r="C1918" s="3">
        <v>45543</v>
      </c>
      <c r="D1918">
        <v>2</v>
      </c>
      <c r="G1918" t="str">
        <f t="shared" si="146"/>
        <v>Jagung DK 771 20 X 1 kg (Bayer)45543</v>
      </c>
      <c r="H1918">
        <v>1917</v>
      </c>
      <c r="I1918" t="s">
        <v>13254</v>
      </c>
      <c r="J1918" t="s">
        <v>966</v>
      </c>
      <c r="K1918" s="3">
        <v>45543</v>
      </c>
      <c r="L1918">
        <v>20</v>
      </c>
      <c r="M1918">
        <v>1</v>
      </c>
      <c r="N1918">
        <v>1</v>
      </c>
      <c r="O1918">
        <v>20</v>
      </c>
      <c r="P1918">
        <f t="shared" si="147"/>
        <v>2</v>
      </c>
      <c r="Q1918">
        <f t="shared" si="148"/>
        <v>0</v>
      </c>
      <c r="R1918">
        <f t="shared" si="149"/>
        <v>2</v>
      </c>
    </row>
    <row r="1919" spans="1:18">
      <c r="A1919" t="str">
        <f t="shared" si="145"/>
        <v>Jagung DK 771 20 X 1 kg (Bayer)45543</v>
      </c>
      <c r="B1919" t="s">
        <v>966</v>
      </c>
      <c r="C1919" s="3">
        <v>45543</v>
      </c>
      <c r="D1919">
        <v>4</v>
      </c>
      <c r="G1919" t="str">
        <f t="shared" si="146"/>
        <v>Jagung DK 771 20 X 1 kg (Bayer)45543</v>
      </c>
      <c r="H1919">
        <v>1918</v>
      </c>
      <c r="I1919" t="s">
        <v>13254</v>
      </c>
      <c r="J1919" t="s">
        <v>966</v>
      </c>
      <c r="K1919" s="3">
        <v>45543</v>
      </c>
      <c r="L1919">
        <v>20</v>
      </c>
      <c r="M1919">
        <v>1</v>
      </c>
      <c r="N1919">
        <v>1</v>
      </c>
      <c r="O1919">
        <v>20</v>
      </c>
      <c r="P1919">
        <f t="shared" si="147"/>
        <v>2</v>
      </c>
      <c r="Q1919">
        <f t="shared" si="148"/>
        <v>0</v>
      </c>
      <c r="R1919">
        <f t="shared" si="149"/>
        <v>2</v>
      </c>
    </row>
    <row r="1920" spans="1:18">
      <c r="A1920" t="str">
        <f t="shared" si="145"/>
        <v>Jagung DK 771 20 X 1 kg (Bayer)45582</v>
      </c>
      <c r="B1920" t="s">
        <v>966</v>
      </c>
      <c r="C1920" s="3">
        <v>45582</v>
      </c>
      <c r="D1920">
        <v>15</v>
      </c>
      <c r="G1920" t="str">
        <f t="shared" si="146"/>
        <v>Jagung DK 771 20 X 1 kg (Bayer)45582</v>
      </c>
      <c r="H1920">
        <v>1919</v>
      </c>
      <c r="I1920" t="s">
        <v>13254</v>
      </c>
      <c r="J1920" t="s">
        <v>966</v>
      </c>
      <c r="K1920" s="3">
        <v>45582</v>
      </c>
      <c r="L1920">
        <v>20</v>
      </c>
      <c r="M1920">
        <v>1</v>
      </c>
      <c r="N1920">
        <v>1</v>
      </c>
      <c r="O1920">
        <v>20</v>
      </c>
      <c r="P1920">
        <f t="shared" si="147"/>
        <v>15</v>
      </c>
      <c r="Q1920">
        <f t="shared" si="148"/>
        <v>0</v>
      </c>
      <c r="R1920">
        <f t="shared" si="149"/>
        <v>15</v>
      </c>
    </row>
    <row r="1921" spans="1:18">
      <c r="A1921" t="str">
        <f t="shared" si="145"/>
        <v>Jagung DK 771 20 X 1 kg (Bayer)45582</v>
      </c>
      <c r="B1921" t="s">
        <v>966</v>
      </c>
      <c r="C1921" s="3">
        <v>45582</v>
      </c>
      <c r="D1921">
        <v>539</v>
      </c>
      <c r="G1921" t="str">
        <f t="shared" si="146"/>
        <v>Jagung DK 771 20 X 1 kg (Bayer)45582</v>
      </c>
      <c r="H1921">
        <v>1920</v>
      </c>
      <c r="I1921" t="s">
        <v>13254</v>
      </c>
      <c r="J1921" t="s">
        <v>966</v>
      </c>
      <c r="K1921" s="3">
        <v>45582</v>
      </c>
      <c r="L1921">
        <v>20</v>
      </c>
      <c r="M1921">
        <v>1</v>
      </c>
      <c r="N1921">
        <v>1</v>
      </c>
      <c r="O1921">
        <v>20</v>
      </c>
      <c r="P1921">
        <f t="shared" si="147"/>
        <v>15</v>
      </c>
      <c r="Q1921">
        <f t="shared" si="148"/>
        <v>0</v>
      </c>
      <c r="R1921">
        <f t="shared" si="149"/>
        <v>15</v>
      </c>
    </row>
    <row r="1922" spans="1:18">
      <c r="A1922" t="str">
        <f t="shared" si="145"/>
        <v>Jagung DK 771 20 X 1 kg (Bayer)45582</v>
      </c>
      <c r="B1922" t="s">
        <v>966</v>
      </c>
      <c r="C1922" s="3">
        <v>45582</v>
      </c>
      <c r="D1922">
        <v>1004</v>
      </c>
      <c r="G1922" t="str">
        <f t="shared" si="146"/>
        <v>Jagung DK 771 20 X 1 kg (Bayer)45582</v>
      </c>
      <c r="H1922">
        <v>1921</v>
      </c>
      <c r="I1922" t="s">
        <v>13254</v>
      </c>
      <c r="J1922" t="s">
        <v>966</v>
      </c>
      <c r="K1922" s="3">
        <v>45582</v>
      </c>
      <c r="L1922">
        <v>20</v>
      </c>
      <c r="M1922">
        <v>1</v>
      </c>
      <c r="N1922">
        <v>1</v>
      </c>
      <c r="O1922">
        <v>20</v>
      </c>
      <c r="P1922">
        <f t="shared" si="147"/>
        <v>15</v>
      </c>
      <c r="Q1922">
        <f t="shared" si="148"/>
        <v>0</v>
      </c>
      <c r="R1922">
        <f t="shared" si="149"/>
        <v>15</v>
      </c>
    </row>
    <row r="1923" spans="1:18">
      <c r="A1923" t="str">
        <f t="shared" ref="A1923:A1986" si="150">B1923&amp;C1923</f>
        <v>Jagung DK 771 20 X 1 kg (Bayer)45582</v>
      </c>
      <c r="B1923" t="s">
        <v>966</v>
      </c>
      <c r="C1923" s="3">
        <v>45582</v>
      </c>
      <c r="D1923">
        <v>1058</v>
      </c>
      <c r="G1923" t="str">
        <f t="shared" ref="G1923:G1986" si="151">J1923&amp;K1923</f>
        <v>Jagung DK 771 20 X 1 kg (Bayer)45582</v>
      </c>
      <c r="H1923">
        <v>1922</v>
      </c>
      <c r="I1923" t="s">
        <v>13254</v>
      </c>
      <c r="J1923" t="s">
        <v>966</v>
      </c>
      <c r="K1923" s="3">
        <v>45582</v>
      </c>
      <c r="L1923">
        <v>20</v>
      </c>
      <c r="M1923">
        <v>1</v>
      </c>
      <c r="N1923">
        <v>1</v>
      </c>
      <c r="O1923">
        <v>20</v>
      </c>
      <c r="P1923">
        <f t="shared" ref="P1923:P1986" si="152">VLOOKUP(G1923,$A$2:$D$2089,4,FALSE)</f>
        <v>15</v>
      </c>
      <c r="Q1923">
        <f t="shared" ref="Q1923:Q1986" si="153">ROUNDDOWN(P1923/O1923,0)</f>
        <v>0</v>
      </c>
      <c r="R1923">
        <f t="shared" ref="R1923:R1986" si="154">P1923-Q1923*O1923</f>
        <v>15</v>
      </c>
    </row>
    <row r="1924" spans="1:18">
      <c r="A1924" t="str">
        <f t="shared" si="150"/>
        <v>Jagung DK 771 20 X 1 kg (Bayer)45612</v>
      </c>
      <c r="B1924" t="s">
        <v>966</v>
      </c>
      <c r="C1924" s="3">
        <v>45612</v>
      </c>
      <c r="D1924">
        <v>2000</v>
      </c>
      <c r="G1924" t="str">
        <f t="shared" si="151"/>
        <v>Jagung DK 771 20 X 1 kg (Bayer)45612</v>
      </c>
      <c r="H1924">
        <v>1923</v>
      </c>
      <c r="I1924" t="s">
        <v>13254</v>
      </c>
      <c r="J1924" t="s">
        <v>966</v>
      </c>
      <c r="K1924" s="3">
        <v>45612</v>
      </c>
      <c r="L1924">
        <v>20</v>
      </c>
      <c r="M1924">
        <v>1</v>
      </c>
      <c r="N1924">
        <v>1</v>
      </c>
      <c r="O1924">
        <v>20</v>
      </c>
      <c r="P1924">
        <f t="shared" si="152"/>
        <v>2000</v>
      </c>
      <c r="Q1924">
        <f t="shared" si="153"/>
        <v>100</v>
      </c>
      <c r="R1924">
        <f t="shared" si="154"/>
        <v>0</v>
      </c>
    </row>
    <row r="1925" spans="1:18">
      <c r="A1925" t="str">
        <f t="shared" si="150"/>
        <v>Jagung DK 771 20 X 1 kg (Bayer)45612</v>
      </c>
      <c r="B1925" t="s">
        <v>966</v>
      </c>
      <c r="C1925" s="3">
        <v>45612</v>
      </c>
      <c r="D1925">
        <v>5000</v>
      </c>
      <c r="G1925" t="str">
        <f t="shared" si="151"/>
        <v>Jagung DK 771 20 X 1 kg (Bayer)45612</v>
      </c>
      <c r="H1925">
        <v>1924</v>
      </c>
      <c r="I1925" t="s">
        <v>13254</v>
      </c>
      <c r="J1925" t="s">
        <v>966</v>
      </c>
      <c r="K1925" s="3">
        <v>45612</v>
      </c>
      <c r="L1925">
        <v>20</v>
      </c>
      <c r="M1925">
        <v>1</v>
      </c>
      <c r="N1925">
        <v>1</v>
      </c>
      <c r="O1925">
        <v>20</v>
      </c>
      <c r="P1925">
        <f t="shared" si="152"/>
        <v>2000</v>
      </c>
      <c r="Q1925">
        <f t="shared" si="153"/>
        <v>100</v>
      </c>
      <c r="R1925">
        <f t="shared" si="154"/>
        <v>0</v>
      </c>
    </row>
    <row r="1926" spans="1:18">
      <c r="A1926" t="str">
        <f t="shared" si="150"/>
        <v>Jagung DK 771 20 X 1 kg (Bayer)45543</v>
      </c>
      <c r="B1926" t="s">
        <v>966</v>
      </c>
      <c r="C1926" s="3">
        <v>45543</v>
      </c>
      <c r="D1926">
        <v>5400</v>
      </c>
      <c r="G1926" t="str">
        <f t="shared" si="151"/>
        <v>Jagung DK 771 20 X 1 kg (Bayer)45543</v>
      </c>
      <c r="H1926">
        <v>1925</v>
      </c>
      <c r="I1926" t="s">
        <v>13254</v>
      </c>
      <c r="J1926" t="s">
        <v>966</v>
      </c>
      <c r="K1926" s="3">
        <v>45543</v>
      </c>
      <c r="L1926">
        <v>20</v>
      </c>
      <c r="M1926">
        <v>1</v>
      </c>
      <c r="N1926">
        <v>1</v>
      </c>
      <c r="O1926">
        <v>20</v>
      </c>
      <c r="P1926">
        <f t="shared" si="152"/>
        <v>2</v>
      </c>
      <c r="Q1926">
        <f t="shared" si="153"/>
        <v>0</v>
      </c>
      <c r="R1926">
        <f t="shared" si="154"/>
        <v>2</v>
      </c>
    </row>
    <row r="1927" spans="1:18">
      <c r="A1927" t="str">
        <f t="shared" si="150"/>
        <v>Jagung DK 9209C 20 X 1 kg (Bayer)45619</v>
      </c>
      <c r="B1927" t="s">
        <v>976</v>
      </c>
      <c r="C1927" s="3">
        <v>45619</v>
      </c>
      <c r="D1927">
        <v>80</v>
      </c>
      <c r="G1927" t="str">
        <f t="shared" si="151"/>
        <v>Jagung DK 9209C 20 X 1 kg (Bayer)45619</v>
      </c>
      <c r="H1927">
        <v>1926</v>
      </c>
      <c r="I1927" t="s">
        <v>13255</v>
      </c>
      <c r="J1927" t="s">
        <v>976</v>
      </c>
      <c r="K1927" s="3">
        <v>45619</v>
      </c>
      <c r="L1927">
        <v>20</v>
      </c>
      <c r="M1927">
        <v>1</v>
      </c>
      <c r="N1927">
        <v>1</v>
      </c>
      <c r="O1927">
        <v>20</v>
      </c>
      <c r="P1927">
        <f t="shared" si="152"/>
        <v>80</v>
      </c>
      <c r="Q1927">
        <f t="shared" si="153"/>
        <v>4</v>
      </c>
      <c r="R1927">
        <f t="shared" si="154"/>
        <v>0</v>
      </c>
    </row>
    <row r="1928" spans="1:18">
      <c r="A1928" t="str">
        <f t="shared" si="150"/>
        <v>Jagung DK 9209C 20 X 1 kg (Bayer)45619</v>
      </c>
      <c r="B1928" t="s">
        <v>976</v>
      </c>
      <c r="C1928" s="3">
        <v>45619</v>
      </c>
      <c r="D1928">
        <v>80</v>
      </c>
      <c r="G1928" t="str">
        <f t="shared" si="151"/>
        <v>Jagung DK 9209C 20 X 1 kg (Bayer)45619</v>
      </c>
      <c r="H1928">
        <v>1927</v>
      </c>
      <c r="I1928" t="s">
        <v>13255</v>
      </c>
      <c r="J1928" t="s">
        <v>976</v>
      </c>
      <c r="K1928" s="3">
        <v>45619</v>
      </c>
      <c r="L1928">
        <v>20</v>
      </c>
      <c r="M1928">
        <v>1</v>
      </c>
      <c r="N1928">
        <v>1</v>
      </c>
      <c r="O1928">
        <v>20</v>
      </c>
      <c r="P1928">
        <f t="shared" si="152"/>
        <v>80</v>
      </c>
      <c r="Q1928">
        <f t="shared" si="153"/>
        <v>4</v>
      </c>
      <c r="R1928">
        <f t="shared" si="154"/>
        <v>0</v>
      </c>
    </row>
    <row r="1929" spans="1:18">
      <c r="A1929" t="str">
        <f t="shared" si="150"/>
        <v>Jagung DK 9209C 20 X 1 kg (Bayer)45619</v>
      </c>
      <c r="B1929" t="s">
        <v>976</v>
      </c>
      <c r="C1929" s="3">
        <v>45619</v>
      </c>
      <c r="D1929">
        <v>240</v>
      </c>
      <c r="G1929" t="str">
        <f t="shared" si="151"/>
        <v>Jagung DK 9209C 20 X 1 kg (Bayer)45619</v>
      </c>
      <c r="H1929">
        <v>1928</v>
      </c>
      <c r="I1929" t="s">
        <v>13255</v>
      </c>
      <c r="J1929" t="s">
        <v>976</v>
      </c>
      <c r="K1929" s="3">
        <v>45619</v>
      </c>
      <c r="L1929">
        <v>20</v>
      </c>
      <c r="M1929">
        <v>1</v>
      </c>
      <c r="N1929">
        <v>1</v>
      </c>
      <c r="O1929">
        <v>20</v>
      </c>
      <c r="P1929">
        <f t="shared" si="152"/>
        <v>80</v>
      </c>
      <c r="Q1929">
        <f t="shared" si="153"/>
        <v>4</v>
      </c>
      <c r="R1929">
        <f t="shared" si="154"/>
        <v>0</v>
      </c>
    </row>
    <row r="1930" spans="1:18">
      <c r="A1930" t="str">
        <f t="shared" si="150"/>
        <v>Jagung DK 9209C 20 X 1 kg (Bayer)45619</v>
      </c>
      <c r="B1930" t="s">
        <v>976</v>
      </c>
      <c r="C1930" s="3">
        <v>45619</v>
      </c>
      <c r="D1930">
        <v>590</v>
      </c>
      <c r="G1930" t="str">
        <f t="shared" si="151"/>
        <v>Jagung DK 9209C 20 X 1 kg (Bayer)45619</v>
      </c>
      <c r="H1930">
        <v>1929</v>
      </c>
      <c r="I1930" t="s">
        <v>13255</v>
      </c>
      <c r="J1930" t="s">
        <v>976</v>
      </c>
      <c r="K1930" s="3">
        <v>45619</v>
      </c>
      <c r="L1930">
        <v>20</v>
      </c>
      <c r="M1930">
        <v>1</v>
      </c>
      <c r="N1930">
        <v>1</v>
      </c>
      <c r="O1930">
        <v>20</v>
      </c>
      <c r="P1930">
        <f t="shared" si="152"/>
        <v>80</v>
      </c>
      <c r="Q1930">
        <f t="shared" si="153"/>
        <v>4</v>
      </c>
      <c r="R1930">
        <f t="shared" si="154"/>
        <v>0</v>
      </c>
    </row>
    <row r="1931" spans="1:18">
      <c r="A1931" t="str">
        <f t="shared" si="150"/>
        <v>Jagung DK 9209C 20 X 1 kg (Bayer)45619</v>
      </c>
      <c r="B1931" t="s">
        <v>976</v>
      </c>
      <c r="C1931" s="3">
        <v>45619</v>
      </c>
      <c r="D1931">
        <v>700</v>
      </c>
      <c r="G1931" t="str">
        <f t="shared" si="151"/>
        <v>Jagung DK 9209C 20 X 1 kg (Bayer)45619</v>
      </c>
      <c r="H1931">
        <v>1930</v>
      </c>
      <c r="I1931" t="s">
        <v>13255</v>
      </c>
      <c r="J1931" t="s">
        <v>976</v>
      </c>
      <c r="K1931" s="3">
        <v>45619</v>
      </c>
      <c r="L1931">
        <v>20</v>
      </c>
      <c r="M1931">
        <v>1</v>
      </c>
      <c r="N1931">
        <v>1</v>
      </c>
      <c r="O1931">
        <v>20</v>
      </c>
      <c r="P1931">
        <f t="shared" si="152"/>
        <v>80</v>
      </c>
      <c r="Q1931">
        <f t="shared" si="153"/>
        <v>4</v>
      </c>
      <c r="R1931">
        <f t="shared" si="154"/>
        <v>0</v>
      </c>
    </row>
    <row r="1932" spans="1:18">
      <c r="A1932" t="str">
        <f t="shared" si="150"/>
        <v>Jagung DK 9209C 20 X 1 kg (Bayer)45619</v>
      </c>
      <c r="B1932" t="s">
        <v>976</v>
      </c>
      <c r="C1932" s="3">
        <v>45619</v>
      </c>
      <c r="D1932">
        <v>1040</v>
      </c>
      <c r="G1932" t="str">
        <f t="shared" si="151"/>
        <v>Jagung DK 9209C 20 X 1 kg (Bayer)45619</v>
      </c>
      <c r="H1932">
        <v>1931</v>
      </c>
      <c r="I1932" t="s">
        <v>13255</v>
      </c>
      <c r="J1932" t="s">
        <v>976</v>
      </c>
      <c r="K1932" s="3">
        <v>45619</v>
      </c>
      <c r="L1932">
        <v>20</v>
      </c>
      <c r="M1932">
        <v>1</v>
      </c>
      <c r="N1932">
        <v>1</v>
      </c>
      <c r="O1932">
        <v>20</v>
      </c>
      <c r="P1932">
        <f t="shared" si="152"/>
        <v>80</v>
      </c>
      <c r="Q1932">
        <f t="shared" si="153"/>
        <v>4</v>
      </c>
      <c r="R1932">
        <f t="shared" si="154"/>
        <v>0</v>
      </c>
    </row>
    <row r="1933" spans="1:18">
      <c r="A1933" t="str">
        <f t="shared" si="150"/>
        <v>Jagung DK 9209C 20 X 1 kg (Bayer)45619</v>
      </c>
      <c r="B1933" t="s">
        <v>976</v>
      </c>
      <c r="C1933" s="3">
        <v>45619</v>
      </c>
      <c r="D1933">
        <v>1600</v>
      </c>
      <c r="G1933" t="str">
        <f t="shared" si="151"/>
        <v>Jagung DK 9209C 20 X 1 kg (Bayer)45619</v>
      </c>
      <c r="H1933">
        <v>1932</v>
      </c>
      <c r="I1933" t="s">
        <v>13255</v>
      </c>
      <c r="J1933" t="s">
        <v>976</v>
      </c>
      <c r="K1933" s="3">
        <v>45619</v>
      </c>
      <c r="L1933">
        <v>20</v>
      </c>
      <c r="M1933">
        <v>1</v>
      </c>
      <c r="N1933">
        <v>1</v>
      </c>
      <c r="O1933">
        <v>20</v>
      </c>
      <c r="P1933">
        <f t="shared" si="152"/>
        <v>80</v>
      </c>
      <c r="Q1933">
        <f t="shared" si="153"/>
        <v>4</v>
      </c>
      <c r="R1933">
        <f t="shared" si="154"/>
        <v>0</v>
      </c>
    </row>
    <row r="1934" spans="1:18">
      <c r="A1934" t="str">
        <f t="shared" si="150"/>
        <v>Jagung DK 9209C 20 X 1 kg (Bayer)45619</v>
      </c>
      <c r="B1934" t="s">
        <v>976</v>
      </c>
      <c r="C1934" s="3">
        <v>45619</v>
      </c>
      <c r="D1934">
        <v>2260</v>
      </c>
      <c r="G1934" t="str">
        <f t="shared" si="151"/>
        <v>Jagung DK 9209C 20 X 1 kg (Bayer)45619</v>
      </c>
      <c r="H1934">
        <v>1933</v>
      </c>
      <c r="I1934" t="s">
        <v>13255</v>
      </c>
      <c r="J1934" t="s">
        <v>976</v>
      </c>
      <c r="K1934" s="3">
        <v>45619</v>
      </c>
      <c r="L1934">
        <v>20</v>
      </c>
      <c r="M1934">
        <v>1</v>
      </c>
      <c r="N1934">
        <v>1</v>
      </c>
      <c r="O1934">
        <v>20</v>
      </c>
      <c r="P1934">
        <f t="shared" si="152"/>
        <v>80</v>
      </c>
      <c r="Q1934">
        <f t="shared" si="153"/>
        <v>4</v>
      </c>
      <c r="R1934">
        <f t="shared" si="154"/>
        <v>0</v>
      </c>
    </row>
    <row r="1935" spans="1:18">
      <c r="A1935" t="str">
        <f t="shared" si="150"/>
        <v>Jagung DK 9209C 20 X 1 kg (Bayer)45619</v>
      </c>
      <c r="B1935" t="s">
        <v>976</v>
      </c>
      <c r="C1935" s="3">
        <v>45619</v>
      </c>
      <c r="D1935">
        <v>4860</v>
      </c>
      <c r="G1935" t="str">
        <f t="shared" si="151"/>
        <v>Jagung DK 9209C 20 X 1 kg (Bayer)45619</v>
      </c>
      <c r="H1935">
        <v>1934</v>
      </c>
      <c r="I1935" t="s">
        <v>13255</v>
      </c>
      <c r="J1935" t="s">
        <v>976</v>
      </c>
      <c r="K1935" s="3">
        <v>45619</v>
      </c>
      <c r="L1935">
        <v>20</v>
      </c>
      <c r="M1935">
        <v>1</v>
      </c>
      <c r="N1935">
        <v>1</v>
      </c>
      <c r="O1935">
        <v>20</v>
      </c>
      <c r="P1935">
        <f t="shared" si="152"/>
        <v>80</v>
      </c>
      <c r="Q1935">
        <f t="shared" si="153"/>
        <v>4</v>
      </c>
      <c r="R1935">
        <f t="shared" si="154"/>
        <v>0</v>
      </c>
    </row>
    <row r="1936" spans="1:18">
      <c r="A1936" t="str">
        <f t="shared" si="150"/>
        <v>Jagung DK 9209C 20 X 1 kg (Bayer)45619</v>
      </c>
      <c r="B1936" t="s">
        <v>976</v>
      </c>
      <c r="C1936" s="3">
        <v>45619</v>
      </c>
      <c r="D1936">
        <v>6140</v>
      </c>
      <c r="G1936" t="str">
        <f t="shared" si="151"/>
        <v>Jagung DK 9209C 20 X 1 kg (Bayer)45619</v>
      </c>
      <c r="H1936">
        <v>1935</v>
      </c>
      <c r="I1936" t="s">
        <v>13255</v>
      </c>
      <c r="J1936" t="s">
        <v>976</v>
      </c>
      <c r="K1936" s="3">
        <v>45619</v>
      </c>
      <c r="L1936">
        <v>20</v>
      </c>
      <c r="M1936">
        <v>1</v>
      </c>
      <c r="N1936">
        <v>1</v>
      </c>
      <c r="O1936">
        <v>20</v>
      </c>
      <c r="P1936">
        <f t="shared" si="152"/>
        <v>80</v>
      </c>
      <c r="Q1936">
        <f t="shared" si="153"/>
        <v>4</v>
      </c>
      <c r="R1936">
        <f t="shared" si="154"/>
        <v>0</v>
      </c>
    </row>
    <row r="1937" spans="1:18">
      <c r="A1937" t="str">
        <f t="shared" si="150"/>
        <v>Jagung Manis Exsotic 40 X 250 gr45710</v>
      </c>
      <c r="B1937" t="s">
        <v>988</v>
      </c>
      <c r="C1937" s="3">
        <v>45710</v>
      </c>
      <c r="D1937">
        <v>1160</v>
      </c>
      <c r="G1937" t="str">
        <f t="shared" si="151"/>
        <v>Jagung Manis Exsotic 40 X 250 gr45710</v>
      </c>
      <c r="H1937">
        <v>1936</v>
      </c>
      <c r="I1937" t="s">
        <v>13256</v>
      </c>
      <c r="J1937" t="s">
        <v>988</v>
      </c>
      <c r="K1937" s="3">
        <v>45710</v>
      </c>
      <c r="L1937">
        <v>40</v>
      </c>
      <c r="M1937">
        <v>1</v>
      </c>
      <c r="N1937">
        <v>1</v>
      </c>
      <c r="O1937">
        <v>40</v>
      </c>
      <c r="P1937">
        <f t="shared" si="152"/>
        <v>1160</v>
      </c>
      <c r="Q1937">
        <f t="shared" si="153"/>
        <v>29</v>
      </c>
      <c r="R1937">
        <f t="shared" si="154"/>
        <v>0</v>
      </c>
    </row>
    <row r="1938" spans="1:18">
      <c r="A1938" t="str">
        <f t="shared" si="150"/>
        <v>Jagung Manis Golden Boy 20 X 500 gr45689</v>
      </c>
      <c r="B1938" t="s">
        <v>989</v>
      </c>
      <c r="C1938" s="3">
        <v>45689</v>
      </c>
      <c r="D1938">
        <v>160</v>
      </c>
      <c r="G1938" t="str">
        <f t="shared" si="151"/>
        <v>Jagung Manis Golden Boy 20 X 500 gr45689</v>
      </c>
      <c r="H1938">
        <v>1937</v>
      </c>
      <c r="I1938" t="s">
        <v>13257</v>
      </c>
      <c r="J1938" t="s">
        <v>989</v>
      </c>
      <c r="K1938" s="3">
        <v>45689</v>
      </c>
      <c r="L1938">
        <v>20</v>
      </c>
      <c r="M1938">
        <v>1</v>
      </c>
      <c r="N1938">
        <v>1</v>
      </c>
      <c r="O1938">
        <v>20</v>
      </c>
      <c r="P1938">
        <f t="shared" si="152"/>
        <v>160</v>
      </c>
      <c r="Q1938">
        <f t="shared" si="153"/>
        <v>8</v>
      </c>
      <c r="R1938">
        <f t="shared" si="154"/>
        <v>0</v>
      </c>
    </row>
    <row r="1939" spans="1:18">
      <c r="A1939" t="str">
        <f t="shared" si="150"/>
        <v>Jagung Manis Madu-59 F1 20 X 250 gr45708</v>
      </c>
      <c r="B1939" t="s">
        <v>991</v>
      </c>
      <c r="C1939" s="3">
        <v>45708</v>
      </c>
      <c r="D1939">
        <v>200</v>
      </c>
      <c r="G1939" t="str">
        <f t="shared" si="151"/>
        <v>Jagung Manis Madu-59 F1 20 X 250 gr45708</v>
      </c>
      <c r="H1939">
        <v>1938</v>
      </c>
      <c r="I1939" t="s">
        <v>13258</v>
      </c>
      <c r="J1939" t="s">
        <v>991</v>
      </c>
      <c r="K1939" s="3">
        <v>45708</v>
      </c>
      <c r="L1939">
        <v>20</v>
      </c>
      <c r="M1939">
        <v>1</v>
      </c>
      <c r="N1939">
        <v>1</v>
      </c>
      <c r="O1939">
        <v>20</v>
      </c>
      <c r="P1939">
        <f t="shared" si="152"/>
        <v>200</v>
      </c>
      <c r="Q1939">
        <f t="shared" si="153"/>
        <v>10</v>
      </c>
      <c r="R1939">
        <f t="shared" si="154"/>
        <v>0</v>
      </c>
    </row>
    <row r="1940" spans="1:18">
      <c r="A1940" t="str">
        <f t="shared" si="150"/>
        <v>Jagung Manis Master Sweet 45 20 X 500 gr45597</v>
      </c>
      <c r="B1940" t="s">
        <v>993</v>
      </c>
      <c r="C1940" s="3">
        <v>45597</v>
      </c>
      <c r="D1940">
        <v>1</v>
      </c>
      <c r="G1940" t="str">
        <f t="shared" si="151"/>
        <v>Jagung Manis Master Sweet 45 20 X 500 gr45597</v>
      </c>
      <c r="H1940">
        <v>1939</v>
      </c>
      <c r="I1940" t="s">
        <v>13259</v>
      </c>
      <c r="J1940" t="s">
        <v>993</v>
      </c>
      <c r="K1940" s="3">
        <v>45597</v>
      </c>
      <c r="L1940">
        <v>20</v>
      </c>
      <c r="M1940">
        <v>1</v>
      </c>
      <c r="N1940">
        <v>1</v>
      </c>
      <c r="O1940">
        <v>20</v>
      </c>
      <c r="P1940">
        <f t="shared" si="152"/>
        <v>1</v>
      </c>
      <c r="Q1940">
        <f t="shared" si="153"/>
        <v>0</v>
      </c>
      <c r="R1940">
        <f t="shared" si="154"/>
        <v>1</v>
      </c>
    </row>
    <row r="1941" spans="1:18">
      <c r="A1941" t="str">
        <f t="shared" si="150"/>
        <v>Jagung Manis Master Sweet 45 20 X 500 gr45689</v>
      </c>
      <c r="B1941" t="s">
        <v>993</v>
      </c>
      <c r="C1941" s="3">
        <v>45689</v>
      </c>
      <c r="D1941">
        <v>100</v>
      </c>
      <c r="G1941" t="str">
        <f t="shared" si="151"/>
        <v>Jagung Manis Master Sweet 45 20 X 500 gr45689</v>
      </c>
      <c r="H1941">
        <v>1940</v>
      </c>
      <c r="I1941" t="s">
        <v>13259</v>
      </c>
      <c r="J1941" t="s">
        <v>993</v>
      </c>
      <c r="K1941" s="3">
        <v>45689</v>
      </c>
      <c r="L1941">
        <v>20</v>
      </c>
      <c r="M1941">
        <v>1</v>
      </c>
      <c r="N1941">
        <v>1</v>
      </c>
      <c r="O1941">
        <v>20</v>
      </c>
      <c r="P1941">
        <f t="shared" si="152"/>
        <v>100</v>
      </c>
      <c r="Q1941">
        <f t="shared" si="153"/>
        <v>5</v>
      </c>
      <c r="R1941">
        <f t="shared" si="154"/>
        <v>0</v>
      </c>
    </row>
    <row r="1942" spans="1:18">
      <c r="A1942" t="str">
        <f t="shared" si="150"/>
        <v>Jagung Manis Master Sweet 45 20 X 500 gr45689</v>
      </c>
      <c r="B1942" t="s">
        <v>993</v>
      </c>
      <c r="C1942" s="3">
        <v>45689</v>
      </c>
      <c r="D1942">
        <v>1040</v>
      </c>
      <c r="G1942" t="str">
        <f t="shared" si="151"/>
        <v>Jagung Manis Master Sweet 45 20 X 500 gr45689</v>
      </c>
      <c r="H1942">
        <v>1941</v>
      </c>
      <c r="I1942" t="s">
        <v>13259</v>
      </c>
      <c r="J1942" t="s">
        <v>993</v>
      </c>
      <c r="K1942" s="3">
        <v>45689</v>
      </c>
      <c r="L1942">
        <v>20</v>
      </c>
      <c r="M1942">
        <v>1</v>
      </c>
      <c r="N1942">
        <v>1</v>
      </c>
      <c r="O1942">
        <v>20</v>
      </c>
      <c r="P1942">
        <f t="shared" si="152"/>
        <v>100</v>
      </c>
      <c r="Q1942">
        <f t="shared" si="153"/>
        <v>5</v>
      </c>
      <c r="R1942">
        <f t="shared" si="154"/>
        <v>0</v>
      </c>
    </row>
    <row r="1943" spans="1:18">
      <c r="A1943" t="str">
        <f t="shared" si="150"/>
        <v>Jagung Manis Sweet Lady 27 20 X 500 gr45689</v>
      </c>
      <c r="B1943" t="s">
        <v>997</v>
      </c>
      <c r="C1943" s="3">
        <v>45689</v>
      </c>
      <c r="D1943">
        <v>1170</v>
      </c>
      <c r="G1943" t="str">
        <f t="shared" si="151"/>
        <v>Jagung Manis Sweet Lady 27 20 X 500 gr45689</v>
      </c>
      <c r="H1943">
        <v>1942</v>
      </c>
      <c r="I1943" t="s">
        <v>13260</v>
      </c>
      <c r="J1943" t="s">
        <v>997</v>
      </c>
      <c r="K1943" s="3">
        <v>45689</v>
      </c>
      <c r="L1943">
        <v>20</v>
      </c>
      <c r="M1943">
        <v>1</v>
      </c>
      <c r="N1943">
        <v>1</v>
      </c>
      <c r="O1943">
        <v>20</v>
      </c>
      <c r="P1943">
        <f t="shared" si="152"/>
        <v>1170</v>
      </c>
      <c r="Q1943">
        <f t="shared" si="153"/>
        <v>58</v>
      </c>
      <c r="R1943">
        <f t="shared" si="154"/>
        <v>10</v>
      </c>
    </row>
    <row r="1944" spans="1:18">
      <c r="A1944" t="str">
        <f t="shared" si="150"/>
        <v>Jagung NK 212 20 X 1 kg45700</v>
      </c>
      <c r="B1944" t="s">
        <v>999</v>
      </c>
      <c r="C1944" s="3">
        <v>45700</v>
      </c>
      <c r="D1944">
        <v>2180</v>
      </c>
      <c r="G1944" t="str">
        <f t="shared" si="151"/>
        <v>Jagung NK 212 20 X 1 kg45700</v>
      </c>
      <c r="H1944">
        <v>1943</v>
      </c>
      <c r="I1944" t="s">
        <v>13261</v>
      </c>
      <c r="J1944" t="s">
        <v>999</v>
      </c>
      <c r="K1944" s="3">
        <v>45700</v>
      </c>
      <c r="L1944">
        <v>20</v>
      </c>
      <c r="M1944">
        <v>1</v>
      </c>
      <c r="N1944">
        <v>1</v>
      </c>
      <c r="O1944">
        <v>20</v>
      </c>
      <c r="P1944">
        <f t="shared" si="152"/>
        <v>2180</v>
      </c>
      <c r="Q1944">
        <f t="shared" si="153"/>
        <v>109</v>
      </c>
      <c r="R1944">
        <f t="shared" si="154"/>
        <v>0</v>
      </c>
    </row>
    <row r="1945" spans="1:18">
      <c r="A1945" t="str">
        <f t="shared" si="150"/>
        <v>Jagung NK 212 20 X 1 kg45748</v>
      </c>
      <c r="B1945" t="s">
        <v>999</v>
      </c>
      <c r="C1945" s="3">
        <v>45748</v>
      </c>
      <c r="D1945">
        <v>3520</v>
      </c>
      <c r="G1945" t="str">
        <f t="shared" si="151"/>
        <v>Jagung NK 212 20 X 1 kg45748</v>
      </c>
      <c r="H1945">
        <v>1944</v>
      </c>
      <c r="I1945" t="s">
        <v>13261</v>
      </c>
      <c r="J1945" t="s">
        <v>999</v>
      </c>
      <c r="K1945" s="3">
        <v>45748</v>
      </c>
      <c r="L1945">
        <v>20</v>
      </c>
      <c r="M1945">
        <v>1</v>
      </c>
      <c r="N1945">
        <v>1</v>
      </c>
      <c r="O1945">
        <v>20</v>
      </c>
      <c r="P1945">
        <f t="shared" si="152"/>
        <v>3520</v>
      </c>
      <c r="Q1945">
        <f t="shared" si="153"/>
        <v>176</v>
      </c>
      <c r="R1945">
        <f t="shared" si="154"/>
        <v>0</v>
      </c>
    </row>
    <row r="1946" spans="1:18">
      <c r="A1946" t="str">
        <f t="shared" si="150"/>
        <v>Jagung NK 212 20 X 1 kg45789</v>
      </c>
      <c r="B1946" t="s">
        <v>999</v>
      </c>
      <c r="C1946" s="3">
        <v>45789</v>
      </c>
      <c r="D1946">
        <v>5560</v>
      </c>
      <c r="G1946" t="str">
        <f t="shared" si="151"/>
        <v>Jagung NK 212 20 X 1 kg45789</v>
      </c>
      <c r="H1946">
        <v>1945</v>
      </c>
      <c r="I1946" t="s">
        <v>13261</v>
      </c>
      <c r="J1946" t="s">
        <v>999</v>
      </c>
      <c r="K1946" s="3">
        <v>45789</v>
      </c>
      <c r="L1946">
        <v>20</v>
      </c>
      <c r="M1946">
        <v>1</v>
      </c>
      <c r="N1946">
        <v>1</v>
      </c>
      <c r="O1946">
        <v>20</v>
      </c>
      <c r="P1946">
        <f t="shared" si="152"/>
        <v>5560</v>
      </c>
      <c r="Q1946">
        <f t="shared" si="153"/>
        <v>278</v>
      </c>
      <c r="R1946">
        <f t="shared" si="154"/>
        <v>0</v>
      </c>
    </row>
    <row r="1947" spans="1:18">
      <c r="A1947" t="str">
        <f t="shared" si="150"/>
        <v>Jagung NK 212 20 X 1 kg45748</v>
      </c>
      <c r="B1947" t="s">
        <v>999</v>
      </c>
      <c r="C1947" s="3">
        <v>45748</v>
      </c>
      <c r="D1947">
        <v>7480</v>
      </c>
      <c r="G1947" t="str">
        <f t="shared" si="151"/>
        <v>Jagung NK 212 20 X 1 kg45748</v>
      </c>
      <c r="H1947">
        <v>1946</v>
      </c>
      <c r="I1947" t="s">
        <v>13261</v>
      </c>
      <c r="J1947" t="s">
        <v>999</v>
      </c>
      <c r="K1947" s="3">
        <v>45748</v>
      </c>
      <c r="L1947">
        <v>20</v>
      </c>
      <c r="M1947">
        <v>1</v>
      </c>
      <c r="N1947">
        <v>1</v>
      </c>
      <c r="O1947">
        <v>20</v>
      </c>
      <c r="P1947">
        <f t="shared" si="152"/>
        <v>3520</v>
      </c>
      <c r="Q1947">
        <f t="shared" si="153"/>
        <v>176</v>
      </c>
      <c r="R1947">
        <f t="shared" si="154"/>
        <v>0</v>
      </c>
    </row>
    <row r="1948" spans="1:18">
      <c r="A1948" t="str">
        <f t="shared" si="150"/>
        <v>Jagung NK 212 20 X 1 kg45784</v>
      </c>
      <c r="B1948" t="s">
        <v>999</v>
      </c>
      <c r="C1948" s="3">
        <v>45784</v>
      </c>
      <c r="D1948">
        <v>15480</v>
      </c>
      <c r="G1948" t="str">
        <f t="shared" si="151"/>
        <v>Jagung NK 212 20 X 1 kg45784</v>
      </c>
      <c r="H1948">
        <v>1947</v>
      </c>
      <c r="I1948" t="s">
        <v>13261</v>
      </c>
      <c r="J1948" t="s">
        <v>999</v>
      </c>
      <c r="K1948" s="3">
        <v>45784</v>
      </c>
      <c r="L1948">
        <v>20</v>
      </c>
      <c r="M1948">
        <v>1</v>
      </c>
      <c r="N1948">
        <v>1</v>
      </c>
      <c r="O1948">
        <v>20</v>
      </c>
      <c r="P1948">
        <f t="shared" si="152"/>
        <v>15480</v>
      </c>
      <c r="Q1948">
        <f t="shared" si="153"/>
        <v>774</v>
      </c>
      <c r="R1948">
        <f t="shared" si="154"/>
        <v>0</v>
      </c>
    </row>
    <row r="1949" spans="1:18">
      <c r="A1949" t="str">
        <f t="shared" si="150"/>
        <v>Jagung NK 7202 20 X 1 kg45666</v>
      </c>
      <c r="B1949" t="s">
        <v>1000</v>
      </c>
      <c r="C1949" s="3">
        <v>45666</v>
      </c>
      <c r="D1949">
        <v>10</v>
      </c>
      <c r="G1949" t="str">
        <f t="shared" si="151"/>
        <v>Jagung NK 7202 20 X 1 kg45666</v>
      </c>
      <c r="H1949">
        <v>1948</v>
      </c>
      <c r="I1949" t="s">
        <v>13262</v>
      </c>
      <c r="J1949" t="s">
        <v>1000</v>
      </c>
      <c r="K1949" s="3">
        <v>45666</v>
      </c>
      <c r="L1949">
        <v>20</v>
      </c>
      <c r="M1949">
        <v>1</v>
      </c>
      <c r="N1949">
        <v>1</v>
      </c>
      <c r="O1949">
        <v>20</v>
      </c>
      <c r="P1949">
        <f t="shared" si="152"/>
        <v>10</v>
      </c>
      <c r="Q1949">
        <f t="shared" si="153"/>
        <v>0</v>
      </c>
      <c r="R1949">
        <f t="shared" si="154"/>
        <v>10</v>
      </c>
    </row>
    <row r="1950" spans="1:18">
      <c r="A1950" t="str">
        <f t="shared" si="150"/>
        <v>Jagung NK 7328 20 X 1 kg45699</v>
      </c>
      <c r="B1950" t="s">
        <v>1001</v>
      </c>
      <c r="C1950" s="3">
        <v>45699</v>
      </c>
      <c r="D1950">
        <v>452</v>
      </c>
      <c r="G1950" t="str">
        <f t="shared" si="151"/>
        <v>Jagung NK 7328 20 X 1 kg45699</v>
      </c>
      <c r="H1950">
        <v>1949</v>
      </c>
      <c r="I1950" t="s">
        <v>13263</v>
      </c>
      <c r="J1950" t="s">
        <v>1001</v>
      </c>
      <c r="K1950" s="3">
        <v>45699</v>
      </c>
      <c r="L1950">
        <v>20</v>
      </c>
      <c r="M1950">
        <v>1</v>
      </c>
      <c r="N1950">
        <v>1</v>
      </c>
      <c r="O1950">
        <v>20</v>
      </c>
      <c r="P1950">
        <f t="shared" si="152"/>
        <v>452</v>
      </c>
      <c r="Q1950">
        <f t="shared" si="153"/>
        <v>22</v>
      </c>
      <c r="R1950">
        <f t="shared" si="154"/>
        <v>12</v>
      </c>
    </row>
    <row r="1951" spans="1:18">
      <c r="A1951" t="str">
        <f t="shared" si="150"/>
        <v>Jagung NK 7328 20 X 1 kg45740</v>
      </c>
      <c r="B1951" t="s">
        <v>1001</v>
      </c>
      <c r="C1951" s="3">
        <v>45740</v>
      </c>
      <c r="D1951">
        <v>1060</v>
      </c>
      <c r="G1951" t="str">
        <f t="shared" si="151"/>
        <v>Jagung NK 7328 20 X 1 kg45740</v>
      </c>
      <c r="H1951">
        <v>1950</v>
      </c>
      <c r="I1951" t="s">
        <v>13263</v>
      </c>
      <c r="J1951" t="s">
        <v>1001</v>
      </c>
      <c r="K1951" s="3">
        <v>45740</v>
      </c>
      <c r="L1951">
        <v>20</v>
      </c>
      <c r="M1951">
        <v>1</v>
      </c>
      <c r="N1951">
        <v>1</v>
      </c>
      <c r="O1951">
        <v>20</v>
      </c>
      <c r="P1951">
        <f t="shared" si="152"/>
        <v>1060</v>
      </c>
      <c r="Q1951">
        <f t="shared" si="153"/>
        <v>53</v>
      </c>
      <c r="R1951">
        <f t="shared" si="154"/>
        <v>0</v>
      </c>
    </row>
    <row r="1952" spans="1:18">
      <c r="A1952" t="str">
        <f t="shared" si="150"/>
        <v>Jagung NK 7328 20 X 1 kg45738</v>
      </c>
      <c r="B1952" t="s">
        <v>1001</v>
      </c>
      <c r="C1952" s="3">
        <v>45738</v>
      </c>
      <c r="D1952">
        <v>1700</v>
      </c>
      <c r="G1952" t="str">
        <f t="shared" si="151"/>
        <v>Jagung NK 7328 20 X 1 kg45738</v>
      </c>
      <c r="H1952">
        <v>1951</v>
      </c>
      <c r="I1952" t="s">
        <v>13263</v>
      </c>
      <c r="J1952" t="s">
        <v>1001</v>
      </c>
      <c r="K1952" s="3">
        <v>45738</v>
      </c>
      <c r="L1952">
        <v>20</v>
      </c>
      <c r="M1952">
        <v>1</v>
      </c>
      <c r="N1952">
        <v>1</v>
      </c>
      <c r="O1952">
        <v>20</v>
      </c>
      <c r="P1952">
        <f t="shared" si="152"/>
        <v>1700</v>
      </c>
      <c r="Q1952">
        <f t="shared" si="153"/>
        <v>85</v>
      </c>
      <c r="R1952">
        <f t="shared" si="154"/>
        <v>0</v>
      </c>
    </row>
    <row r="1953" spans="1:18">
      <c r="A1953" t="str">
        <f t="shared" si="150"/>
        <v>Jagung NK 7328 20 X 1 kg45699</v>
      </c>
      <c r="B1953" t="s">
        <v>1001</v>
      </c>
      <c r="C1953" s="3">
        <v>45699</v>
      </c>
      <c r="D1953">
        <v>2200</v>
      </c>
      <c r="G1953" t="str">
        <f t="shared" si="151"/>
        <v>Jagung NK 7328 20 X 1 kg45699</v>
      </c>
      <c r="H1953">
        <v>1952</v>
      </c>
      <c r="I1953" t="s">
        <v>13263</v>
      </c>
      <c r="J1953" t="s">
        <v>1001</v>
      </c>
      <c r="K1953" s="3">
        <v>45699</v>
      </c>
      <c r="L1953">
        <v>20</v>
      </c>
      <c r="M1953">
        <v>1</v>
      </c>
      <c r="N1953">
        <v>1</v>
      </c>
      <c r="O1953">
        <v>20</v>
      </c>
      <c r="P1953">
        <f t="shared" si="152"/>
        <v>452</v>
      </c>
      <c r="Q1953">
        <f t="shared" si="153"/>
        <v>22</v>
      </c>
      <c r="R1953">
        <f t="shared" si="154"/>
        <v>12</v>
      </c>
    </row>
    <row r="1954" spans="1:18">
      <c r="A1954" t="str">
        <f t="shared" si="150"/>
        <v>Jagung NK 7328 20 X 1 kg45699</v>
      </c>
      <c r="B1954" t="s">
        <v>1001</v>
      </c>
      <c r="C1954" s="3">
        <v>45699</v>
      </c>
      <c r="D1954">
        <v>2260</v>
      </c>
      <c r="G1954" t="str">
        <f t="shared" si="151"/>
        <v>Jagung NK 7328 20 X 1 kg45699</v>
      </c>
      <c r="H1954">
        <v>1953</v>
      </c>
      <c r="I1954" t="s">
        <v>13263</v>
      </c>
      <c r="J1954" t="s">
        <v>1001</v>
      </c>
      <c r="K1954" s="3">
        <v>45699</v>
      </c>
      <c r="L1954">
        <v>20</v>
      </c>
      <c r="M1954">
        <v>1</v>
      </c>
      <c r="N1954">
        <v>1</v>
      </c>
      <c r="O1954">
        <v>20</v>
      </c>
      <c r="P1954">
        <f t="shared" si="152"/>
        <v>452</v>
      </c>
      <c r="Q1954">
        <f t="shared" si="153"/>
        <v>22</v>
      </c>
      <c r="R1954">
        <f t="shared" si="154"/>
        <v>12</v>
      </c>
    </row>
    <row r="1955" spans="1:18">
      <c r="A1955" t="str">
        <f t="shared" si="150"/>
        <v>Jagung NK 7328 20 X 1 kg45720</v>
      </c>
      <c r="B1955" t="s">
        <v>1001</v>
      </c>
      <c r="C1955" s="3">
        <v>45720</v>
      </c>
      <c r="D1955">
        <v>3180</v>
      </c>
      <c r="G1955" t="str">
        <f t="shared" si="151"/>
        <v>Jagung NK 7328 20 X 1 kg45720</v>
      </c>
      <c r="H1955">
        <v>1954</v>
      </c>
      <c r="I1955" t="s">
        <v>13263</v>
      </c>
      <c r="J1955" t="s">
        <v>1001</v>
      </c>
      <c r="K1955" s="3">
        <v>45720</v>
      </c>
      <c r="L1955">
        <v>20</v>
      </c>
      <c r="M1955">
        <v>1</v>
      </c>
      <c r="N1955">
        <v>1</v>
      </c>
      <c r="O1955">
        <v>20</v>
      </c>
      <c r="P1955">
        <f t="shared" si="152"/>
        <v>3180</v>
      </c>
      <c r="Q1955">
        <f t="shared" si="153"/>
        <v>159</v>
      </c>
      <c r="R1955">
        <f t="shared" si="154"/>
        <v>0</v>
      </c>
    </row>
    <row r="1956" spans="1:18">
      <c r="A1956" t="str">
        <f t="shared" si="150"/>
        <v>Jagung NK 7328 20 X 1 kg45720</v>
      </c>
      <c r="B1956" t="s">
        <v>1001</v>
      </c>
      <c r="C1956" s="3">
        <v>45720</v>
      </c>
      <c r="D1956">
        <v>4340</v>
      </c>
      <c r="G1956" t="str">
        <f t="shared" si="151"/>
        <v>Jagung NK 7328 20 X 1 kg45720</v>
      </c>
      <c r="H1956">
        <v>1955</v>
      </c>
      <c r="I1956" t="s">
        <v>13263</v>
      </c>
      <c r="J1956" t="s">
        <v>1001</v>
      </c>
      <c r="K1956" s="3">
        <v>45720</v>
      </c>
      <c r="L1956">
        <v>20</v>
      </c>
      <c r="M1956">
        <v>1</v>
      </c>
      <c r="N1956">
        <v>1</v>
      </c>
      <c r="O1956">
        <v>20</v>
      </c>
      <c r="P1956">
        <f t="shared" si="152"/>
        <v>3180</v>
      </c>
      <c r="Q1956">
        <f t="shared" si="153"/>
        <v>159</v>
      </c>
      <c r="R1956">
        <f t="shared" si="154"/>
        <v>0</v>
      </c>
    </row>
    <row r="1957" spans="1:18">
      <c r="A1957" t="str">
        <f t="shared" si="150"/>
        <v>Jagung NK 7328 20 X 1 kg45740</v>
      </c>
      <c r="B1957" t="s">
        <v>1001</v>
      </c>
      <c r="C1957" s="3">
        <v>45740</v>
      </c>
      <c r="D1957">
        <v>7960</v>
      </c>
      <c r="G1957" t="str">
        <f t="shared" si="151"/>
        <v>Jagung NK 7328 20 X 1 kg45740</v>
      </c>
      <c r="H1957">
        <v>1956</v>
      </c>
      <c r="I1957" t="s">
        <v>13263</v>
      </c>
      <c r="J1957" t="s">
        <v>1001</v>
      </c>
      <c r="K1957" s="3">
        <v>45740</v>
      </c>
      <c r="L1957">
        <v>20</v>
      </c>
      <c r="M1957">
        <v>1</v>
      </c>
      <c r="N1957">
        <v>1</v>
      </c>
      <c r="O1957">
        <v>20</v>
      </c>
      <c r="P1957">
        <f t="shared" si="152"/>
        <v>1060</v>
      </c>
      <c r="Q1957">
        <f t="shared" si="153"/>
        <v>53</v>
      </c>
      <c r="R1957">
        <f t="shared" si="154"/>
        <v>0</v>
      </c>
    </row>
    <row r="1958" spans="1:18">
      <c r="A1958" t="str">
        <f t="shared" si="150"/>
        <v>Jagung NK 7328 20 X 1 kg45740</v>
      </c>
      <c r="B1958" t="s">
        <v>1001</v>
      </c>
      <c r="C1958" s="3">
        <v>45740</v>
      </c>
      <c r="D1958">
        <v>10180</v>
      </c>
      <c r="G1958" t="str">
        <f t="shared" si="151"/>
        <v>Jagung NK 7328 20 X 1 kg45740</v>
      </c>
      <c r="H1958">
        <v>1957</v>
      </c>
      <c r="I1958" t="s">
        <v>13263</v>
      </c>
      <c r="J1958" t="s">
        <v>1001</v>
      </c>
      <c r="K1958" s="3">
        <v>45740</v>
      </c>
      <c r="L1958">
        <v>20</v>
      </c>
      <c r="M1958">
        <v>1</v>
      </c>
      <c r="N1958">
        <v>1</v>
      </c>
      <c r="O1958">
        <v>20</v>
      </c>
      <c r="P1958">
        <f t="shared" si="152"/>
        <v>1060</v>
      </c>
      <c r="Q1958">
        <f t="shared" si="153"/>
        <v>53</v>
      </c>
      <c r="R1958">
        <f t="shared" si="154"/>
        <v>0</v>
      </c>
    </row>
    <row r="1959" spans="1:18">
      <c r="A1959" t="str">
        <f t="shared" si="150"/>
        <v>Jagung NK 7328 20 X 1 kg45747</v>
      </c>
      <c r="B1959" t="s">
        <v>1001</v>
      </c>
      <c r="C1959" s="3">
        <v>45747</v>
      </c>
      <c r="D1959">
        <v>20140</v>
      </c>
      <c r="G1959" t="str">
        <f t="shared" si="151"/>
        <v>Jagung NK 7328 20 X 1 kg45747</v>
      </c>
      <c r="H1959">
        <v>1958</v>
      </c>
      <c r="I1959" t="s">
        <v>13263</v>
      </c>
      <c r="J1959" t="s">
        <v>1001</v>
      </c>
      <c r="K1959" s="3">
        <v>45747</v>
      </c>
      <c r="L1959">
        <v>20</v>
      </c>
      <c r="M1959">
        <v>1</v>
      </c>
      <c r="N1959">
        <v>1</v>
      </c>
      <c r="O1959">
        <v>20</v>
      </c>
      <c r="P1959">
        <f t="shared" si="152"/>
        <v>20140</v>
      </c>
      <c r="Q1959">
        <f t="shared" si="153"/>
        <v>1007</v>
      </c>
      <c r="R1959">
        <f t="shared" si="154"/>
        <v>0</v>
      </c>
    </row>
    <row r="1960" spans="1:18">
      <c r="A1960" t="str">
        <f t="shared" si="150"/>
        <v>Jagung NK 7328 20 X 1 kg45740</v>
      </c>
      <c r="B1960" t="s">
        <v>1001</v>
      </c>
      <c r="C1960" s="3">
        <v>45740</v>
      </c>
      <c r="D1960">
        <v>29820</v>
      </c>
      <c r="G1960" t="str">
        <f t="shared" si="151"/>
        <v>Jagung NK 7328 20 X 1 kg45740</v>
      </c>
      <c r="H1960">
        <v>1959</v>
      </c>
      <c r="I1960" t="s">
        <v>13263</v>
      </c>
      <c r="J1960" t="s">
        <v>1001</v>
      </c>
      <c r="K1960" s="3">
        <v>45740</v>
      </c>
      <c r="L1960">
        <v>20</v>
      </c>
      <c r="M1960">
        <v>1</v>
      </c>
      <c r="N1960">
        <v>1</v>
      </c>
      <c r="O1960">
        <v>20</v>
      </c>
      <c r="P1960">
        <f t="shared" si="152"/>
        <v>1060</v>
      </c>
      <c r="Q1960">
        <f t="shared" si="153"/>
        <v>53</v>
      </c>
      <c r="R1960">
        <f t="shared" si="154"/>
        <v>0</v>
      </c>
    </row>
    <row r="1961" spans="1:18">
      <c r="A1961" t="str">
        <f t="shared" si="150"/>
        <v>Jagung P27 Gajah 20 X 1 kg45608</v>
      </c>
      <c r="B1961" t="s">
        <v>1002</v>
      </c>
      <c r="C1961" s="3">
        <v>45608</v>
      </c>
      <c r="D1961">
        <v>5</v>
      </c>
      <c r="G1961" t="str">
        <f t="shared" si="151"/>
        <v>Jagung P27 Gajah 20 X 1 kg45608</v>
      </c>
      <c r="H1961">
        <v>1960</v>
      </c>
      <c r="I1961" t="s">
        <v>13264</v>
      </c>
      <c r="J1961" t="s">
        <v>1002</v>
      </c>
      <c r="K1961" s="3">
        <v>45608</v>
      </c>
      <c r="L1961">
        <v>20</v>
      </c>
      <c r="M1961">
        <v>1</v>
      </c>
      <c r="N1961">
        <v>1</v>
      </c>
      <c r="O1961">
        <v>20</v>
      </c>
      <c r="P1961">
        <f t="shared" si="152"/>
        <v>5</v>
      </c>
      <c r="Q1961">
        <f t="shared" si="153"/>
        <v>0</v>
      </c>
      <c r="R1961">
        <f t="shared" si="154"/>
        <v>5</v>
      </c>
    </row>
    <row r="1962" spans="1:18">
      <c r="A1962" t="str">
        <f t="shared" si="150"/>
        <v>Jagung P27 Gajah 20 X 1 kg45641</v>
      </c>
      <c r="B1962" t="s">
        <v>1002</v>
      </c>
      <c r="C1962" s="3">
        <v>45641</v>
      </c>
      <c r="D1962">
        <v>10</v>
      </c>
      <c r="G1962" t="str">
        <f t="shared" si="151"/>
        <v>Jagung P27 Gajah 20 X 1 kg45641</v>
      </c>
      <c r="H1962">
        <v>1961</v>
      </c>
      <c r="I1962" t="s">
        <v>13264</v>
      </c>
      <c r="J1962" t="s">
        <v>1002</v>
      </c>
      <c r="K1962" s="3">
        <v>45641</v>
      </c>
      <c r="L1962">
        <v>20</v>
      </c>
      <c r="M1962">
        <v>1</v>
      </c>
      <c r="N1962">
        <v>1</v>
      </c>
      <c r="O1962">
        <v>20</v>
      </c>
      <c r="P1962">
        <f t="shared" si="152"/>
        <v>10</v>
      </c>
      <c r="Q1962">
        <f t="shared" si="153"/>
        <v>0</v>
      </c>
      <c r="R1962">
        <f t="shared" si="154"/>
        <v>10</v>
      </c>
    </row>
    <row r="1963" spans="1:18">
      <c r="A1963" t="str">
        <f t="shared" si="150"/>
        <v>Jagung P27 Gajah 20 X 1 kg45641</v>
      </c>
      <c r="B1963" t="s">
        <v>1002</v>
      </c>
      <c r="C1963" s="3">
        <v>45641</v>
      </c>
      <c r="D1963">
        <v>10</v>
      </c>
      <c r="G1963" t="str">
        <f t="shared" si="151"/>
        <v>Jagung P27 Gajah 20 X 1 kg45641</v>
      </c>
      <c r="H1963">
        <v>1962</v>
      </c>
      <c r="I1963" t="s">
        <v>13264</v>
      </c>
      <c r="J1963" t="s">
        <v>1002</v>
      </c>
      <c r="K1963" s="3">
        <v>45641</v>
      </c>
      <c r="L1963">
        <v>20</v>
      </c>
      <c r="M1963">
        <v>1</v>
      </c>
      <c r="N1963">
        <v>1</v>
      </c>
      <c r="O1963">
        <v>20</v>
      </c>
      <c r="P1963">
        <f t="shared" si="152"/>
        <v>10</v>
      </c>
      <c r="Q1963">
        <f t="shared" si="153"/>
        <v>0</v>
      </c>
      <c r="R1963">
        <f t="shared" si="154"/>
        <v>10</v>
      </c>
    </row>
    <row r="1964" spans="1:18">
      <c r="A1964" t="str">
        <f t="shared" si="150"/>
        <v>Jagung P27 Gajah 20 X 1 kg45608</v>
      </c>
      <c r="B1964" t="s">
        <v>1002</v>
      </c>
      <c r="C1964" s="3">
        <v>45608</v>
      </c>
      <c r="D1964">
        <v>12</v>
      </c>
      <c r="G1964" t="str">
        <f t="shared" si="151"/>
        <v>Jagung P27 Gajah 20 X 1 kg45608</v>
      </c>
      <c r="H1964">
        <v>1963</v>
      </c>
      <c r="I1964" t="s">
        <v>13264</v>
      </c>
      <c r="J1964" t="s">
        <v>1002</v>
      </c>
      <c r="K1964" s="3">
        <v>45608</v>
      </c>
      <c r="L1964">
        <v>20</v>
      </c>
      <c r="M1964">
        <v>1</v>
      </c>
      <c r="N1964">
        <v>1</v>
      </c>
      <c r="O1964">
        <v>20</v>
      </c>
      <c r="P1964">
        <f t="shared" si="152"/>
        <v>5</v>
      </c>
      <c r="Q1964">
        <f t="shared" si="153"/>
        <v>0</v>
      </c>
      <c r="R1964">
        <f t="shared" si="154"/>
        <v>5</v>
      </c>
    </row>
    <row r="1965" spans="1:18">
      <c r="A1965" t="str">
        <f t="shared" si="150"/>
        <v>Jagung P27 Gajah 20 X 1 kg45641</v>
      </c>
      <c r="B1965" t="s">
        <v>1002</v>
      </c>
      <c r="C1965" s="3">
        <v>45641</v>
      </c>
      <c r="D1965">
        <v>6060</v>
      </c>
      <c r="G1965" t="str">
        <f t="shared" si="151"/>
        <v>Jagung P27 Gajah 20 X 1 kg45641</v>
      </c>
      <c r="H1965">
        <v>1964</v>
      </c>
      <c r="I1965" t="s">
        <v>13264</v>
      </c>
      <c r="J1965" t="s">
        <v>1002</v>
      </c>
      <c r="K1965" s="3">
        <v>45641</v>
      </c>
      <c r="L1965">
        <v>20</v>
      </c>
      <c r="M1965">
        <v>1</v>
      </c>
      <c r="N1965">
        <v>1</v>
      </c>
      <c r="O1965">
        <v>20</v>
      </c>
      <c r="P1965">
        <f t="shared" si="152"/>
        <v>10</v>
      </c>
      <c r="Q1965">
        <f t="shared" si="153"/>
        <v>0</v>
      </c>
      <c r="R1965">
        <f t="shared" si="154"/>
        <v>10</v>
      </c>
    </row>
    <row r="1966" spans="1:18">
      <c r="A1966" t="str">
        <f t="shared" si="150"/>
        <v>Jagung P27 Gajah 20 X 1 kg45658</v>
      </c>
      <c r="B1966" t="s">
        <v>1002</v>
      </c>
      <c r="C1966" s="3">
        <v>45658</v>
      </c>
      <c r="D1966">
        <v>15000</v>
      </c>
      <c r="G1966" t="str">
        <f t="shared" si="151"/>
        <v>Jagung P27 Gajah 20 X 1 kg45658</v>
      </c>
      <c r="H1966">
        <v>1965</v>
      </c>
      <c r="I1966" t="s">
        <v>13264</v>
      </c>
      <c r="J1966" t="s">
        <v>1002</v>
      </c>
      <c r="K1966" s="3">
        <v>45658</v>
      </c>
      <c r="L1966">
        <v>20</v>
      </c>
      <c r="M1966">
        <v>1</v>
      </c>
      <c r="N1966">
        <v>1</v>
      </c>
      <c r="O1966">
        <v>20</v>
      </c>
      <c r="P1966">
        <f t="shared" si="152"/>
        <v>15000</v>
      </c>
      <c r="Q1966">
        <f t="shared" si="153"/>
        <v>750</v>
      </c>
      <c r="R1966">
        <f t="shared" si="154"/>
        <v>0</v>
      </c>
    </row>
    <row r="1967" spans="1:18">
      <c r="A1967" t="str">
        <f t="shared" si="150"/>
        <v>Jagung Pertiwi 6 20 X 1 kg45809</v>
      </c>
      <c r="B1967" t="s">
        <v>1009</v>
      </c>
      <c r="C1967" s="3">
        <v>45809</v>
      </c>
      <c r="D1967">
        <v>243</v>
      </c>
      <c r="G1967" t="str">
        <f t="shared" si="151"/>
        <v>Jagung Pertiwi 6 20 X 1 kg45809</v>
      </c>
      <c r="H1967">
        <v>1966</v>
      </c>
      <c r="I1967" t="s">
        <v>13265</v>
      </c>
      <c r="J1967" t="s">
        <v>1009</v>
      </c>
      <c r="K1967" s="3">
        <v>45809</v>
      </c>
      <c r="L1967">
        <v>20</v>
      </c>
      <c r="M1967">
        <v>1</v>
      </c>
      <c r="N1967">
        <v>1</v>
      </c>
      <c r="O1967">
        <v>20</v>
      </c>
      <c r="P1967">
        <f t="shared" si="152"/>
        <v>243</v>
      </c>
      <c r="Q1967">
        <f t="shared" si="153"/>
        <v>12</v>
      </c>
      <c r="R1967">
        <f t="shared" si="154"/>
        <v>3</v>
      </c>
    </row>
    <row r="1968" spans="1:18">
      <c r="A1968" t="str">
        <f t="shared" si="150"/>
        <v>Jagung Pertiwi 6 20 X 1 kg45809</v>
      </c>
      <c r="B1968" t="s">
        <v>1009</v>
      </c>
      <c r="C1968" s="3">
        <v>45809</v>
      </c>
      <c r="D1968">
        <v>4757</v>
      </c>
      <c r="G1968" t="str">
        <f t="shared" si="151"/>
        <v>Jagung Pertiwi 6 20 X 1 kg45809</v>
      </c>
      <c r="H1968">
        <v>1967</v>
      </c>
      <c r="I1968" t="s">
        <v>13265</v>
      </c>
      <c r="J1968" t="s">
        <v>1009</v>
      </c>
      <c r="K1968" s="3">
        <v>45809</v>
      </c>
      <c r="L1968">
        <v>20</v>
      </c>
      <c r="M1968">
        <v>1</v>
      </c>
      <c r="N1968">
        <v>1</v>
      </c>
      <c r="O1968">
        <v>20</v>
      </c>
      <c r="P1968">
        <f t="shared" si="152"/>
        <v>243</v>
      </c>
      <c r="Q1968">
        <f t="shared" si="153"/>
        <v>12</v>
      </c>
      <c r="R1968">
        <f t="shared" si="154"/>
        <v>3</v>
      </c>
    </row>
    <row r="1969" spans="1:18">
      <c r="A1969" t="str">
        <f t="shared" si="150"/>
        <v>Jagung Pertiwi 6 20 X 1 kg45809</v>
      </c>
      <c r="B1969" t="s">
        <v>1009</v>
      </c>
      <c r="C1969" s="3">
        <v>45809</v>
      </c>
      <c r="D1969">
        <v>9160</v>
      </c>
      <c r="G1969" t="str">
        <f t="shared" si="151"/>
        <v>Jagung Pertiwi 6 20 X 1 kg45809</v>
      </c>
      <c r="H1969">
        <v>1968</v>
      </c>
      <c r="I1969" t="s">
        <v>13265</v>
      </c>
      <c r="J1969" t="s">
        <v>1009</v>
      </c>
      <c r="K1969" s="3">
        <v>45809</v>
      </c>
      <c r="L1969">
        <v>20</v>
      </c>
      <c r="M1969">
        <v>1</v>
      </c>
      <c r="N1969">
        <v>1</v>
      </c>
      <c r="O1969">
        <v>20</v>
      </c>
      <c r="P1969">
        <f t="shared" si="152"/>
        <v>243</v>
      </c>
      <c r="Q1969">
        <f t="shared" si="153"/>
        <v>12</v>
      </c>
      <c r="R1969">
        <f t="shared" si="154"/>
        <v>3</v>
      </c>
    </row>
    <row r="1970" spans="1:18">
      <c r="A1970" t="str">
        <f t="shared" si="150"/>
        <v>Jagung Q-235 10 X 1 Kg45410</v>
      </c>
      <c r="B1970" t="s">
        <v>1010</v>
      </c>
      <c r="C1970" s="3">
        <v>45410</v>
      </c>
      <c r="D1970">
        <v>1</v>
      </c>
      <c r="G1970" t="str">
        <f t="shared" si="151"/>
        <v>Jagung Q-235 10 X 1 Kg45410</v>
      </c>
      <c r="H1970">
        <v>1969</v>
      </c>
      <c r="I1970" t="s">
        <v>13266</v>
      </c>
      <c r="J1970" t="s">
        <v>1010</v>
      </c>
      <c r="K1970" s="3">
        <v>45410</v>
      </c>
      <c r="L1970">
        <v>10</v>
      </c>
      <c r="M1970">
        <v>1</v>
      </c>
      <c r="N1970">
        <v>1</v>
      </c>
      <c r="O1970">
        <v>10</v>
      </c>
      <c r="P1970">
        <f t="shared" si="152"/>
        <v>1</v>
      </c>
      <c r="Q1970">
        <f t="shared" si="153"/>
        <v>0</v>
      </c>
      <c r="R1970">
        <f t="shared" si="154"/>
        <v>1</v>
      </c>
    </row>
    <row r="1971" spans="1:18">
      <c r="A1971" t="str">
        <f t="shared" si="150"/>
        <v>Jagung Q-235 10 X 1 Kg45472</v>
      </c>
      <c r="B1971" t="s">
        <v>1010</v>
      </c>
      <c r="C1971" s="3">
        <v>45472</v>
      </c>
      <c r="D1971">
        <v>91</v>
      </c>
      <c r="G1971" t="str">
        <f t="shared" si="151"/>
        <v>Jagung Q-235 10 X 1 Kg45472</v>
      </c>
      <c r="H1971">
        <v>1970</v>
      </c>
      <c r="I1971" t="s">
        <v>13266</v>
      </c>
      <c r="J1971" t="s">
        <v>1010</v>
      </c>
      <c r="K1971" s="3">
        <v>45472</v>
      </c>
      <c r="L1971">
        <v>10</v>
      </c>
      <c r="M1971">
        <v>1</v>
      </c>
      <c r="N1971">
        <v>1</v>
      </c>
      <c r="O1971">
        <v>10</v>
      </c>
      <c r="P1971">
        <f t="shared" si="152"/>
        <v>91</v>
      </c>
      <c r="Q1971">
        <f t="shared" si="153"/>
        <v>9</v>
      </c>
      <c r="R1971">
        <f t="shared" si="154"/>
        <v>1</v>
      </c>
    </row>
    <row r="1972" spans="1:18">
      <c r="A1972" t="str">
        <f t="shared" si="150"/>
        <v>Jagung Q-235 10 X 1 Kg45472</v>
      </c>
      <c r="B1972" t="s">
        <v>1010</v>
      </c>
      <c r="C1972" s="3">
        <v>45472</v>
      </c>
      <c r="D1972">
        <v>75</v>
      </c>
      <c r="G1972" t="str">
        <f t="shared" si="151"/>
        <v>Jagung Q-235 10 X 1 Kg45472</v>
      </c>
      <c r="H1972">
        <v>1971</v>
      </c>
      <c r="I1972" t="s">
        <v>13266</v>
      </c>
      <c r="J1972" t="s">
        <v>1010</v>
      </c>
      <c r="K1972" s="3">
        <v>45472</v>
      </c>
      <c r="L1972">
        <v>10</v>
      </c>
      <c r="M1972">
        <v>1</v>
      </c>
      <c r="N1972">
        <v>1</v>
      </c>
      <c r="O1972">
        <v>10</v>
      </c>
      <c r="P1972">
        <f t="shared" si="152"/>
        <v>91</v>
      </c>
      <c r="Q1972">
        <f t="shared" si="153"/>
        <v>9</v>
      </c>
      <c r="R1972">
        <f t="shared" si="154"/>
        <v>1</v>
      </c>
    </row>
    <row r="1973" spans="1:18">
      <c r="A1973" t="str">
        <f t="shared" si="150"/>
        <v>Jagung Q-235 10 X 1 Kg45472</v>
      </c>
      <c r="B1973" t="s">
        <v>1010</v>
      </c>
      <c r="C1973" s="3">
        <v>45472</v>
      </c>
      <c r="D1973">
        <v>98</v>
      </c>
      <c r="G1973" t="str">
        <f t="shared" si="151"/>
        <v>Jagung Q-235 10 X 1 Kg45472</v>
      </c>
      <c r="H1973">
        <v>1972</v>
      </c>
      <c r="I1973" t="s">
        <v>13266</v>
      </c>
      <c r="J1973" t="s">
        <v>1010</v>
      </c>
      <c r="K1973" s="3">
        <v>45472</v>
      </c>
      <c r="L1973">
        <v>10</v>
      </c>
      <c r="M1973">
        <v>1</v>
      </c>
      <c r="N1973">
        <v>1</v>
      </c>
      <c r="O1973">
        <v>10</v>
      </c>
      <c r="P1973">
        <f t="shared" si="152"/>
        <v>91</v>
      </c>
      <c r="Q1973">
        <f t="shared" si="153"/>
        <v>9</v>
      </c>
      <c r="R1973">
        <f t="shared" si="154"/>
        <v>1</v>
      </c>
    </row>
    <row r="1974" spans="1:18">
      <c r="A1974" t="str">
        <f t="shared" si="150"/>
        <v>Jagung Q-235 10 X 1 Kg45367</v>
      </c>
      <c r="B1974" t="s">
        <v>1010</v>
      </c>
      <c r="C1974" s="3">
        <v>45367</v>
      </c>
      <c r="D1974">
        <v>35</v>
      </c>
      <c r="G1974" t="str">
        <f t="shared" si="151"/>
        <v>Jagung Q-235 10 X 1 Kg45367</v>
      </c>
      <c r="H1974">
        <v>1973</v>
      </c>
      <c r="I1974" t="s">
        <v>13266</v>
      </c>
      <c r="J1974" t="s">
        <v>1010</v>
      </c>
      <c r="K1974" s="3">
        <v>45367</v>
      </c>
      <c r="L1974">
        <v>10</v>
      </c>
      <c r="M1974">
        <v>1</v>
      </c>
      <c r="N1974">
        <v>1</v>
      </c>
      <c r="O1974">
        <v>10</v>
      </c>
      <c r="P1974">
        <f t="shared" si="152"/>
        <v>35</v>
      </c>
      <c r="Q1974">
        <f t="shared" si="153"/>
        <v>3</v>
      </c>
      <c r="R1974">
        <f t="shared" si="154"/>
        <v>5</v>
      </c>
    </row>
    <row r="1975" spans="1:18">
      <c r="A1975" t="str">
        <f t="shared" si="150"/>
        <v>Jagung Q-235 10 X 1 Kg45497</v>
      </c>
      <c r="B1975" t="s">
        <v>1010</v>
      </c>
      <c r="C1975" s="3">
        <v>45497</v>
      </c>
      <c r="D1975">
        <v>151</v>
      </c>
      <c r="G1975" t="str">
        <f t="shared" si="151"/>
        <v>Jagung Q-235 10 X 1 Kg45497</v>
      </c>
      <c r="H1975">
        <v>1974</v>
      </c>
      <c r="I1975" t="s">
        <v>13266</v>
      </c>
      <c r="J1975" t="s">
        <v>1010</v>
      </c>
      <c r="K1975" s="3">
        <v>45497</v>
      </c>
      <c r="L1975">
        <v>10</v>
      </c>
      <c r="M1975">
        <v>1</v>
      </c>
      <c r="N1975">
        <v>1</v>
      </c>
      <c r="O1975">
        <v>10</v>
      </c>
      <c r="P1975">
        <f t="shared" si="152"/>
        <v>151</v>
      </c>
      <c r="Q1975">
        <f t="shared" si="153"/>
        <v>15</v>
      </c>
      <c r="R1975">
        <f t="shared" si="154"/>
        <v>1</v>
      </c>
    </row>
    <row r="1976" spans="1:18">
      <c r="A1976" t="str">
        <f t="shared" si="150"/>
        <v>Jagung Q-235 10 X 1 Kg45553</v>
      </c>
      <c r="B1976" t="s">
        <v>1010</v>
      </c>
      <c r="C1976" s="3">
        <v>45553</v>
      </c>
      <c r="D1976">
        <v>334</v>
      </c>
      <c r="G1976" t="str">
        <f t="shared" si="151"/>
        <v>Jagung Q-235 10 X 1 Kg45553</v>
      </c>
      <c r="H1976">
        <v>1975</v>
      </c>
      <c r="I1976" t="s">
        <v>13266</v>
      </c>
      <c r="J1976" t="s">
        <v>1010</v>
      </c>
      <c r="K1976" s="3">
        <v>45553</v>
      </c>
      <c r="L1976">
        <v>10</v>
      </c>
      <c r="M1976">
        <v>1</v>
      </c>
      <c r="N1976">
        <v>1</v>
      </c>
      <c r="O1976">
        <v>10</v>
      </c>
      <c r="P1976">
        <f t="shared" si="152"/>
        <v>334</v>
      </c>
      <c r="Q1976">
        <f t="shared" si="153"/>
        <v>33</v>
      </c>
      <c r="R1976">
        <f t="shared" si="154"/>
        <v>4</v>
      </c>
    </row>
    <row r="1977" spans="1:18">
      <c r="A1977" t="str">
        <f t="shared" si="150"/>
        <v>Jagung Q-235 10 X 1 Kg45534</v>
      </c>
      <c r="B1977" t="s">
        <v>1010</v>
      </c>
      <c r="C1977" s="3">
        <v>45534</v>
      </c>
      <c r="D1977">
        <v>370</v>
      </c>
      <c r="G1977" t="str">
        <f t="shared" si="151"/>
        <v>Jagung Q-235 10 X 1 Kg45534</v>
      </c>
      <c r="H1977">
        <v>1976</v>
      </c>
      <c r="I1977" t="s">
        <v>13266</v>
      </c>
      <c r="J1977" t="s">
        <v>1010</v>
      </c>
      <c r="K1977" s="3">
        <v>45534</v>
      </c>
      <c r="L1977">
        <v>10</v>
      </c>
      <c r="M1977">
        <v>1</v>
      </c>
      <c r="N1977">
        <v>1</v>
      </c>
      <c r="O1977">
        <v>10</v>
      </c>
      <c r="P1977">
        <f t="shared" si="152"/>
        <v>370</v>
      </c>
      <c r="Q1977">
        <f t="shared" si="153"/>
        <v>37</v>
      </c>
      <c r="R1977">
        <f t="shared" si="154"/>
        <v>0</v>
      </c>
    </row>
    <row r="1978" spans="1:18">
      <c r="A1978" t="str">
        <f t="shared" si="150"/>
        <v>Jagung Q-235 10 X 1 Kg45504</v>
      </c>
      <c r="B1978" t="s">
        <v>1010</v>
      </c>
      <c r="C1978" s="3">
        <v>45504</v>
      </c>
      <c r="D1978">
        <v>454</v>
      </c>
      <c r="G1978" t="str">
        <f t="shared" si="151"/>
        <v>Jagung Q-235 10 X 1 Kg45504</v>
      </c>
      <c r="H1978">
        <v>1977</v>
      </c>
      <c r="I1978" t="s">
        <v>13266</v>
      </c>
      <c r="J1978" t="s">
        <v>1010</v>
      </c>
      <c r="K1978" s="3">
        <v>45504</v>
      </c>
      <c r="L1978">
        <v>10</v>
      </c>
      <c r="M1978">
        <v>1</v>
      </c>
      <c r="N1978">
        <v>1</v>
      </c>
      <c r="O1978">
        <v>10</v>
      </c>
      <c r="P1978">
        <f t="shared" si="152"/>
        <v>454</v>
      </c>
      <c r="Q1978">
        <f t="shared" si="153"/>
        <v>45</v>
      </c>
      <c r="R1978">
        <f t="shared" si="154"/>
        <v>4</v>
      </c>
    </row>
    <row r="1979" spans="1:18">
      <c r="A1979" t="str">
        <f t="shared" si="150"/>
        <v>Jagung Q-235 10 X 1 Kg45597</v>
      </c>
      <c r="B1979" t="s">
        <v>1010</v>
      </c>
      <c r="C1979" s="3">
        <v>45597</v>
      </c>
      <c r="D1979">
        <v>495</v>
      </c>
      <c r="G1979" t="str">
        <f t="shared" si="151"/>
        <v>Jagung Q-235 10 X 1 Kg45597</v>
      </c>
      <c r="H1979">
        <v>1978</v>
      </c>
      <c r="I1979" t="s">
        <v>13266</v>
      </c>
      <c r="J1979" t="s">
        <v>1010</v>
      </c>
      <c r="K1979" s="3">
        <v>45597</v>
      </c>
      <c r="L1979">
        <v>10</v>
      </c>
      <c r="M1979">
        <v>1</v>
      </c>
      <c r="N1979">
        <v>1</v>
      </c>
      <c r="O1979">
        <v>10</v>
      </c>
      <c r="P1979">
        <f t="shared" si="152"/>
        <v>495</v>
      </c>
      <c r="Q1979">
        <f t="shared" si="153"/>
        <v>49</v>
      </c>
      <c r="R1979">
        <f t="shared" si="154"/>
        <v>5</v>
      </c>
    </row>
    <row r="1980" spans="1:18">
      <c r="A1980" t="str">
        <f t="shared" si="150"/>
        <v>Jagung Q-235 10 X 1 Kg45534</v>
      </c>
      <c r="B1980" t="s">
        <v>1010</v>
      </c>
      <c r="C1980" s="3">
        <v>45534</v>
      </c>
      <c r="D1980">
        <v>500</v>
      </c>
      <c r="G1980" t="str">
        <f t="shared" si="151"/>
        <v>Jagung Q-235 10 X 1 Kg45534</v>
      </c>
      <c r="H1980">
        <v>1979</v>
      </c>
      <c r="I1980" t="s">
        <v>13266</v>
      </c>
      <c r="J1980" t="s">
        <v>1010</v>
      </c>
      <c r="K1980" s="3">
        <v>45534</v>
      </c>
      <c r="L1980">
        <v>10</v>
      </c>
      <c r="M1980">
        <v>1</v>
      </c>
      <c r="N1980">
        <v>1</v>
      </c>
      <c r="O1980">
        <v>10</v>
      </c>
      <c r="P1980">
        <f t="shared" si="152"/>
        <v>370</v>
      </c>
      <c r="Q1980">
        <f t="shared" si="153"/>
        <v>37</v>
      </c>
      <c r="R1980">
        <f t="shared" si="154"/>
        <v>0</v>
      </c>
    </row>
    <row r="1981" spans="1:18">
      <c r="A1981" t="str">
        <f t="shared" si="150"/>
        <v>Jagung Q-235 10 X 1 Kg45570</v>
      </c>
      <c r="B1981" t="s">
        <v>1010</v>
      </c>
      <c r="C1981" s="3">
        <v>45570</v>
      </c>
      <c r="D1981">
        <v>550</v>
      </c>
      <c r="G1981" t="str">
        <f t="shared" si="151"/>
        <v>Jagung Q-235 10 X 1 Kg45570</v>
      </c>
      <c r="H1981">
        <v>1980</v>
      </c>
      <c r="I1981" t="s">
        <v>13266</v>
      </c>
      <c r="J1981" t="s">
        <v>1010</v>
      </c>
      <c r="K1981" s="3">
        <v>45570</v>
      </c>
      <c r="L1981">
        <v>10</v>
      </c>
      <c r="M1981">
        <v>1</v>
      </c>
      <c r="N1981">
        <v>1</v>
      </c>
      <c r="O1981">
        <v>10</v>
      </c>
      <c r="P1981">
        <f t="shared" si="152"/>
        <v>550</v>
      </c>
      <c r="Q1981">
        <f t="shared" si="153"/>
        <v>55</v>
      </c>
      <c r="R1981">
        <f t="shared" si="154"/>
        <v>0</v>
      </c>
    </row>
    <row r="1982" spans="1:18">
      <c r="A1982" t="str">
        <f t="shared" si="150"/>
        <v>Jagung Q-235 10 X 1 Kg45553</v>
      </c>
      <c r="B1982" t="s">
        <v>1010</v>
      </c>
      <c r="C1982" s="3">
        <v>45553</v>
      </c>
      <c r="D1982">
        <v>870</v>
      </c>
      <c r="G1982" t="str">
        <f t="shared" si="151"/>
        <v>Jagung Q-235 10 X 1 Kg45553</v>
      </c>
      <c r="H1982">
        <v>1981</v>
      </c>
      <c r="I1982" t="s">
        <v>13266</v>
      </c>
      <c r="J1982" t="s">
        <v>1010</v>
      </c>
      <c r="K1982" s="3">
        <v>45553</v>
      </c>
      <c r="L1982">
        <v>10</v>
      </c>
      <c r="M1982">
        <v>1</v>
      </c>
      <c r="N1982">
        <v>1</v>
      </c>
      <c r="O1982">
        <v>10</v>
      </c>
      <c r="P1982">
        <f t="shared" si="152"/>
        <v>334</v>
      </c>
      <c r="Q1982">
        <f t="shared" si="153"/>
        <v>33</v>
      </c>
      <c r="R1982">
        <f t="shared" si="154"/>
        <v>4</v>
      </c>
    </row>
    <row r="1983" spans="1:18">
      <c r="A1983" t="str">
        <f t="shared" si="150"/>
        <v>Jagung Q-235 10 X 1 Kg45570</v>
      </c>
      <c r="B1983" t="s">
        <v>1010</v>
      </c>
      <c r="C1983" s="3">
        <v>45570</v>
      </c>
      <c r="D1983">
        <v>1000</v>
      </c>
      <c r="G1983" t="str">
        <f t="shared" si="151"/>
        <v>Jagung Q-235 10 X 1 Kg45570</v>
      </c>
      <c r="H1983">
        <v>1982</v>
      </c>
      <c r="I1983" t="s">
        <v>13266</v>
      </c>
      <c r="J1983" t="s">
        <v>1010</v>
      </c>
      <c r="K1983" s="3">
        <v>45570</v>
      </c>
      <c r="L1983">
        <v>10</v>
      </c>
      <c r="M1983">
        <v>1</v>
      </c>
      <c r="N1983">
        <v>1</v>
      </c>
      <c r="O1983">
        <v>10</v>
      </c>
      <c r="P1983">
        <f t="shared" si="152"/>
        <v>550</v>
      </c>
      <c r="Q1983">
        <f t="shared" si="153"/>
        <v>55</v>
      </c>
      <c r="R1983">
        <f t="shared" si="154"/>
        <v>0</v>
      </c>
    </row>
    <row r="1984" spans="1:18">
      <c r="A1984" t="str">
        <f t="shared" si="150"/>
        <v>Jagung Q-235 10 X 1 Kg45534</v>
      </c>
      <c r="B1984" t="s">
        <v>1010</v>
      </c>
      <c r="C1984" s="3">
        <v>45534</v>
      </c>
      <c r="D1984">
        <v>1480</v>
      </c>
      <c r="G1984" t="str">
        <f t="shared" si="151"/>
        <v>Jagung Q-235 10 X 1 Kg45534</v>
      </c>
      <c r="H1984">
        <v>1983</v>
      </c>
      <c r="I1984" t="s">
        <v>13266</v>
      </c>
      <c r="J1984" t="s">
        <v>1010</v>
      </c>
      <c r="K1984" s="3">
        <v>45534</v>
      </c>
      <c r="L1984">
        <v>10</v>
      </c>
      <c r="M1984">
        <v>1</v>
      </c>
      <c r="N1984">
        <v>1</v>
      </c>
      <c r="O1984">
        <v>10</v>
      </c>
      <c r="P1984">
        <f t="shared" si="152"/>
        <v>370</v>
      </c>
      <c r="Q1984">
        <f t="shared" si="153"/>
        <v>37</v>
      </c>
      <c r="R1984">
        <f t="shared" si="154"/>
        <v>0</v>
      </c>
    </row>
    <row r="1985" spans="1:18">
      <c r="A1985" t="str">
        <f t="shared" si="150"/>
        <v>Jagung Q-235 10 X 1 Kg45520</v>
      </c>
      <c r="B1985" t="s">
        <v>1010</v>
      </c>
      <c r="C1985" s="3">
        <v>45520</v>
      </c>
      <c r="D1985">
        <v>1905</v>
      </c>
      <c r="G1985" t="str">
        <f t="shared" si="151"/>
        <v>Jagung Q-235 10 X 1 Kg45520</v>
      </c>
      <c r="H1985">
        <v>1984</v>
      </c>
      <c r="I1985" t="s">
        <v>13266</v>
      </c>
      <c r="J1985" t="s">
        <v>1010</v>
      </c>
      <c r="K1985" s="3">
        <v>45520</v>
      </c>
      <c r="L1985">
        <v>10</v>
      </c>
      <c r="M1985">
        <v>1</v>
      </c>
      <c r="N1985">
        <v>1</v>
      </c>
      <c r="O1985">
        <v>10</v>
      </c>
      <c r="P1985">
        <f t="shared" si="152"/>
        <v>1905</v>
      </c>
      <c r="Q1985">
        <f t="shared" si="153"/>
        <v>190</v>
      </c>
      <c r="R1985">
        <f t="shared" si="154"/>
        <v>5</v>
      </c>
    </row>
    <row r="1986" spans="1:18">
      <c r="A1986" t="str">
        <f t="shared" si="150"/>
        <v>Kangkung Bisi 20 X 1 kg45809</v>
      </c>
      <c r="B1986" t="s">
        <v>1051</v>
      </c>
      <c r="C1986" s="3">
        <v>45809</v>
      </c>
      <c r="D1986">
        <v>3</v>
      </c>
      <c r="G1986" t="str">
        <f t="shared" si="151"/>
        <v>Kangkung Bisi 20 X 1 kg45809</v>
      </c>
      <c r="H1986">
        <v>1985</v>
      </c>
      <c r="I1986" t="s">
        <v>13267</v>
      </c>
      <c r="J1986" t="s">
        <v>1051</v>
      </c>
      <c r="K1986" s="3">
        <v>45809</v>
      </c>
      <c r="L1986">
        <v>20</v>
      </c>
      <c r="M1986">
        <v>1</v>
      </c>
      <c r="N1986">
        <v>1</v>
      </c>
      <c r="O1986">
        <v>20</v>
      </c>
      <c r="P1986">
        <f t="shared" si="152"/>
        <v>3</v>
      </c>
      <c r="Q1986">
        <f t="shared" si="153"/>
        <v>0</v>
      </c>
      <c r="R1986">
        <f t="shared" si="154"/>
        <v>3</v>
      </c>
    </row>
    <row r="1987" spans="1:18">
      <c r="A1987" t="str">
        <f t="shared" ref="A1987:A2050" si="155">B1987&amp;C1987</f>
        <v>Kangkung Bisi 20 X 1 kg45931</v>
      </c>
      <c r="B1987" t="s">
        <v>1051</v>
      </c>
      <c r="C1987" s="3">
        <v>45931</v>
      </c>
      <c r="D1987">
        <v>1220</v>
      </c>
      <c r="G1987" t="str">
        <f t="shared" ref="G1987:G2050" si="156">J1987&amp;K1987</f>
        <v>Kangkung Bisi 20 X 1 kg45931</v>
      </c>
      <c r="H1987">
        <v>1986</v>
      </c>
      <c r="I1987" t="s">
        <v>13267</v>
      </c>
      <c r="J1987" t="s">
        <v>1051</v>
      </c>
      <c r="K1987" s="3">
        <v>45931</v>
      </c>
      <c r="L1987">
        <v>20</v>
      </c>
      <c r="M1987">
        <v>1</v>
      </c>
      <c r="N1987">
        <v>1</v>
      </c>
      <c r="O1987">
        <v>20</v>
      </c>
      <c r="P1987">
        <f t="shared" ref="P1987:P2050" si="157">VLOOKUP(G1987,$A$2:$D$2089,4,FALSE)</f>
        <v>1220</v>
      </c>
      <c r="Q1987">
        <f t="shared" ref="Q1987:Q2050" si="158">ROUNDDOWN(P1987/O1987,0)</f>
        <v>61</v>
      </c>
      <c r="R1987">
        <f t="shared" ref="R1987:R2050" si="159">P1987-Q1987*O1987</f>
        <v>0</v>
      </c>
    </row>
    <row r="1988" spans="1:18">
      <c r="A1988" t="str">
        <f t="shared" si="155"/>
        <v>Kangkung Dampit 20 X 1 kg45674</v>
      </c>
      <c r="B1988" t="s">
        <v>1052</v>
      </c>
      <c r="C1988" s="3">
        <v>45674</v>
      </c>
      <c r="D1988">
        <v>20</v>
      </c>
      <c r="G1988" t="str">
        <f t="shared" si="156"/>
        <v>Kangkung Dampit 20 X 1 kg45674</v>
      </c>
      <c r="H1988">
        <v>1987</v>
      </c>
      <c r="I1988" t="s">
        <v>13268</v>
      </c>
      <c r="J1988" t="s">
        <v>1052</v>
      </c>
      <c r="K1988" s="3">
        <v>45674</v>
      </c>
      <c r="L1988">
        <v>20</v>
      </c>
      <c r="M1988">
        <v>1</v>
      </c>
      <c r="N1988">
        <v>1</v>
      </c>
      <c r="O1988">
        <v>20</v>
      </c>
      <c r="P1988">
        <f t="shared" si="157"/>
        <v>20</v>
      </c>
      <c r="Q1988">
        <f t="shared" si="158"/>
        <v>1</v>
      </c>
      <c r="R1988">
        <f t="shared" si="159"/>
        <v>0</v>
      </c>
    </row>
    <row r="1989" spans="1:18">
      <c r="A1989" t="str">
        <f t="shared" si="155"/>
        <v>Kangkung Dampit 20 X 1 kg45779</v>
      </c>
      <c r="B1989" t="s">
        <v>1052</v>
      </c>
      <c r="C1989" s="3">
        <v>45779</v>
      </c>
      <c r="D1989">
        <v>20</v>
      </c>
      <c r="G1989" t="str">
        <f t="shared" si="156"/>
        <v>Kangkung Dampit 20 X 1 kg45779</v>
      </c>
      <c r="H1989">
        <v>1988</v>
      </c>
      <c r="I1989" t="s">
        <v>13268</v>
      </c>
      <c r="J1989" t="s">
        <v>1052</v>
      </c>
      <c r="K1989" s="3">
        <v>45779</v>
      </c>
      <c r="L1989">
        <v>20</v>
      </c>
      <c r="M1989">
        <v>1</v>
      </c>
      <c r="N1989">
        <v>1</v>
      </c>
      <c r="O1989">
        <v>20</v>
      </c>
      <c r="P1989">
        <f t="shared" si="157"/>
        <v>20</v>
      </c>
      <c r="Q1989">
        <f t="shared" si="158"/>
        <v>1</v>
      </c>
      <c r="R1989">
        <f t="shared" si="159"/>
        <v>0</v>
      </c>
    </row>
    <row r="1990" spans="1:18">
      <c r="A1990" t="str">
        <f t="shared" si="155"/>
        <v>Kangkung Dampit 40 X 500 gr45605</v>
      </c>
      <c r="B1990" t="s">
        <v>1053</v>
      </c>
      <c r="C1990" s="3">
        <v>45605</v>
      </c>
      <c r="D1990">
        <v>400</v>
      </c>
      <c r="G1990" t="str">
        <f t="shared" si="156"/>
        <v>Kangkung Dampit 40 X 500 gr45605</v>
      </c>
      <c r="H1990">
        <v>1989</v>
      </c>
      <c r="I1990" t="s">
        <v>13269</v>
      </c>
      <c r="J1990" t="s">
        <v>1053</v>
      </c>
      <c r="K1990" s="3">
        <v>45605</v>
      </c>
      <c r="L1990">
        <v>40</v>
      </c>
      <c r="M1990">
        <v>1</v>
      </c>
      <c r="N1990">
        <v>1</v>
      </c>
      <c r="O1990">
        <v>40</v>
      </c>
      <c r="P1990">
        <f t="shared" si="157"/>
        <v>400</v>
      </c>
      <c r="Q1990">
        <f t="shared" si="158"/>
        <v>10</v>
      </c>
      <c r="R1990">
        <f t="shared" si="159"/>
        <v>0</v>
      </c>
    </row>
    <row r="1991" spans="1:18">
      <c r="A1991" t="str">
        <f t="shared" si="155"/>
        <v>Kubis Grand 11-20 X 12 X 15 gr45809</v>
      </c>
      <c r="B1991" t="s">
        <v>1210</v>
      </c>
      <c r="C1991" s="3">
        <v>45809</v>
      </c>
      <c r="D1991">
        <v>240</v>
      </c>
      <c r="G1991" t="str">
        <f t="shared" si="156"/>
        <v>Kubis Grand 11-20 X 12 X 15 gr45809</v>
      </c>
      <c r="H1991">
        <v>1990</v>
      </c>
      <c r="I1991" t="s">
        <v>13270</v>
      </c>
      <c r="J1991" t="s">
        <v>1210</v>
      </c>
      <c r="K1991" s="3">
        <v>45809</v>
      </c>
      <c r="L1991">
        <v>20</v>
      </c>
      <c r="M1991">
        <v>12</v>
      </c>
      <c r="N1991">
        <v>1</v>
      </c>
      <c r="O1991">
        <v>240</v>
      </c>
      <c r="P1991">
        <f t="shared" si="157"/>
        <v>240</v>
      </c>
      <c r="Q1991">
        <f t="shared" si="158"/>
        <v>1</v>
      </c>
      <c r="R1991">
        <f t="shared" si="159"/>
        <v>0</v>
      </c>
    </row>
    <row r="1992" spans="1:18">
      <c r="A1992" t="str">
        <f t="shared" si="155"/>
        <v>Kubis Green Coronet 100 X 10 X 20 gr46113</v>
      </c>
      <c r="B1992" t="s">
        <v>1212</v>
      </c>
      <c r="C1992" s="3">
        <v>46113</v>
      </c>
      <c r="D1992">
        <v>1269</v>
      </c>
      <c r="G1992" t="str">
        <f t="shared" si="156"/>
        <v>Kubis Green Coronet 100 X 10 X 20 gr46113</v>
      </c>
      <c r="H1992">
        <v>1991</v>
      </c>
      <c r="I1992" t="s">
        <v>13271</v>
      </c>
      <c r="J1992" t="s">
        <v>1212</v>
      </c>
      <c r="K1992" s="3">
        <v>46113</v>
      </c>
      <c r="L1992">
        <v>100</v>
      </c>
      <c r="M1992">
        <v>10</v>
      </c>
      <c r="N1992">
        <v>1</v>
      </c>
      <c r="O1992">
        <v>1000</v>
      </c>
      <c r="P1992">
        <f t="shared" si="157"/>
        <v>1269</v>
      </c>
      <c r="Q1992">
        <f t="shared" si="158"/>
        <v>1</v>
      </c>
      <c r="R1992">
        <f t="shared" si="159"/>
        <v>269</v>
      </c>
    </row>
    <row r="1993" spans="1:18">
      <c r="A1993" t="str">
        <f t="shared" si="155"/>
        <v>Kubis Green Crown 10 X 20 ml46085</v>
      </c>
      <c r="B1993" t="s">
        <v>1214</v>
      </c>
      <c r="C1993" s="3">
        <v>46085</v>
      </c>
      <c r="D1993">
        <v>47</v>
      </c>
      <c r="G1993" t="str">
        <f t="shared" si="156"/>
        <v>Kubis Green Crown 10 X 20 ml46085</v>
      </c>
      <c r="H1993">
        <v>1992</v>
      </c>
      <c r="I1993" t="s">
        <v>13272</v>
      </c>
      <c r="J1993" t="s">
        <v>1214</v>
      </c>
      <c r="K1993" s="3">
        <v>46085</v>
      </c>
      <c r="L1993">
        <v>10</v>
      </c>
      <c r="M1993">
        <v>1</v>
      </c>
      <c r="N1993">
        <v>1</v>
      </c>
      <c r="O1993">
        <v>10</v>
      </c>
      <c r="P1993">
        <f t="shared" si="157"/>
        <v>47</v>
      </c>
      <c r="Q1993">
        <f t="shared" si="158"/>
        <v>4</v>
      </c>
      <c r="R1993">
        <f t="shared" si="159"/>
        <v>7</v>
      </c>
    </row>
    <row r="1994" spans="1:18">
      <c r="A1994" t="str">
        <f t="shared" si="155"/>
        <v>Kubis Green Crown 10 X 20 ml46085</v>
      </c>
      <c r="B1994" t="s">
        <v>1214</v>
      </c>
      <c r="C1994" s="3">
        <v>46085</v>
      </c>
      <c r="D1994">
        <v>300</v>
      </c>
      <c r="G1994" t="str">
        <f t="shared" si="156"/>
        <v>Kubis Green Crown 10 X 20 ml46085</v>
      </c>
      <c r="H1994">
        <v>1993</v>
      </c>
      <c r="I1994" t="s">
        <v>13272</v>
      </c>
      <c r="J1994" t="s">
        <v>1214</v>
      </c>
      <c r="K1994" s="3">
        <v>46085</v>
      </c>
      <c r="L1994">
        <v>10</v>
      </c>
      <c r="M1994">
        <v>1</v>
      </c>
      <c r="N1994">
        <v>1</v>
      </c>
      <c r="O1994">
        <v>10</v>
      </c>
      <c r="P1994">
        <f t="shared" si="157"/>
        <v>47</v>
      </c>
      <c r="Q1994">
        <f t="shared" si="158"/>
        <v>4</v>
      </c>
      <c r="R1994">
        <f t="shared" si="159"/>
        <v>7</v>
      </c>
    </row>
    <row r="1995" spans="1:18">
      <c r="A1995" t="str">
        <f t="shared" si="155"/>
        <v>Kubis Hibrida F1 Kaelo 30 X 15 gr45931</v>
      </c>
      <c r="B1995" t="s">
        <v>1216</v>
      </c>
      <c r="C1995" s="3">
        <v>45931</v>
      </c>
      <c r="D1995">
        <v>1160</v>
      </c>
      <c r="G1995" t="str">
        <f t="shared" si="156"/>
        <v>Kubis Hibrida F1 Kaelo 30 X 15 gr45931</v>
      </c>
      <c r="H1995">
        <v>1994</v>
      </c>
      <c r="I1995" t="s">
        <v>13273</v>
      </c>
      <c r="J1995" t="s">
        <v>1216</v>
      </c>
      <c r="K1995" s="3">
        <v>45931</v>
      </c>
      <c r="L1995">
        <v>30</v>
      </c>
      <c r="M1995">
        <v>1</v>
      </c>
      <c r="N1995">
        <v>1</v>
      </c>
      <c r="O1995">
        <v>30</v>
      </c>
      <c r="P1995">
        <f t="shared" si="157"/>
        <v>1160</v>
      </c>
      <c r="Q1995">
        <f t="shared" si="158"/>
        <v>38</v>
      </c>
      <c r="R1995">
        <f t="shared" si="159"/>
        <v>20</v>
      </c>
    </row>
    <row r="1996" spans="1:18">
      <c r="A1996" t="str">
        <f t="shared" si="155"/>
        <v>Melon Action 434 20 X 10 X 12.5 gr45870</v>
      </c>
      <c r="B1996" t="s">
        <v>1311</v>
      </c>
      <c r="C1996" s="3">
        <v>45870</v>
      </c>
      <c r="D1996">
        <v>190</v>
      </c>
      <c r="G1996" t="str">
        <f t="shared" si="156"/>
        <v>Melon Action 434 20 X 10 X 12.5 gr45870</v>
      </c>
      <c r="H1996">
        <v>1995</v>
      </c>
      <c r="I1996" t="s">
        <v>13274</v>
      </c>
      <c r="J1996" t="s">
        <v>1311</v>
      </c>
      <c r="K1996" s="3">
        <v>45870</v>
      </c>
      <c r="L1996">
        <v>20</v>
      </c>
      <c r="M1996">
        <v>10</v>
      </c>
      <c r="N1996">
        <v>1</v>
      </c>
      <c r="O1996">
        <v>200</v>
      </c>
      <c r="P1996">
        <f t="shared" si="157"/>
        <v>190</v>
      </c>
      <c r="Q1996">
        <f t="shared" si="158"/>
        <v>0</v>
      </c>
      <c r="R1996">
        <f t="shared" si="159"/>
        <v>190</v>
      </c>
    </row>
    <row r="1997" spans="1:18">
      <c r="A1997" t="str">
        <f t="shared" si="155"/>
        <v>Melon Pertiwi Anvi 10 X 15 X 13 gr45679</v>
      </c>
      <c r="B1997" t="s">
        <v>1312</v>
      </c>
      <c r="C1997" s="3">
        <v>45679</v>
      </c>
      <c r="D1997">
        <v>64</v>
      </c>
      <c r="G1997" t="str">
        <f t="shared" si="156"/>
        <v>Melon Pertiwi Anvi 10 X 15 X 13 gr45679</v>
      </c>
      <c r="H1997">
        <v>1996</v>
      </c>
      <c r="I1997" t="s">
        <v>13275</v>
      </c>
      <c r="J1997" t="s">
        <v>1312</v>
      </c>
      <c r="K1997" s="3">
        <v>45679</v>
      </c>
      <c r="L1997">
        <v>10</v>
      </c>
      <c r="M1997">
        <v>15</v>
      </c>
      <c r="N1997">
        <v>1</v>
      </c>
      <c r="O1997">
        <v>150</v>
      </c>
      <c r="P1997">
        <f t="shared" si="157"/>
        <v>64</v>
      </c>
      <c r="Q1997">
        <f t="shared" si="158"/>
        <v>0</v>
      </c>
      <c r="R1997">
        <f t="shared" si="159"/>
        <v>64</v>
      </c>
    </row>
    <row r="1998" spans="1:18">
      <c r="A1998" t="str">
        <f t="shared" si="155"/>
        <v>Oyong Hanoman 12 X 15 X 10 gr45723</v>
      </c>
      <c r="B1998" t="s">
        <v>1502</v>
      </c>
      <c r="C1998" s="3">
        <v>45723</v>
      </c>
      <c r="D1998">
        <v>63</v>
      </c>
      <c r="G1998" t="str">
        <f t="shared" si="156"/>
        <v>Oyong Hanoman 12 X 15 X 10 gr45723</v>
      </c>
      <c r="H1998">
        <v>1997</v>
      </c>
      <c r="I1998" t="s">
        <v>13276</v>
      </c>
      <c r="J1998" t="s">
        <v>1502</v>
      </c>
      <c r="K1998" s="3">
        <v>45723</v>
      </c>
      <c r="L1998">
        <v>12</v>
      </c>
      <c r="M1998">
        <v>15</v>
      </c>
      <c r="N1998">
        <v>1</v>
      </c>
      <c r="O1998">
        <v>180</v>
      </c>
      <c r="P1998">
        <f t="shared" si="157"/>
        <v>63</v>
      </c>
      <c r="Q1998">
        <f t="shared" si="158"/>
        <v>0</v>
      </c>
      <c r="R1998">
        <f t="shared" si="159"/>
        <v>63</v>
      </c>
    </row>
    <row r="1999" spans="1:18">
      <c r="A1999" t="str">
        <f t="shared" si="155"/>
        <v>Oyong Hanoman 12 X 15 X 10 gr45867</v>
      </c>
      <c r="B1999" t="s">
        <v>1502</v>
      </c>
      <c r="C1999" s="3">
        <v>45867</v>
      </c>
      <c r="D1999">
        <v>90</v>
      </c>
      <c r="G1999" t="str">
        <f t="shared" si="156"/>
        <v>Oyong Hanoman 12 X 15 X 10 gr45867</v>
      </c>
      <c r="H1999">
        <v>1998</v>
      </c>
      <c r="I1999" t="s">
        <v>13276</v>
      </c>
      <c r="J1999" t="s">
        <v>1502</v>
      </c>
      <c r="K1999" s="3">
        <v>45867</v>
      </c>
      <c r="L1999">
        <v>12</v>
      </c>
      <c r="M1999">
        <v>15</v>
      </c>
      <c r="N1999">
        <v>1</v>
      </c>
      <c r="O1999">
        <v>180</v>
      </c>
      <c r="P1999">
        <f t="shared" si="157"/>
        <v>90</v>
      </c>
      <c r="Q1999">
        <f t="shared" si="158"/>
        <v>0</v>
      </c>
      <c r="R1999">
        <f t="shared" si="159"/>
        <v>90</v>
      </c>
    </row>
    <row r="2000" spans="1:18">
      <c r="A2000" t="str">
        <f t="shared" si="155"/>
        <v>Oyong Hanoman 12 X 15 X 10 gr45976</v>
      </c>
      <c r="B2000" t="s">
        <v>1502</v>
      </c>
      <c r="C2000" s="3">
        <v>45976</v>
      </c>
      <c r="D2000">
        <v>900</v>
      </c>
      <c r="G2000" t="str">
        <f t="shared" si="156"/>
        <v>Oyong Hanoman 12 X 15 X 10 gr45976</v>
      </c>
      <c r="H2000">
        <v>1999</v>
      </c>
      <c r="I2000" t="s">
        <v>13276</v>
      </c>
      <c r="J2000" t="s">
        <v>1502</v>
      </c>
      <c r="K2000" s="3">
        <v>45976</v>
      </c>
      <c r="L2000">
        <v>12</v>
      </c>
      <c r="M2000">
        <v>15</v>
      </c>
      <c r="N2000">
        <v>1</v>
      </c>
      <c r="O2000">
        <v>180</v>
      </c>
      <c r="P2000">
        <f t="shared" si="157"/>
        <v>900</v>
      </c>
      <c r="Q2000">
        <f t="shared" si="158"/>
        <v>5</v>
      </c>
      <c r="R2000">
        <f t="shared" si="159"/>
        <v>0</v>
      </c>
    </row>
    <row r="2001" spans="1:18">
      <c r="A2001" t="str">
        <f t="shared" si="155"/>
        <v>Padi Pahisa 01 200 gr1/1/1000</v>
      </c>
      <c r="B2001" t="s">
        <v>1504</v>
      </c>
      <c r="C2001" s="3" t="s">
        <v>2222</v>
      </c>
      <c r="D2001">
        <v>95</v>
      </c>
      <c r="G2001" t="str">
        <f t="shared" si="156"/>
        <v>Padi Pahisa 01 200 gr1/1/1000</v>
      </c>
      <c r="H2001">
        <v>2000</v>
      </c>
      <c r="I2001" t="s">
        <v>13277</v>
      </c>
      <c r="J2001" t="s">
        <v>1504</v>
      </c>
      <c r="K2001" s="3" t="s">
        <v>2222</v>
      </c>
      <c r="L2001">
        <v>1</v>
      </c>
      <c r="M2001">
        <v>1</v>
      </c>
      <c r="N2001">
        <v>1</v>
      </c>
      <c r="O2001">
        <v>1</v>
      </c>
      <c r="P2001">
        <f t="shared" si="157"/>
        <v>95</v>
      </c>
      <c r="Q2001">
        <f t="shared" si="158"/>
        <v>95</v>
      </c>
      <c r="R2001">
        <f t="shared" si="159"/>
        <v>0</v>
      </c>
    </row>
    <row r="2002" spans="1:18">
      <c r="A2002" t="str">
        <f t="shared" si="155"/>
        <v>Padi Q-989 Ciherang 4 X 5 kg45512</v>
      </c>
      <c r="B2002" t="s">
        <v>1506</v>
      </c>
      <c r="C2002" s="3">
        <v>45512</v>
      </c>
      <c r="D2002">
        <v>1</v>
      </c>
      <c r="G2002" t="str">
        <f t="shared" si="156"/>
        <v>Padi Q-989 Ciherang 4 X 5 kg45512</v>
      </c>
      <c r="H2002">
        <v>2001</v>
      </c>
      <c r="I2002" t="s">
        <v>13278</v>
      </c>
      <c r="J2002" t="s">
        <v>1506</v>
      </c>
      <c r="K2002" s="3">
        <v>45512</v>
      </c>
      <c r="L2002">
        <v>4</v>
      </c>
      <c r="M2002">
        <v>1</v>
      </c>
      <c r="N2002">
        <v>1</v>
      </c>
      <c r="O2002">
        <v>4</v>
      </c>
      <c r="P2002">
        <f t="shared" si="157"/>
        <v>1</v>
      </c>
      <c r="Q2002">
        <f t="shared" si="158"/>
        <v>0</v>
      </c>
      <c r="R2002">
        <f t="shared" si="159"/>
        <v>1</v>
      </c>
    </row>
    <row r="2003" spans="1:18">
      <c r="A2003" t="str">
        <f t="shared" si="155"/>
        <v>Pare Hokian 12 X 15 X 10 gr45627</v>
      </c>
      <c r="B2003" t="s">
        <v>1541</v>
      </c>
      <c r="C2003" s="3">
        <v>45627</v>
      </c>
      <c r="D2003">
        <v>20</v>
      </c>
      <c r="G2003" t="str">
        <f t="shared" si="156"/>
        <v>Pare Hokian 12 X 15 X 10 gr45627</v>
      </c>
      <c r="H2003">
        <v>2002</v>
      </c>
      <c r="I2003" t="s">
        <v>13279</v>
      </c>
      <c r="J2003" t="s">
        <v>1541</v>
      </c>
      <c r="K2003" s="3">
        <v>45627</v>
      </c>
      <c r="L2003">
        <v>12</v>
      </c>
      <c r="M2003">
        <v>15</v>
      </c>
      <c r="N2003">
        <v>1</v>
      </c>
      <c r="O2003">
        <v>180</v>
      </c>
      <c r="P2003">
        <f t="shared" si="157"/>
        <v>20</v>
      </c>
      <c r="Q2003">
        <f t="shared" si="158"/>
        <v>0</v>
      </c>
      <c r="R2003">
        <f t="shared" si="159"/>
        <v>20</v>
      </c>
    </row>
    <row r="2004" spans="1:18">
      <c r="A2004" t="str">
        <f t="shared" si="155"/>
        <v>Pare Hokian 12 X 15 X 10 gr45632</v>
      </c>
      <c r="B2004" t="s">
        <v>1541</v>
      </c>
      <c r="C2004" s="3">
        <v>45632</v>
      </c>
      <c r="D2004">
        <v>44</v>
      </c>
      <c r="G2004" t="str">
        <f t="shared" si="156"/>
        <v>Pare Hokian 12 X 15 X 10 gr45632</v>
      </c>
      <c r="H2004">
        <v>2003</v>
      </c>
      <c r="I2004" t="s">
        <v>13279</v>
      </c>
      <c r="J2004" t="s">
        <v>1541</v>
      </c>
      <c r="K2004" s="3">
        <v>45632</v>
      </c>
      <c r="L2004">
        <v>12</v>
      </c>
      <c r="M2004">
        <v>15</v>
      </c>
      <c r="N2004">
        <v>1</v>
      </c>
      <c r="O2004">
        <v>180</v>
      </c>
      <c r="P2004">
        <f t="shared" si="157"/>
        <v>44</v>
      </c>
      <c r="Q2004">
        <f t="shared" si="158"/>
        <v>0</v>
      </c>
      <c r="R2004">
        <f t="shared" si="159"/>
        <v>44</v>
      </c>
    </row>
    <row r="2005" spans="1:18">
      <c r="A2005" t="str">
        <f t="shared" si="155"/>
        <v>Pare Hokian 12 X 15 X 10 gr45649</v>
      </c>
      <c r="B2005" t="s">
        <v>1541</v>
      </c>
      <c r="C2005" s="3">
        <v>45649</v>
      </c>
      <c r="D2005">
        <v>48</v>
      </c>
      <c r="G2005" t="str">
        <f t="shared" si="156"/>
        <v>Pare Hokian 12 X 15 X 10 gr45649</v>
      </c>
      <c r="H2005">
        <v>2004</v>
      </c>
      <c r="I2005" t="s">
        <v>13279</v>
      </c>
      <c r="J2005" t="s">
        <v>1541</v>
      </c>
      <c r="K2005" s="3">
        <v>45649</v>
      </c>
      <c r="L2005">
        <v>12</v>
      </c>
      <c r="M2005">
        <v>15</v>
      </c>
      <c r="N2005">
        <v>1</v>
      </c>
      <c r="O2005">
        <v>180</v>
      </c>
      <c r="P2005">
        <f t="shared" si="157"/>
        <v>48</v>
      </c>
      <c r="Q2005">
        <f t="shared" si="158"/>
        <v>0</v>
      </c>
      <c r="R2005">
        <f t="shared" si="159"/>
        <v>48</v>
      </c>
    </row>
    <row r="2006" spans="1:18">
      <c r="A2006" t="str">
        <f t="shared" si="155"/>
        <v>Pare Hokian 12 X 15 X 10 gr45627</v>
      </c>
      <c r="B2006" t="s">
        <v>1541</v>
      </c>
      <c r="C2006" s="3">
        <v>45627</v>
      </c>
      <c r="D2006">
        <v>49</v>
      </c>
      <c r="G2006" t="str">
        <f t="shared" si="156"/>
        <v>Pare Hokian 12 X 15 X 10 gr45627</v>
      </c>
      <c r="H2006">
        <v>2005</v>
      </c>
      <c r="I2006" t="s">
        <v>13279</v>
      </c>
      <c r="J2006" t="s">
        <v>1541</v>
      </c>
      <c r="K2006" s="3">
        <v>45627</v>
      </c>
      <c r="L2006">
        <v>12</v>
      </c>
      <c r="M2006">
        <v>15</v>
      </c>
      <c r="N2006">
        <v>1</v>
      </c>
      <c r="O2006">
        <v>180</v>
      </c>
      <c r="P2006">
        <f t="shared" si="157"/>
        <v>20</v>
      </c>
      <c r="Q2006">
        <f t="shared" si="158"/>
        <v>0</v>
      </c>
      <c r="R2006">
        <f t="shared" si="159"/>
        <v>20</v>
      </c>
    </row>
    <row r="2007" spans="1:18">
      <c r="A2007" t="str">
        <f t="shared" si="155"/>
        <v>Pare Hokian 12 X 15 X 10 gr45631</v>
      </c>
      <c r="B2007" t="s">
        <v>1541</v>
      </c>
      <c r="C2007" s="3">
        <v>45631</v>
      </c>
      <c r="D2007">
        <v>56</v>
      </c>
      <c r="G2007" t="str">
        <f t="shared" si="156"/>
        <v>Pare Hokian 12 X 15 X 10 gr45631</v>
      </c>
      <c r="H2007">
        <v>2006</v>
      </c>
      <c r="I2007" t="s">
        <v>13279</v>
      </c>
      <c r="J2007" t="s">
        <v>1541</v>
      </c>
      <c r="K2007" s="3">
        <v>45631</v>
      </c>
      <c r="L2007">
        <v>12</v>
      </c>
      <c r="M2007">
        <v>15</v>
      </c>
      <c r="N2007">
        <v>1</v>
      </c>
      <c r="O2007">
        <v>180</v>
      </c>
      <c r="P2007">
        <f t="shared" si="157"/>
        <v>56</v>
      </c>
      <c r="Q2007">
        <f t="shared" si="158"/>
        <v>0</v>
      </c>
      <c r="R2007">
        <f t="shared" si="159"/>
        <v>56</v>
      </c>
    </row>
    <row r="2008" spans="1:18">
      <c r="A2008" t="str">
        <f t="shared" si="155"/>
        <v>Pare Hokian 12 X 15 X 10 gr45607</v>
      </c>
      <c r="B2008" t="s">
        <v>1541</v>
      </c>
      <c r="C2008" s="3">
        <v>45607</v>
      </c>
      <c r="D2008">
        <v>64</v>
      </c>
      <c r="G2008" t="str">
        <f t="shared" si="156"/>
        <v>Pare Hokian 12 X 15 X 10 gr45607</v>
      </c>
      <c r="H2008">
        <v>2007</v>
      </c>
      <c r="I2008" t="s">
        <v>13279</v>
      </c>
      <c r="J2008" t="s">
        <v>1541</v>
      </c>
      <c r="K2008" s="3">
        <v>45607</v>
      </c>
      <c r="L2008">
        <v>12</v>
      </c>
      <c r="M2008">
        <v>15</v>
      </c>
      <c r="N2008">
        <v>1</v>
      </c>
      <c r="O2008">
        <v>180</v>
      </c>
      <c r="P2008">
        <f t="shared" si="157"/>
        <v>64</v>
      </c>
      <c r="Q2008">
        <f t="shared" si="158"/>
        <v>0</v>
      </c>
      <c r="R2008">
        <f t="shared" si="159"/>
        <v>64</v>
      </c>
    </row>
    <row r="2009" spans="1:18">
      <c r="A2009" t="str">
        <f t="shared" si="155"/>
        <v>Pare Hokian 12 X 15 X 10 gr45616</v>
      </c>
      <c r="B2009" t="s">
        <v>1541</v>
      </c>
      <c r="C2009" s="3">
        <v>45616</v>
      </c>
      <c r="D2009">
        <v>75</v>
      </c>
      <c r="G2009" t="str">
        <f t="shared" si="156"/>
        <v>Pare Hokian 12 X 15 X 10 gr45616</v>
      </c>
      <c r="H2009">
        <v>2008</v>
      </c>
      <c r="I2009" t="s">
        <v>13279</v>
      </c>
      <c r="J2009" t="s">
        <v>1541</v>
      </c>
      <c r="K2009" s="3">
        <v>45616</v>
      </c>
      <c r="L2009">
        <v>12</v>
      </c>
      <c r="M2009">
        <v>15</v>
      </c>
      <c r="N2009">
        <v>1</v>
      </c>
      <c r="O2009">
        <v>180</v>
      </c>
      <c r="P2009">
        <f t="shared" si="157"/>
        <v>75</v>
      </c>
      <c r="Q2009">
        <f t="shared" si="158"/>
        <v>0</v>
      </c>
      <c r="R2009">
        <f t="shared" si="159"/>
        <v>75</v>
      </c>
    </row>
    <row r="2010" spans="1:18">
      <c r="A2010" t="str">
        <f t="shared" si="155"/>
        <v>Pare Hokian 12 X 15 X 10 gr45627</v>
      </c>
      <c r="B2010" t="s">
        <v>1541</v>
      </c>
      <c r="C2010" s="3">
        <v>45627</v>
      </c>
      <c r="D2010">
        <v>78</v>
      </c>
      <c r="G2010" t="str">
        <f t="shared" si="156"/>
        <v>Pare Hokian 12 X 15 X 10 gr45627</v>
      </c>
      <c r="H2010">
        <v>2009</v>
      </c>
      <c r="I2010" t="s">
        <v>13279</v>
      </c>
      <c r="J2010" t="s">
        <v>1541</v>
      </c>
      <c r="K2010" s="3">
        <v>45627</v>
      </c>
      <c r="L2010">
        <v>12</v>
      </c>
      <c r="M2010">
        <v>15</v>
      </c>
      <c r="N2010">
        <v>1</v>
      </c>
      <c r="O2010">
        <v>180</v>
      </c>
      <c r="P2010">
        <f t="shared" si="157"/>
        <v>20</v>
      </c>
      <c r="Q2010">
        <f t="shared" si="158"/>
        <v>0</v>
      </c>
      <c r="R2010">
        <f t="shared" si="159"/>
        <v>20</v>
      </c>
    </row>
    <row r="2011" spans="1:18">
      <c r="A2011" t="str">
        <f t="shared" si="155"/>
        <v>Pare Hokian 12 X 15 X 10 gr45797</v>
      </c>
      <c r="B2011" t="s">
        <v>1541</v>
      </c>
      <c r="C2011" s="3">
        <v>45797</v>
      </c>
      <c r="D2011">
        <v>78</v>
      </c>
      <c r="G2011" t="str">
        <f t="shared" si="156"/>
        <v>Pare Hokian 12 X 15 X 10 gr45797</v>
      </c>
      <c r="H2011">
        <v>2010</v>
      </c>
      <c r="I2011" t="s">
        <v>13279</v>
      </c>
      <c r="J2011" t="s">
        <v>1541</v>
      </c>
      <c r="K2011" s="3">
        <v>45797</v>
      </c>
      <c r="L2011">
        <v>12</v>
      </c>
      <c r="M2011">
        <v>15</v>
      </c>
      <c r="N2011">
        <v>1</v>
      </c>
      <c r="O2011">
        <v>180</v>
      </c>
      <c r="P2011">
        <f t="shared" si="157"/>
        <v>78</v>
      </c>
      <c r="Q2011">
        <f t="shared" si="158"/>
        <v>0</v>
      </c>
      <c r="R2011">
        <f t="shared" si="159"/>
        <v>78</v>
      </c>
    </row>
    <row r="2012" spans="1:18">
      <c r="A2012" t="str">
        <f t="shared" si="155"/>
        <v>Pare Hokian 12 X 15 X 10 gr45791</v>
      </c>
      <c r="B2012" t="s">
        <v>1541</v>
      </c>
      <c r="C2012" s="3">
        <v>45791</v>
      </c>
      <c r="D2012">
        <v>90</v>
      </c>
      <c r="G2012" t="str">
        <f t="shared" si="156"/>
        <v>Pare Hokian 12 X 15 X 10 gr45791</v>
      </c>
      <c r="H2012">
        <v>2011</v>
      </c>
      <c r="I2012" t="s">
        <v>13279</v>
      </c>
      <c r="J2012" t="s">
        <v>1541</v>
      </c>
      <c r="K2012" s="3">
        <v>45791</v>
      </c>
      <c r="L2012">
        <v>12</v>
      </c>
      <c r="M2012">
        <v>15</v>
      </c>
      <c r="N2012">
        <v>1</v>
      </c>
      <c r="O2012">
        <v>180</v>
      </c>
      <c r="P2012">
        <f t="shared" si="157"/>
        <v>90</v>
      </c>
      <c r="Q2012">
        <f t="shared" si="158"/>
        <v>0</v>
      </c>
      <c r="R2012">
        <f t="shared" si="159"/>
        <v>90</v>
      </c>
    </row>
    <row r="2013" spans="1:18">
      <c r="A2013" t="str">
        <f t="shared" si="155"/>
        <v>Pare Hokian 12 X 15 X 10 gr45627</v>
      </c>
      <c r="B2013" t="s">
        <v>1541</v>
      </c>
      <c r="C2013" s="3">
        <v>45627</v>
      </c>
      <c r="D2013">
        <v>100</v>
      </c>
      <c r="G2013" t="str">
        <f t="shared" si="156"/>
        <v>Pare Hokian 12 X 15 X 10 gr45627</v>
      </c>
      <c r="H2013">
        <v>2012</v>
      </c>
      <c r="I2013" t="s">
        <v>13279</v>
      </c>
      <c r="J2013" t="s">
        <v>1541</v>
      </c>
      <c r="K2013" s="3">
        <v>45627</v>
      </c>
      <c r="L2013">
        <v>12</v>
      </c>
      <c r="M2013">
        <v>15</v>
      </c>
      <c r="N2013">
        <v>1</v>
      </c>
      <c r="O2013">
        <v>180</v>
      </c>
      <c r="P2013">
        <f t="shared" si="157"/>
        <v>20</v>
      </c>
      <c r="Q2013">
        <f t="shared" si="158"/>
        <v>0</v>
      </c>
      <c r="R2013">
        <f t="shared" si="159"/>
        <v>20</v>
      </c>
    </row>
    <row r="2014" spans="1:18">
      <c r="A2014" t="str">
        <f t="shared" si="155"/>
        <v>Pare Hokian 12 X 15 X 10 gr45631</v>
      </c>
      <c r="B2014" t="s">
        <v>1541</v>
      </c>
      <c r="C2014" s="3">
        <v>45631</v>
      </c>
      <c r="D2014">
        <v>140</v>
      </c>
      <c r="G2014" t="str">
        <f t="shared" si="156"/>
        <v>Pare Hokian 12 X 15 X 10 gr45631</v>
      </c>
      <c r="H2014">
        <v>2013</v>
      </c>
      <c r="I2014" t="s">
        <v>13279</v>
      </c>
      <c r="J2014" t="s">
        <v>1541</v>
      </c>
      <c r="K2014" s="3">
        <v>45631</v>
      </c>
      <c r="L2014">
        <v>12</v>
      </c>
      <c r="M2014">
        <v>15</v>
      </c>
      <c r="N2014">
        <v>1</v>
      </c>
      <c r="O2014">
        <v>180</v>
      </c>
      <c r="P2014">
        <f t="shared" si="157"/>
        <v>56</v>
      </c>
      <c r="Q2014">
        <f t="shared" si="158"/>
        <v>0</v>
      </c>
      <c r="R2014">
        <f t="shared" si="159"/>
        <v>56</v>
      </c>
    </row>
    <row r="2015" spans="1:18">
      <c r="A2015" t="str">
        <f t="shared" si="155"/>
        <v>Pare Hokian 12 X 15 X 10 gr45667</v>
      </c>
      <c r="B2015" t="s">
        <v>1541</v>
      </c>
      <c r="C2015" s="3">
        <v>45667</v>
      </c>
      <c r="D2015">
        <v>145</v>
      </c>
      <c r="G2015" t="str">
        <f t="shared" si="156"/>
        <v>Pare Hokian 12 X 15 X 10 gr45667</v>
      </c>
      <c r="H2015">
        <v>2014</v>
      </c>
      <c r="I2015" t="s">
        <v>13279</v>
      </c>
      <c r="J2015" t="s">
        <v>1541</v>
      </c>
      <c r="K2015" s="3">
        <v>45667</v>
      </c>
      <c r="L2015">
        <v>12</v>
      </c>
      <c r="M2015">
        <v>15</v>
      </c>
      <c r="N2015">
        <v>1</v>
      </c>
      <c r="O2015">
        <v>180</v>
      </c>
      <c r="P2015">
        <f t="shared" si="157"/>
        <v>145</v>
      </c>
      <c r="Q2015">
        <f t="shared" si="158"/>
        <v>0</v>
      </c>
      <c r="R2015">
        <f t="shared" si="159"/>
        <v>145</v>
      </c>
    </row>
    <row r="2016" spans="1:18">
      <c r="A2016" t="str">
        <f t="shared" si="155"/>
        <v>Pare Hokian 12 X 15 X 10 gr45627</v>
      </c>
      <c r="B2016" t="s">
        <v>1541</v>
      </c>
      <c r="C2016" s="3">
        <v>45627</v>
      </c>
      <c r="D2016">
        <v>160</v>
      </c>
      <c r="G2016" t="str">
        <f t="shared" si="156"/>
        <v>Pare Hokian 12 X 15 X 10 gr45627</v>
      </c>
      <c r="H2016">
        <v>2015</v>
      </c>
      <c r="I2016" t="s">
        <v>13279</v>
      </c>
      <c r="J2016" t="s">
        <v>1541</v>
      </c>
      <c r="K2016" s="3">
        <v>45627</v>
      </c>
      <c r="L2016">
        <v>12</v>
      </c>
      <c r="M2016">
        <v>15</v>
      </c>
      <c r="N2016">
        <v>1</v>
      </c>
      <c r="O2016">
        <v>180</v>
      </c>
      <c r="P2016">
        <f t="shared" si="157"/>
        <v>20</v>
      </c>
      <c r="Q2016">
        <f t="shared" si="158"/>
        <v>0</v>
      </c>
      <c r="R2016">
        <f t="shared" si="159"/>
        <v>20</v>
      </c>
    </row>
    <row r="2017" spans="1:18">
      <c r="A2017" t="str">
        <f t="shared" si="155"/>
        <v>Pare Hokian 12 X 15 X 10 gr45645</v>
      </c>
      <c r="B2017" t="s">
        <v>1541</v>
      </c>
      <c r="C2017" s="3">
        <v>45645</v>
      </c>
      <c r="D2017">
        <v>200</v>
      </c>
      <c r="G2017" t="str">
        <f t="shared" si="156"/>
        <v>Pare Hokian 12 X 15 X 10 gr45645</v>
      </c>
      <c r="H2017">
        <v>2016</v>
      </c>
      <c r="I2017" t="s">
        <v>13279</v>
      </c>
      <c r="J2017" t="s">
        <v>1541</v>
      </c>
      <c r="K2017" s="3">
        <v>45645</v>
      </c>
      <c r="L2017">
        <v>12</v>
      </c>
      <c r="M2017">
        <v>15</v>
      </c>
      <c r="N2017">
        <v>1</v>
      </c>
      <c r="O2017">
        <v>180</v>
      </c>
      <c r="P2017">
        <f t="shared" si="157"/>
        <v>200</v>
      </c>
      <c r="Q2017">
        <f t="shared" si="158"/>
        <v>1</v>
      </c>
      <c r="R2017">
        <f t="shared" si="159"/>
        <v>20</v>
      </c>
    </row>
    <row r="2018" spans="1:18">
      <c r="A2018" t="str">
        <f t="shared" si="155"/>
        <v>Pare Hokian 12 X 15 X 10 gr45627</v>
      </c>
      <c r="B2018" t="s">
        <v>1541</v>
      </c>
      <c r="C2018" s="3">
        <v>45627</v>
      </c>
      <c r="D2018">
        <v>365</v>
      </c>
      <c r="G2018" t="str">
        <f t="shared" si="156"/>
        <v>Pare Hokian 12 X 15 X 10 gr45627</v>
      </c>
      <c r="H2018">
        <v>2017</v>
      </c>
      <c r="I2018" t="s">
        <v>13279</v>
      </c>
      <c r="J2018" t="s">
        <v>1541</v>
      </c>
      <c r="K2018" s="3">
        <v>45627</v>
      </c>
      <c r="L2018">
        <v>12</v>
      </c>
      <c r="M2018">
        <v>15</v>
      </c>
      <c r="N2018">
        <v>1</v>
      </c>
      <c r="O2018">
        <v>180</v>
      </c>
      <c r="P2018">
        <f t="shared" si="157"/>
        <v>20</v>
      </c>
      <c r="Q2018">
        <f t="shared" si="158"/>
        <v>0</v>
      </c>
      <c r="R2018">
        <f t="shared" si="159"/>
        <v>20</v>
      </c>
    </row>
    <row r="2019" spans="1:18">
      <c r="A2019" t="str">
        <f t="shared" si="155"/>
        <v>Pare Hokian 12 X 15 X 10 gr45797</v>
      </c>
      <c r="B2019" t="s">
        <v>1541</v>
      </c>
      <c r="C2019" s="3">
        <v>45797</v>
      </c>
      <c r="D2019">
        <v>900</v>
      </c>
      <c r="G2019" t="str">
        <f t="shared" si="156"/>
        <v>Pare Hokian 12 X 15 X 10 gr45797</v>
      </c>
      <c r="H2019">
        <v>2018</v>
      </c>
      <c r="I2019" t="s">
        <v>13279</v>
      </c>
      <c r="J2019" t="s">
        <v>1541</v>
      </c>
      <c r="K2019" s="3">
        <v>45797</v>
      </c>
      <c r="L2019">
        <v>12</v>
      </c>
      <c r="M2019">
        <v>15</v>
      </c>
      <c r="N2019">
        <v>1</v>
      </c>
      <c r="O2019">
        <v>180</v>
      </c>
      <c r="P2019">
        <f t="shared" si="157"/>
        <v>78</v>
      </c>
      <c r="Q2019">
        <f t="shared" si="158"/>
        <v>0</v>
      </c>
      <c r="R2019">
        <f t="shared" si="159"/>
        <v>78</v>
      </c>
    </row>
    <row r="2020" spans="1:18">
      <c r="A2020" t="str">
        <f t="shared" si="155"/>
        <v>Sawi Dora 12 X 15 X 25 gr45737</v>
      </c>
      <c r="B2020" t="s">
        <v>1838</v>
      </c>
      <c r="C2020" s="3">
        <v>45737</v>
      </c>
      <c r="D2020">
        <v>3</v>
      </c>
      <c r="G2020" t="str">
        <f t="shared" si="156"/>
        <v>Sawi Dora 12 X 15 X 25 gr45737</v>
      </c>
      <c r="H2020">
        <v>2019</v>
      </c>
      <c r="I2020" t="s">
        <v>13280</v>
      </c>
      <c r="J2020" t="s">
        <v>1838</v>
      </c>
      <c r="K2020" s="3">
        <v>45737</v>
      </c>
      <c r="L2020">
        <v>12</v>
      </c>
      <c r="M2020">
        <v>15</v>
      </c>
      <c r="N2020">
        <v>1</v>
      </c>
      <c r="O2020">
        <v>180</v>
      </c>
      <c r="P2020">
        <f t="shared" si="157"/>
        <v>3</v>
      </c>
      <c r="Q2020">
        <f t="shared" si="158"/>
        <v>0</v>
      </c>
      <c r="R2020">
        <f t="shared" si="159"/>
        <v>3</v>
      </c>
    </row>
    <row r="2021" spans="1:18">
      <c r="A2021" t="str">
        <f t="shared" si="155"/>
        <v>Sawi Dora 12 X 15 X 25 gr45737</v>
      </c>
      <c r="B2021" t="s">
        <v>1838</v>
      </c>
      <c r="C2021" s="3">
        <v>45737</v>
      </c>
      <c r="D2021">
        <v>103</v>
      </c>
      <c r="G2021" t="str">
        <f t="shared" si="156"/>
        <v>Sawi Dora 12 X 15 X 25 gr45737</v>
      </c>
      <c r="H2021">
        <v>2020</v>
      </c>
      <c r="I2021" t="s">
        <v>13280</v>
      </c>
      <c r="J2021" t="s">
        <v>1838</v>
      </c>
      <c r="K2021" s="3">
        <v>45737</v>
      </c>
      <c r="L2021">
        <v>12</v>
      </c>
      <c r="M2021">
        <v>15</v>
      </c>
      <c r="N2021">
        <v>1</v>
      </c>
      <c r="O2021">
        <v>180</v>
      </c>
      <c r="P2021">
        <f t="shared" si="157"/>
        <v>3</v>
      </c>
      <c r="Q2021">
        <f t="shared" si="158"/>
        <v>0</v>
      </c>
      <c r="R2021">
        <f t="shared" si="159"/>
        <v>3</v>
      </c>
    </row>
    <row r="2022" spans="1:18">
      <c r="A2022" t="str">
        <f t="shared" si="155"/>
        <v>Sawi Dora 12 X 15 X 25 gr45791</v>
      </c>
      <c r="B2022" t="s">
        <v>1838</v>
      </c>
      <c r="C2022" s="3">
        <v>45791</v>
      </c>
      <c r="D2022">
        <v>434</v>
      </c>
      <c r="G2022" t="str">
        <f t="shared" si="156"/>
        <v>Sawi Dora 12 X 15 X 25 gr45791</v>
      </c>
      <c r="H2022">
        <v>2021</v>
      </c>
      <c r="I2022" t="s">
        <v>13280</v>
      </c>
      <c r="J2022" t="s">
        <v>1838</v>
      </c>
      <c r="K2022" s="3">
        <v>45791</v>
      </c>
      <c r="L2022">
        <v>12</v>
      </c>
      <c r="M2022">
        <v>15</v>
      </c>
      <c r="N2022">
        <v>1</v>
      </c>
      <c r="O2022">
        <v>180</v>
      </c>
      <c r="P2022">
        <f t="shared" si="157"/>
        <v>434</v>
      </c>
      <c r="Q2022">
        <f t="shared" si="158"/>
        <v>2</v>
      </c>
      <c r="R2022">
        <f t="shared" si="159"/>
        <v>74</v>
      </c>
    </row>
    <row r="2023" spans="1:18">
      <c r="A2023" t="str">
        <f t="shared" si="155"/>
        <v>Sawi Majapahit 12 X 15 X 25 gr45649</v>
      </c>
      <c r="B2023" t="s">
        <v>1839</v>
      </c>
      <c r="C2023" s="3">
        <v>45649</v>
      </c>
      <c r="D2023">
        <v>23</v>
      </c>
      <c r="G2023" t="str">
        <f t="shared" si="156"/>
        <v>Sawi Majapahit 12 X 15 X 25 gr45649</v>
      </c>
      <c r="H2023">
        <v>2022</v>
      </c>
      <c r="I2023" t="s">
        <v>13281</v>
      </c>
      <c r="J2023" t="s">
        <v>1839</v>
      </c>
      <c r="K2023" s="3">
        <v>45649</v>
      </c>
      <c r="L2023">
        <v>12</v>
      </c>
      <c r="M2023">
        <v>15</v>
      </c>
      <c r="N2023">
        <v>1</v>
      </c>
      <c r="O2023">
        <v>180</v>
      </c>
      <c r="P2023">
        <f t="shared" si="157"/>
        <v>23</v>
      </c>
      <c r="Q2023">
        <f t="shared" si="158"/>
        <v>0</v>
      </c>
      <c r="R2023">
        <f t="shared" si="159"/>
        <v>23</v>
      </c>
    </row>
    <row r="2024" spans="1:18">
      <c r="A2024" t="str">
        <f t="shared" si="155"/>
        <v>Sawi Majapahit 12 X 15 X 25 gr45776</v>
      </c>
      <c r="B2024" t="s">
        <v>1839</v>
      </c>
      <c r="C2024" s="3">
        <v>45776</v>
      </c>
      <c r="D2024">
        <v>71</v>
      </c>
      <c r="G2024" t="str">
        <f t="shared" si="156"/>
        <v>Sawi Majapahit 12 X 15 X 25 gr45776</v>
      </c>
      <c r="H2024">
        <v>2023</v>
      </c>
      <c r="I2024" t="s">
        <v>13281</v>
      </c>
      <c r="J2024" t="s">
        <v>1839</v>
      </c>
      <c r="K2024" s="3">
        <v>45776</v>
      </c>
      <c r="L2024">
        <v>12</v>
      </c>
      <c r="M2024">
        <v>15</v>
      </c>
      <c r="N2024">
        <v>1</v>
      </c>
      <c r="O2024">
        <v>180</v>
      </c>
      <c r="P2024">
        <f t="shared" si="157"/>
        <v>71</v>
      </c>
      <c r="Q2024">
        <f t="shared" si="158"/>
        <v>0</v>
      </c>
      <c r="R2024">
        <f t="shared" si="159"/>
        <v>71</v>
      </c>
    </row>
    <row r="2025" spans="1:18">
      <c r="A2025" t="str">
        <f t="shared" si="155"/>
        <v>Sawi Majapahit 12 X 15 X 25 gr45627</v>
      </c>
      <c r="B2025" t="s">
        <v>1839</v>
      </c>
      <c r="C2025" s="3">
        <v>45627</v>
      </c>
      <c r="D2025">
        <v>94</v>
      </c>
      <c r="G2025" t="str">
        <f t="shared" si="156"/>
        <v>Sawi Majapahit 12 X 15 X 25 gr45627</v>
      </c>
      <c r="H2025">
        <v>2024</v>
      </c>
      <c r="I2025" t="s">
        <v>13281</v>
      </c>
      <c r="J2025" t="s">
        <v>1839</v>
      </c>
      <c r="K2025" s="3">
        <v>45627</v>
      </c>
      <c r="L2025">
        <v>12</v>
      </c>
      <c r="M2025">
        <v>15</v>
      </c>
      <c r="N2025">
        <v>1</v>
      </c>
      <c r="O2025">
        <v>180</v>
      </c>
      <c r="P2025">
        <f t="shared" si="157"/>
        <v>94</v>
      </c>
      <c r="Q2025">
        <f t="shared" si="158"/>
        <v>0</v>
      </c>
      <c r="R2025">
        <f t="shared" si="159"/>
        <v>94</v>
      </c>
    </row>
    <row r="2026" spans="1:18">
      <c r="A2026" t="str">
        <f t="shared" si="155"/>
        <v>Sawi Majapahit 12 X 15 X 25 gr45649</v>
      </c>
      <c r="B2026" t="s">
        <v>1839</v>
      </c>
      <c r="C2026" s="3">
        <v>45649</v>
      </c>
      <c r="D2026">
        <v>571</v>
      </c>
      <c r="G2026" t="str">
        <f t="shared" si="156"/>
        <v>Sawi Majapahit 12 X 15 X 25 gr45649</v>
      </c>
      <c r="H2026">
        <v>2025</v>
      </c>
      <c r="I2026" t="s">
        <v>13281</v>
      </c>
      <c r="J2026" t="s">
        <v>1839</v>
      </c>
      <c r="K2026" s="3">
        <v>45649</v>
      </c>
      <c r="L2026">
        <v>12</v>
      </c>
      <c r="M2026">
        <v>15</v>
      </c>
      <c r="N2026">
        <v>1</v>
      </c>
      <c r="O2026">
        <v>180</v>
      </c>
      <c r="P2026">
        <f t="shared" si="157"/>
        <v>23</v>
      </c>
      <c r="Q2026">
        <f t="shared" si="158"/>
        <v>0</v>
      </c>
      <c r="R2026">
        <f t="shared" si="159"/>
        <v>23</v>
      </c>
    </row>
    <row r="2027" spans="1:18">
      <c r="A2027" t="str">
        <f t="shared" si="155"/>
        <v>Sawi Majapahit 12 X 15 X 25 gr45797</v>
      </c>
      <c r="B2027" t="s">
        <v>1839</v>
      </c>
      <c r="C2027" s="3">
        <v>45797</v>
      </c>
      <c r="D2027">
        <v>919</v>
      </c>
      <c r="G2027" t="str">
        <f t="shared" si="156"/>
        <v>Sawi Majapahit 12 X 15 X 25 gr45797</v>
      </c>
      <c r="H2027">
        <v>2026</v>
      </c>
      <c r="I2027" t="s">
        <v>13281</v>
      </c>
      <c r="J2027" t="s">
        <v>1839</v>
      </c>
      <c r="K2027" s="3">
        <v>45797</v>
      </c>
      <c r="L2027">
        <v>12</v>
      </c>
      <c r="M2027">
        <v>15</v>
      </c>
      <c r="N2027">
        <v>1</v>
      </c>
      <c r="O2027">
        <v>180</v>
      </c>
      <c r="P2027">
        <f t="shared" si="157"/>
        <v>919</v>
      </c>
      <c r="Q2027">
        <f t="shared" si="158"/>
        <v>5</v>
      </c>
      <c r="R2027">
        <f t="shared" si="159"/>
        <v>19</v>
      </c>
    </row>
    <row r="2028" spans="1:18">
      <c r="A2028" t="str">
        <f t="shared" si="155"/>
        <v>Selada Kriebo 12 X 15 X 10 gr45534</v>
      </c>
      <c r="B2028" t="s">
        <v>1866</v>
      </c>
      <c r="C2028" s="3">
        <v>45534</v>
      </c>
      <c r="D2028">
        <v>58</v>
      </c>
      <c r="G2028" t="str">
        <f t="shared" si="156"/>
        <v>Selada Kriebo 12 X 15 X 10 gr45534</v>
      </c>
      <c r="H2028">
        <v>2027</v>
      </c>
      <c r="I2028" t="s">
        <v>13282</v>
      </c>
      <c r="J2028" t="s">
        <v>1866</v>
      </c>
      <c r="K2028" s="3">
        <v>45534</v>
      </c>
      <c r="L2028">
        <v>12</v>
      </c>
      <c r="M2028">
        <v>15</v>
      </c>
      <c r="N2028">
        <v>1</v>
      </c>
      <c r="O2028">
        <v>180</v>
      </c>
      <c r="P2028">
        <f t="shared" si="157"/>
        <v>58</v>
      </c>
      <c r="Q2028">
        <f t="shared" si="158"/>
        <v>0</v>
      </c>
      <c r="R2028">
        <f t="shared" si="159"/>
        <v>58</v>
      </c>
    </row>
    <row r="2029" spans="1:18">
      <c r="A2029" t="str">
        <f t="shared" si="155"/>
        <v>Smk. Big Maduri F1 12 X 10 X 20 gr46002</v>
      </c>
      <c r="B2029" t="s">
        <v>1909</v>
      </c>
      <c r="C2029" s="3">
        <v>46002</v>
      </c>
      <c r="D2029">
        <v>199</v>
      </c>
      <c r="G2029" t="str">
        <f t="shared" si="156"/>
        <v>Smk. Big Maduri F1 12 X 10 X 20 gr46002</v>
      </c>
      <c r="H2029">
        <v>2028</v>
      </c>
      <c r="I2029" t="s">
        <v>13283</v>
      </c>
      <c r="J2029" t="s">
        <v>1909</v>
      </c>
      <c r="K2029" s="3">
        <v>46002</v>
      </c>
      <c r="L2029">
        <v>12</v>
      </c>
      <c r="M2029">
        <v>10</v>
      </c>
      <c r="N2029">
        <v>1</v>
      </c>
      <c r="O2029">
        <v>120</v>
      </c>
      <c r="P2029">
        <f t="shared" si="157"/>
        <v>199</v>
      </c>
      <c r="Q2029">
        <f t="shared" si="158"/>
        <v>1</v>
      </c>
      <c r="R2029">
        <f t="shared" si="159"/>
        <v>79</v>
      </c>
    </row>
    <row r="2030" spans="1:18">
      <c r="A2030" t="str">
        <f t="shared" si="155"/>
        <v>Smk. Esteem 20 X 6 X 20 gr45536</v>
      </c>
      <c r="B2030" t="s">
        <v>1910</v>
      </c>
      <c r="C2030" s="3">
        <v>45536</v>
      </c>
      <c r="D2030">
        <v>753</v>
      </c>
      <c r="G2030" t="str">
        <f t="shared" si="156"/>
        <v>Smk. Esteem 20 X 6 X 20 gr45536</v>
      </c>
      <c r="H2030">
        <v>2029</v>
      </c>
      <c r="I2030" t="s">
        <v>13284</v>
      </c>
      <c r="J2030" t="s">
        <v>1910</v>
      </c>
      <c r="K2030" s="3">
        <v>45536</v>
      </c>
      <c r="L2030">
        <v>20</v>
      </c>
      <c r="M2030">
        <v>6</v>
      </c>
      <c r="N2030">
        <v>1</v>
      </c>
      <c r="O2030">
        <v>120</v>
      </c>
      <c r="P2030">
        <f t="shared" si="157"/>
        <v>753</v>
      </c>
      <c r="Q2030">
        <f t="shared" si="158"/>
        <v>6</v>
      </c>
      <c r="R2030">
        <f t="shared" si="159"/>
        <v>33</v>
      </c>
    </row>
    <row r="2031" spans="1:18">
      <c r="A2031" t="str">
        <f t="shared" si="155"/>
        <v>Smk. Maduri 12 X 10 X 20 gr45695</v>
      </c>
      <c r="B2031" t="s">
        <v>1911</v>
      </c>
      <c r="C2031" s="3">
        <v>45695</v>
      </c>
      <c r="D2031">
        <v>519</v>
      </c>
      <c r="G2031" t="str">
        <f t="shared" si="156"/>
        <v>Smk. Maduri 12 X 10 X 20 gr45695</v>
      </c>
      <c r="H2031">
        <v>2030</v>
      </c>
      <c r="I2031" t="s">
        <v>13285</v>
      </c>
      <c r="J2031" t="s">
        <v>1911</v>
      </c>
      <c r="K2031" s="3">
        <v>45695</v>
      </c>
      <c r="L2031">
        <v>12</v>
      </c>
      <c r="M2031">
        <v>10</v>
      </c>
      <c r="N2031">
        <v>1</v>
      </c>
      <c r="O2031">
        <v>120</v>
      </c>
      <c r="P2031">
        <f t="shared" si="157"/>
        <v>519</v>
      </c>
      <c r="Q2031">
        <f t="shared" si="158"/>
        <v>4</v>
      </c>
      <c r="R2031">
        <f t="shared" si="159"/>
        <v>39</v>
      </c>
    </row>
    <row r="2032" spans="1:18">
      <c r="A2032" t="str">
        <f t="shared" si="155"/>
        <v>Smk. Seedless F1 Big Classic 20 X 6 X 20 gr45566</v>
      </c>
      <c r="B2032" t="s">
        <v>1912</v>
      </c>
      <c r="C2032" s="3">
        <v>45566</v>
      </c>
      <c r="D2032">
        <v>284</v>
      </c>
      <c r="G2032" t="str">
        <f t="shared" si="156"/>
        <v>Smk. Seedless F1 Big Classic 20 X 6 X 20 gr45566</v>
      </c>
      <c r="H2032">
        <v>2031</v>
      </c>
      <c r="I2032" t="s">
        <v>13286</v>
      </c>
      <c r="J2032" t="s">
        <v>1912</v>
      </c>
      <c r="K2032" s="3">
        <v>45566</v>
      </c>
      <c r="L2032">
        <v>20</v>
      </c>
      <c r="M2032">
        <v>6</v>
      </c>
      <c r="N2032">
        <v>1</v>
      </c>
      <c r="O2032">
        <v>120</v>
      </c>
      <c r="P2032">
        <f t="shared" si="157"/>
        <v>284</v>
      </c>
      <c r="Q2032">
        <f t="shared" si="158"/>
        <v>2</v>
      </c>
      <c r="R2032">
        <f t="shared" si="159"/>
        <v>44</v>
      </c>
    </row>
    <row r="2033" spans="1:18">
      <c r="A2033" t="str">
        <f t="shared" si="155"/>
        <v>Smk. Seedless F1 Classic 20 X 6 X 20 gr45962</v>
      </c>
      <c r="B2033" t="s">
        <v>1913</v>
      </c>
      <c r="C2033" s="3">
        <v>45962</v>
      </c>
      <c r="D2033">
        <v>636</v>
      </c>
      <c r="G2033" t="str">
        <f t="shared" si="156"/>
        <v>Smk. Seedless F1 Classic 20 X 6 X 20 gr45962</v>
      </c>
      <c r="H2033">
        <v>2032</v>
      </c>
      <c r="I2033" t="s">
        <v>13287</v>
      </c>
      <c r="J2033" t="s">
        <v>1913</v>
      </c>
      <c r="K2033" s="3">
        <v>45962</v>
      </c>
      <c r="L2033">
        <v>120</v>
      </c>
      <c r="M2033">
        <v>1</v>
      </c>
      <c r="N2033">
        <v>1</v>
      </c>
      <c r="O2033">
        <v>120</v>
      </c>
      <c r="P2033">
        <f t="shared" si="157"/>
        <v>636</v>
      </c>
      <c r="Q2033">
        <f t="shared" si="158"/>
        <v>5</v>
      </c>
      <c r="R2033">
        <f t="shared" si="159"/>
        <v>36</v>
      </c>
    </row>
    <row r="2034" spans="1:18">
      <c r="A2034" t="str">
        <f t="shared" si="155"/>
        <v>Terong Bungo 12 X 20 X 5 gr45831</v>
      </c>
      <c r="B2034" t="s">
        <v>2045</v>
      </c>
      <c r="C2034" s="3">
        <v>45831</v>
      </c>
      <c r="D2034">
        <v>4</v>
      </c>
      <c r="G2034" t="str">
        <f t="shared" si="156"/>
        <v>Terong Bungo 12 X 20 X 5 gr45831</v>
      </c>
      <c r="H2034">
        <v>2033</v>
      </c>
      <c r="I2034" t="s">
        <v>13288</v>
      </c>
      <c r="J2034" t="s">
        <v>2045</v>
      </c>
      <c r="K2034" s="3">
        <v>45831</v>
      </c>
      <c r="L2034">
        <v>12</v>
      </c>
      <c r="M2034">
        <v>20</v>
      </c>
      <c r="N2034">
        <v>1</v>
      </c>
      <c r="O2034">
        <v>240</v>
      </c>
      <c r="P2034">
        <f t="shared" si="157"/>
        <v>4</v>
      </c>
      <c r="Q2034">
        <f t="shared" si="158"/>
        <v>0</v>
      </c>
      <c r="R2034">
        <f t="shared" si="159"/>
        <v>4</v>
      </c>
    </row>
    <row r="2035" spans="1:18">
      <c r="A2035" t="str">
        <f t="shared" si="155"/>
        <v>Terong Hijo 12 X 15 X 10 gr45660</v>
      </c>
      <c r="B2035" t="s">
        <v>2046</v>
      </c>
      <c r="C2035" s="3">
        <v>45660</v>
      </c>
      <c r="D2035">
        <v>46</v>
      </c>
      <c r="G2035" t="str">
        <f t="shared" si="156"/>
        <v>Terong Hijo 12 X 15 X 10 gr45660</v>
      </c>
      <c r="H2035">
        <v>2034</v>
      </c>
      <c r="I2035" t="s">
        <v>13289</v>
      </c>
      <c r="J2035" t="s">
        <v>2046</v>
      </c>
      <c r="K2035" s="3">
        <v>45660</v>
      </c>
      <c r="L2035">
        <v>12</v>
      </c>
      <c r="M2035">
        <v>15</v>
      </c>
      <c r="N2035">
        <v>1</v>
      </c>
      <c r="O2035">
        <v>180</v>
      </c>
      <c r="P2035">
        <f t="shared" si="157"/>
        <v>46</v>
      </c>
      <c r="Q2035">
        <f t="shared" si="158"/>
        <v>0</v>
      </c>
      <c r="R2035">
        <f t="shared" si="159"/>
        <v>46</v>
      </c>
    </row>
    <row r="2036" spans="1:18">
      <c r="A2036" t="str">
        <f t="shared" si="155"/>
        <v>Terong Hijo 12 X 15 X 10 gr45607</v>
      </c>
      <c r="B2036" t="s">
        <v>2046</v>
      </c>
      <c r="C2036" s="3">
        <v>45607</v>
      </c>
      <c r="D2036">
        <v>173</v>
      </c>
      <c r="G2036" t="str">
        <f t="shared" si="156"/>
        <v>Terong Hijo 12 X 15 X 10 gr45607</v>
      </c>
      <c r="H2036">
        <v>2035</v>
      </c>
      <c r="I2036" t="s">
        <v>13289</v>
      </c>
      <c r="J2036" t="s">
        <v>2046</v>
      </c>
      <c r="K2036" s="3">
        <v>45607</v>
      </c>
      <c r="L2036">
        <v>12</v>
      </c>
      <c r="M2036">
        <v>15</v>
      </c>
      <c r="N2036">
        <v>1</v>
      </c>
      <c r="O2036">
        <v>180</v>
      </c>
      <c r="P2036">
        <f t="shared" si="157"/>
        <v>173</v>
      </c>
      <c r="Q2036">
        <f t="shared" si="158"/>
        <v>0</v>
      </c>
      <c r="R2036">
        <f t="shared" si="159"/>
        <v>173</v>
      </c>
    </row>
    <row r="2037" spans="1:18">
      <c r="A2037" t="str">
        <f t="shared" si="155"/>
        <v>Terong Kenari 12 X 15 X 10 gr45865</v>
      </c>
      <c r="B2037" t="s">
        <v>2047</v>
      </c>
      <c r="C2037" s="3">
        <v>45865</v>
      </c>
      <c r="D2037">
        <v>60</v>
      </c>
      <c r="G2037" t="str">
        <f t="shared" si="156"/>
        <v>Terong Kenari 12 X 15 X 10 gr45865</v>
      </c>
      <c r="H2037">
        <v>2036</v>
      </c>
      <c r="I2037" t="s">
        <v>13290</v>
      </c>
      <c r="J2037" t="s">
        <v>2047</v>
      </c>
      <c r="K2037" s="3">
        <v>45865</v>
      </c>
      <c r="L2037">
        <v>12</v>
      </c>
      <c r="M2037">
        <v>15</v>
      </c>
      <c r="N2037">
        <v>1</v>
      </c>
      <c r="O2037">
        <v>180</v>
      </c>
      <c r="P2037">
        <f t="shared" si="157"/>
        <v>60</v>
      </c>
      <c r="Q2037">
        <f t="shared" si="158"/>
        <v>0</v>
      </c>
      <c r="R2037">
        <f t="shared" si="159"/>
        <v>60</v>
      </c>
    </row>
    <row r="2038" spans="1:18">
      <c r="A2038" t="str">
        <f t="shared" si="155"/>
        <v>Terong Kenari 12 X 15 X 10 gr45982</v>
      </c>
      <c r="B2038" t="s">
        <v>2047</v>
      </c>
      <c r="C2038" s="3">
        <v>45982</v>
      </c>
      <c r="D2038">
        <v>594</v>
      </c>
      <c r="G2038" t="str">
        <f t="shared" si="156"/>
        <v>Terong Kenari 12 X 15 X 10 gr45982</v>
      </c>
      <c r="H2038">
        <v>2037</v>
      </c>
      <c r="I2038" t="s">
        <v>13290</v>
      </c>
      <c r="J2038" t="s">
        <v>2047</v>
      </c>
      <c r="K2038" s="3">
        <v>45982</v>
      </c>
      <c r="L2038">
        <v>12</v>
      </c>
      <c r="M2038">
        <v>15</v>
      </c>
      <c r="N2038">
        <v>1</v>
      </c>
      <c r="O2038">
        <v>180</v>
      </c>
      <c r="P2038">
        <f t="shared" si="157"/>
        <v>594</v>
      </c>
      <c r="Q2038">
        <f t="shared" si="158"/>
        <v>3</v>
      </c>
      <c r="R2038">
        <f t="shared" si="159"/>
        <v>54</v>
      </c>
    </row>
    <row r="2039" spans="1:18">
      <c r="A2039" t="str">
        <f t="shared" si="155"/>
        <v>Terong Welut 12 X 15 X 10 gr45654</v>
      </c>
      <c r="B2039" t="s">
        <v>2048</v>
      </c>
      <c r="C2039" s="3">
        <v>45654</v>
      </c>
      <c r="D2039">
        <v>90</v>
      </c>
      <c r="G2039" t="str">
        <f t="shared" si="156"/>
        <v>Terong Welut 12 X 15 X 10 gr45654</v>
      </c>
      <c r="H2039">
        <v>2038</v>
      </c>
      <c r="I2039" t="s">
        <v>13291</v>
      </c>
      <c r="J2039" t="s">
        <v>2048</v>
      </c>
      <c r="K2039" s="3">
        <v>45654</v>
      </c>
      <c r="L2039">
        <v>12</v>
      </c>
      <c r="M2039">
        <v>15</v>
      </c>
      <c r="N2039">
        <v>1</v>
      </c>
      <c r="O2039">
        <v>180</v>
      </c>
      <c r="P2039">
        <f t="shared" si="157"/>
        <v>90</v>
      </c>
      <c r="Q2039">
        <f t="shared" si="158"/>
        <v>0</v>
      </c>
      <c r="R2039">
        <f t="shared" si="159"/>
        <v>90</v>
      </c>
    </row>
    <row r="2040" spans="1:18">
      <c r="A2040" t="str">
        <f t="shared" si="155"/>
        <v>Terong Welut 12 X 15 X 10 gr45612</v>
      </c>
      <c r="B2040" t="s">
        <v>2048</v>
      </c>
      <c r="C2040" s="3">
        <v>45612</v>
      </c>
      <c r="D2040">
        <v>235</v>
      </c>
      <c r="G2040" t="str">
        <f t="shared" si="156"/>
        <v>Terong Welut 12 X 15 X 10 gr45612</v>
      </c>
      <c r="H2040">
        <v>2039</v>
      </c>
      <c r="I2040" t="s">
        <v>13291</v>
      </c>
      <c r="J2040" t="s">
        <v>2048</v>
      </c>
      <c r="K2040" s="3">
        <v>45612</v>
      </c>
      <c r="L2040">
        <v>12</v>
      </c>
      <c r="M2040">
        <v>15</v>
      </c>
      <c r="N2040">
        <v>1</v>
      </c>
      <c r="O2040">
        <v>180</v>
      </c>
      <c r="P2040">
        <f t="shared" si="157"/>
        <v>235</v>
      </c>
      <c r="Q2040">
        <f t="shared" si="158"/>
        <v>1</v>
      </c>
      <c r="R2040">
        <f t="shared" si="159"/>
        <v>55</v>
      </c>
    </row>
    <row r="2041" spans="1:18">
      <c r="A2041" t="str">
        <f t="shared" si="155"/>
        <v>Timun Renes F1 12 X 15 X 10 gr45919</v>
      </c>
      <c r="B2041" t="s">
        <v>2055</v>
      </c>
      <c r="C2041" s="3">
        <v>45919</v>
      </c>
      <c r="D2041">
        <v>55</v>
      </c>
      <c r="G2041" t="str">
        <f t="shared" si="156"/>
        <v>Timun Renes F1 12 X 15 X 10 gr45919</v>
      </c>
      <c r="H2041">
        <v>2040</v>
      </c>
      <c r="I2041" t="s">
        <v>13292</v>
      </c>
      <c r="J2041" t="s">
        <v>2055</v>
      </c>
      <c r="K2041" s="3">
        <v>45919</v>
      </c>
      <c r="L2041">
        <v>12</v>
      </c>
      <c r="M2041">
        <v>15</v>
      </c>
      <c r="N2041">
        <v>1</v>
      </c>
      <c r="O2041">
        <v>180</v>
      </c>
      <c r="P2041">
        <f t="shared" si="157"/>
        <v>55</v>
      </c>
      <c r="Q2041">
        <f t="shared" si="158"/>
        <v>0</v>
      </c>
      <c r="R2041">
        <f t="shared" si="159"/>
        <v>55</v>
      </c>
    </row>
    <row r="2042" spans="1:18">
      <c r="A2042" t="str">
        <f t="shared" si="155"/>
        <v>Timun Renes F1 12 X 15 X 10 gr45931</v>
      </c>
      <c r="B2042" t="s">
        <v>2055</v>
      </c>
      <c r="C2042" s="3">
        <v>45931</v>
      </c>
      <c r="D2042">
        <v>945</v>
      </c>
      <c r="G2042" t="str">
        <f t="shared" si="156"/>
        <v>Timun Renes F1 12 X 15 X 10 gr45931</v>
      </c>
      <c r="H2042">
        <v>2041</v>
      </c>
      <c r="I2042" t="s">
        <v>13292</v>
      </c>
      <c r="J2042" t="s">
        <v>2055</v>
      </c>
      <c r="K2042" s="3">
        <v>45931</v>
      </c>
      <c r="L2042">
        <v>12</v>
      </c>
      <c r="M2042">
        <v>15</v>
      </c>
      <c r="N2042">
        <v>1</v>
      </c>
      <c r="O2042">
        <v>180</v>
      </c>
      <c r="P2042">
        <f t="shared" si="157"/>
        <v>945</v>
      </c>
      <c r="Q2042">
        <f t="shared" si="158"/>
        <v>5</v>
      </c>
      <c r="R2042">
        <f t="shared" si="159"/>
        <v>45</v>
      </c>
    </row>
    <row r="2043" spans="1:18">
      <c r="A2043" t="str">
        <f t="shared" si="155"/>
        <v>Timun Semi F1 12 X 10 X 20 gr45959</v>
      </c>
      <c r="B2043" t="s">
        <v>2056</v>
      </c>
      <c r="C2043" s="3">
        <v>45959</v>
      </c>
      <c r="D2043">
        <v>8</v>
      </c>
      <c r="G2043" t="str">
        <f t="shared" si="156"/>
        <v>Timun Semi F1 12 X 10 X 20 gr45959</v>
      </c>
      <c r="H2043">
        <v>2042</v>
      </c>
      <c r="I2043" t="s">
        <v>13293</v>
      </c>
      <c r="J2043" t="s">
        <v>2056</v>
      </c>
      <c r="K2043" s="3">
        <v>45959</v>
      </c>
      <c r="L2043">
        <v>12</v>
      </c>
      <c r="M2043">
        <v>10</v>
      </c>
      <c r="N2043">
        <v>1</v>
      </c>
      <c r="O2043">
        <v>120</v>
      </c>
      <c r="P2043">
        <f t="shared" si="157"/>
        <v>8</v>
      </c>
      <c r="Q2043">
        <f t="shared" si="158"/>
        <v>0</v>
      </c>
      <c r="R2043">
        <f t="shared" si="159"/>
        <v>8</v>
      </c>
    </row>
    <row r="2044" spans="1:18">
      <c r="A2044" t="str">
        <f t="shared" si="155"/>
        <v>Timun Semi F1 12 X 10 X 20 gr45994</v>
      </c>
      <c r="B2044" t="s">
        <v>2056</v>
      </c>
      <c r="C2044" s="3">
        <v>45994</v>
      </c>
      <c r="D2044">
        <v>22</v>
      </c>
      <c r="G2044" t="str">
        <f t="shared" si="156"/>
        <v>Timun Semi F1 12 X 10 X 20 gr45994</v>
      </c>
      <c r="H2044">
        <v>2043</v>
      </c>
      <c r="I2044" t="s">
        <v>13293</v>
      </c>
      <c r="J2044" t="s">
        <v>2056</v>
      </c>
      <c r="K2044" s="3">
        <v>45994</v>
      </c>
      <c r="L2044">
        <v>12</v>
      </c>
      <c r="M2044">
        <v>10</v>
      </c>
      <c r="N2044">
        <v>1</v>
      </c>
      <c r="O2044">
        <v>120</v>
      </c>
      <c r="P2044">
        <f t="shared" si="157"/>
        <v>22</v>
      </c>
      <c r="Q2044">
        <f t="shared" si="158"/>
        <v>0</v>
      </c>
      <c r="R2044">
        <f t="shared" si="159"/>
        <v>22</v>
      </c>
    </row>
    <row r="2045" spans="1:18">
      <c r="A2045" t="str">
        <f t="shared" si="155"/>
        <v>Timun Semi F1 12 X 10 X 20 gr45959</v>
      </c>
      <c r="B2045" t="s">
        <v>2056</v>
      </c>
      <c r="C2045" s="3">
        <v>45959</v>
      </c>
      <c r="D2045">
        <v>27</v>
      </c>
      <c r="G2045" t="str">
        <f t="shared" si="156"/>
        <v>Timun Semi F1 12 X 10 X 20 gr45959</v>
      </c>
      <c r="H2045">
        <v>2044</v>
      </c>
      <c r="I2045" t="s">
        <v>13293</v>
      </c>
      <c r="J2045" t="s">
        <v>2056</v>
      </c>
      <c r="K2045" s="3">
        <v>45959</v>
      </c>
      <c r="L2045">
        <v>12</v>
      </c>
      <c r="M2045">
        <v>10</v>
      </c>
      <c r="N2045">
        <v>1</v>
      </c>
      <c r="O2045">
        <v>120</v>
      </c>
      <c r="P2045">
        <f t="shared" si="157"/>
        <v>8</v>
      </c>
      <c r="Q2045">
        <f t="shared" si="158"/>
        <v>0</v>
      </c>
      <c r="R2045">
        <f t="shared" si="159"/>
        <v>8</v>
      </c>
    </row>
    <row r="2046" spans="1:18">
      <c r="A2046" t="str">
        <f t="shared" si="155"/>
        <v>Timun Semi F1 12 X 10 X 20 gr45959</v>
      </c>
      <c r="B2046" t="s">
        <v>2056</v>
      </c>
      <c r="C2046" s="3">
        <v>45959</v>
      </c>
      <c r="D2046">
        <v>44</v>
      </c>
      <c r="G2046" t="str">
        <f t="shared" si="156"/>
        <v>Timun Semi F1 12 X 10 X 20 gr45959</v>
      </c>
      <c r="H2046">
        <v>2045</v>
      </c>
      <c r="I2046" t="s">
        <v>13293</v>
      </c>
      <c r="J2046" t="s">
        <v>2056</v>
      </c>
      <c r="K2046" s="3">
        <v>45959</v>
      </c>
      <c r="L2046">
        <v>12</v>
      </c>
      <c r="M2046">
        <v>10</v>
      </c>
      <c r="N2046">
        <v>1</v>
      </c>
      <c r="O2046">
        <v>120</v>
      </c>
      <c r="P2046">
        <f t="shared" si="157"/>
        <v>8</v>
      </c>
      <c r="Q2046">
        <f t="shared" si="158"/>
        <v>0</v>
      </c>
      <c r="R2046">
        <f t="shared" si="159"/>
        <v>8</v>
      </c>
    </row>
    <row r="2047" spans="1:18">
      <c r="A2047" t="str">
        <f t="shared" si="155"/>
        <v>Timun Semi F1 12 X 10 X 20 gr45853</v>
      </c>
      <c r="B2047" t="s">
        <v>2056</v>
      </c>
      <c r="C2047" s="3">
        <v>45853</v>
      </c>
      <c r="D2047">
        <v>49</v>
      </c>
      <c r="G2047" t="str">
        <f t="shared" si="156"/>
        <v>Timun Semi F1 12 X 10 X 20 gr45853</v>
      </c>
      <c r="H2047">
        <v>2046</v>
      </c>
      <c r="I2047" t="s">
        <v>13293</v>
      </c>
      <c r="J2047" t="s">
        <v>2056</v>
      </c>
      <c r="K2047" s="3">
        <v>45853</v>
      </c>
      <c r="L2047">
        <v>12</v>
      </c>
      <c r="M2047">
        <v>10</v>
      </c>
      <c r="N2047">
        <v>1</v>
      </c>
      <c r="O2047">
        <v>120</v>
      </c>
      <c r="P2047">
        <f t="shared" si="157"/>
        <v>49</v>
      </c>
      <c r="Q2047">
        <f t="shared" si="158"/>
        <v>0</v>
      </c>
      <c r="R2047">
        <f t="shared" si="159"/>
        <v>49</v>
      </c>
    </row>
    <row r="2048" spans="1:18">
      <c r="A2048" t="str">
        <f t="shared" si="155"/>
        <v>Timun Semi F1 12 X 10 X 20 gr45994</v>
      </c>
      <c r="B2048" t="s">
        <v>2056</v>
      </c>
      <c r="C2048" s="3">
        <v>45994</v>
      </c>
      <c r="D2048">
        <v>49</v>
      </c>
      <c r="G2048" t="str">
        <f t="shared" si="156"/>
        <v>Timun Semi F1 12 X 10 X 20 gr45994</v>
      </c>
      <c r="H2048">
        <v>2047</v>
      </c>
      <c r="I2048" t="s">
        <v>13293</v>
      </c>
      <c r="J2048" t="s">
        <v>2056</v>
      </c>
      <c r="K2048" s="3">
        <v>45994</v>
      </c>
      <c r="L2048">
        <v>12</v>
      </c>
      <c r="M2048">
        <v>10</v>
      </c>
      <c r="N2048">
        <v>1</v>
      </c>
      <c r="O2048">
        <v>120</v>
      </c>
      <c r="P2048">
        <f t="shared" si="157"/>
        <v>22</v>
      </c>
      <c r="Q2048">
        <f t="shared" si="158"/>
        <v>0</v>
      </c>
      <c r="R2048">
        <f t="shared" si="159"/>
        <v>22</v>
      </c>
    </row>
    <row r="2049" spans="1:18">
      <c r="A2049" t="str">
        <f t="shared" si="155"/>
        <v>Timun Semi F1 12 X 10 X 20 gr45959</v>
      </c>
      <c r="B2049" t="s">
        <v>2056</v>
      </c>
      <c r="C2049" s="3">
        <v>45959</v>
      </c>
      <c r="D2049">
        <v>83</v>
      </c>
      <c r="G2049" t="str">
        <f t="shared" si="156"/>
        <v>Timun Semi F1 12 X 10 X 20 gr45959</v>
      </c>
      <c r="H2049">
        <v>2048</v>
      </c>
      <c r="I2049" t="s">
        <v>13293</v>
      </c>
      <c r="J2049" t="s">
        <v>2056</v>
      </c>
      <c r="K2049" s="3">
        <v>45959</v>
      </c>
      <c r="L2049">
        <v>12</v>
      </c>
      <c r="M2049">
        <v>10</v>
      </c>
      <c r="N2049">
        <v>1</v>
      </c>
      <c r="O2049">
        <v>120</v>
      </c>
      <c r="P2049">
        <f t="shared" si="157"/>
        <v>8</v>
      </c>
      <c r="Q2049">
        <f t="shared" si="158"/>
        <v>0</v>
      </c>
      <c r="R2049">
        <f t="shared" si="159"/>
        <v>8</v>
      </c>
    </row>
    <row r="2050" spans="1:18">
      <c r="A2050" t="str">
        <f t="shared" si="155"/>
        <v>Timun Semi F1 12 X 10 X 20 gr45959</v>
      </c>
      <c r="B2050" t="s">
        <v>2056</v>
      </c>
      <c r="C2050" s="3">
        <v>45959</v>
      </c>
      <c r="D2050">
        <v>114</v>
      </c>
      <c r="G2050" t="str">
        <f t="shared" si="156"/>
        <v>Timun Semi F1 12 X 10 X 20 gr45959</v>
      </c>
      <c r="H2050">
        <v>2049</v>
      </c>
      <c r="I2050" t="s">
        <v>13293</v>
      </c>
      <c r="J2050" t="s">
        <v>2056</v>
      </c>
      <c r="K2050" s="3">
        <v>45959</v>
      </c>
      <c r="L2050">
        <v>12</v>
      </c>
      <c r="M2050">
        <v>10</v>
      </c>
      <c r="N2050">
        <v>1</v>
      </c>
      <c r="O2050">
        <v>120</v>
      </c>
      <c r="P2050">
        <f t="shared" si="157"/>
        <v>8</v>
      </c>
      <c r="Q2050">
        <f t="shared" si="158"/>
        <v>0</v>
      </c>
      <c r="R2050">
        <f t="shared" si="159"/>
        <v>8</v>
      </c>
    </row>
    <row r="2051" spans="1:18">
      <c r="A2051" t="str">
        <f t="shared" ref="A2051:A2089" si="160">B2051&amp;C2051</f>
        <v>Timun Semi F1 12 X 10 X 20 gr45959</v>
      </c>
      <c r="B2051" t="s">
        <v>2056</v>
      </c>
      <c r="C2051" s="3">
        <v>45959</v>
      </c>
      <c r="D2051">
        <v>115</v>
      </c>
      <c r="G2051" t="str">
        <f t="shared" ref="G2051:G2089" si="161">J2051&amp;K2051</f>
        <v>Timun Semi F1 12 X 10 X 20 gr45959</v>
      </c>
      <c r="H2051">
        <v>2050</v>
      </c>
      <c r="I2051" t="s">
        <v>13293</v>
      </c>
      <c r="J2051" t="s">
        <v>2056</v>
      </c>
      <c r="K2051" s="3">
        <v>45959</v>
      </c>
      <c r="L2051">
        <v>12</v>
      </c>
      <c r="M2051">
        <v>10</v>
      </c>
      <c r="N2051">
        <v>1</v>
      </c>
      <c r="O2051">
        <v>120</v>
      </c>
      <c r="P2051">
        <f t="shared" ref="P2051:P2089" si="162">VLOOKUP(G2051,$A$2:$D$2089,4,FALSE)</f>
        <v>8</v>
      </c>
      <c r="Q2051">
        <f t="shared" ref="Q2051:Q2089" si="163">ROUNDDOWN(P2051/O2051,0)</f>
        <v>0</v>
      </c>
      <c r="R2051">
        <f t="shared" ref="R2051:R2089" si="164">P2051-Q2051*O2051</f>
        <v>8</v>
      </c>
    </row>
    <row r="2052" spans="1:18">
      <c r="A2052" t="str">
        <f t="shared" si="160"/>
        <v>Timun Semi F1 12 X 10 X 20 gr45959</v>
      </c>
      <c r="B2052" t="s">
        <v>2056</v>
      </c>
      <c r="C2052" s="3">
        <v>45959</v>
      </c>
      <c r="D2052">
        <v>117</v>
      </c>
      <c r="G2052" t="str">
        <f t="shared" si="161"/>
        <v>Timun Semi F1 12 X 10 X 20 gr45959</v>
      </c>
      <c r="H2052">
        <v>2051</v>
      </c>
      <c r="I2052" t="s">
        <v>13293</v>
      </c>
      <c r="J2052" t="s">
        <v>2056</v>
      </c>
      <c r="K2052" s="3">
        <v>45959</v>
      </c>
      <c r="L2052">
        <v>12</v>
      </c>
      <c r="M2052">
        <v>10</v>
      </c>
      <c r="N2052">
        <v>1</v>
      </c>
      <c r="O2052">
        <v>120</v>
      </c>
      <c r="P2052">
        <f t="shared" si="162"/>
        <v>8</v>
      </c>
      <c r="Q2052">
        <f t="shared" si="163"/>
        <v>0</v>
      </c>
      <c r="R2052">
        <f t="shared" si="164"/>
        <v>8</v>
      </c>
    </row>
    <row r="2053" spans="1:18">
      <c r="A2053" t="str">
        <f t="shared" si="160"/>
        <v>Timun Semi F1 12 X 10 X 20 gr45995</v>
      </c>
      <c r="B2053" t="s">
        <v>2056</v>
      </c>
      <c r="C2053" s="3">
        <v>45995</v>
      </c>
      <c r="D2053">
        <v>119</v>
      </c>
      <c r="G2053" t="str">
        <f t="shared" si="161"/>
        <v>Timun Semi F1 12 X 10 X 20 gr45995</v>
      </c>
      <c r="H2053">
        <v>2052</v>
      </c>
      <c r="I2053" t="s">
        <v>13293</v>
      </c>
      <c r="J2053" t="s">
        <v>2056</v>
      </c>
      <c r="K2053" s="3">
        <v>45995</v>
      </c>
      <c r="L2053">
        <v>12</v>
      </c>
      <c r="M2053">
        <v>10</v>
      </c>
      <c r="N2053">
        <v>1</v>
      </c>
      <c r="O2053">
        <v>120</v>
      </c>
      <c r="P2053">
        <f t="shared" si="162"/>
        <v>119</v>
      </c>
      <c r="Q2053">
        <f t="shared" si="163"/>
        <v>0</v>
      </c>
      <c r="R2053">
        <f t="shared" si="164"/>
        <v>119</v>
      </c>
    </row>
    <row r="2054" spans="1:18">
      <c r="A2054" t="str">
        <f t="shared" si="160"/>
        <v>Timun Semi F1 12 X 10 X 20 gr45999</v>
      </c>
      <c r="B2054" t="s">
        <v>2056</v>
      </c>
      <c r="C2054" s="3">
        <v>45999</v>
      </c>
      <c r="D2054">
        <v>119</v>
      </c>
      <c r="G2054" t="str">
        <f t="shared" si="161"/>
        <v>Timun Semi F1 12 X 10 X 20 gr45999</v>
      </c>
      <c r="H2054">
        <v>2053</v>
      </c>
      <c r="I2054" t="s">
        <v>13293</v>
      </c>
      <c r="J2054" t="s">
        <v>2056</v>
      </c>
      <c r="K2054" s="3">
        <v>45999</v>
      </c>
      <c r="L2054">
        <v>12</v>
      </c>
      <c r="M2054">
        <v>10</v>
      </c>
      <c r="N2054">
        <v>1</v>
      </c>
      <c r="O2054">
        <v>120</v>
      </c>
      <c r="P2054">
        <f t="shared" si="162"/>
        <v>119</v>
      </c>
      <c r="Q2054">
        <f t="shared" si="163"/>
        <v>0</v>
      </c>
      <c r="R2054">
        <f t="shared" si="164"/>
        <v>119</v>
      </c>
    </row>
    <row r="2055" spans="1:18">
      <c r="A2055" t="str">
        <f t="shared" si="160"/>
        <v>Timun Semi F1 12 X 10 X 20 gr45995</v>
      </c>
      <c r="B2055" t="s">
        <v>2056</v>
      </c>
      <c r="C2055" s="3">
        <v>45995</v>
      </c>
      <c r="D2055">
        <v>122</v>
      </c>
      <c r="G2055" t="str">
        <f t="shared" si="161"/>
        <v>Timun Semi F1 12 X 10 X 20 gr45995</v>
      </c>
      <c r="H2055">
        <v>2054</v>
      </c>
      <c r="I2055" t="s">
        <v>13293</v>
      </c>
      <c r="J2055" t="s">
        <v>2056</v>
      </c>
      <c r="K2055" s="3">
        <v>45995</v>
      </c>
      <c r="L2055">
        <v>12</v>
      </c>
      <c r="M2055">
        <v>10</v>
      </c>
      <c r="N2055">
        <v>1</v>
      </c>
      <c r="O2055">
        <v>120</v>
      </c>
      <c r="P2055">
        <f t="shared" si="162"/>
        <v>119</v>
      </c>
      <c r="Q2055">
        <f t="shared" si="163"/>
        <v>0</v>
      </c>
      <c r="R2055">
        <f t="shared" si="164"/>
        <v>119</v>
      </c>
    </row>
    <row r="2056" spans="1:18">
      <c r="A2056" t="str">
        <f t="shared" si="160"/>
        <v>Timun Semi F1 12 X 10 X 20 gr45952</v>
      </c>
      <c r="B2056" t="s">
        <v>2056</v>
      </c>
      <c r="C2056" s="3">
        <v>45952</v>
      </c>
      <c r="D2056">
        <v>128</v>
      </c>
      <c r="G2056" t="str">
        <f t="shared" si="161"/>
        <v>Timun Semi F1 12 X 10 X 20 gr45952</v>
      </c>
      <c r="H2056">
        <v>2055</v>
      </c>
      <c r="I2056" t="s">
        <v>13293</v>
      </c>
      <c r="J2056" t="s">
        <v>2056</v>
      </c>
      <c r="K2056" s="3">
        <v>45952</v>
      </c>
      <c r="L2056">
        <v>12</v>
      </c>
      <c r="M2056">
        <v>10</v>
      </c>
      <c r="N2056">
        <v>1</v>
      </c>
      <c r="O2056">
        <v>120</v>
      </c>
      <c r="P2056">
        <f t="shared" si="162"/>
        <v>128</v>
      </c>
      <c r="Q2056">
        <f t="shared" si="163"/>
        <v>1</v>
      </c>
      <c r="R2056">
        <f t="shared" si="164"/>
        <v>8</v>
      </c>
    </row>
    <row r="2057" spans="1:18">
      <c r="A2057" t="str">
        <f t="shared" si="160"/>
        <v>Timun Semi F1 12 X 10 X 20 gr45995</v>
      </c>
      <c r="B2057" t="s">
        <v>2056</v>
      </c>
      <c r="C2057" s="3">
        <v>45995</v>
      </c>
      <c r="D2057">
        <v>159</v>
      </c>
      <c r="G2057" t="str">
        <f t="shared" si="161"/>
        <v>Timun Semi F1 12 X 10 X 20 gr45995</v>
      </c>
      <c r="H2057">
        <v>2056</v>
      </c>
      <c r="I2057" t="s">
        <v>13293</v>
      </c>
      <c r="J2057" t="s">
        <v>2056</v>
      </c>
      <c r="K2057" s="3">
        <v>45995</v>
      </c>
      <c r="L2057">
        <v>12</v>
      </c>
      <c r="M2057">
        <v>10</v>
      </c>
      <c r="N2057">
        <v>1</v>
      </c>
      <c r="O2057">
        <v>120</v>
      </c>
      <c r="P2057">
        <f t="shared" si="162"/>
        <v>119</v>
      </c>
      <c r="Q2057">
        <f t="shared" si="163"/>
        <v>0</v>
      </c>
      <c r="R2057">
        <f t="shared" si="164"/>
        <v>119</v>
      </c>
    </row>
    <row r="2058" spans="1:18">
      <c r="A2058" t="str">
        <f t="shared" si="160"/>
        <v>Timun Semi F1 12 X 10 X 20 gr45995</v>
      </c>
      <c r="B2058" t="s">
        <v>2056</v>
      </c>
      <c r="C2058" s="3">
        <v>45995</v>
      </c>
      <c r="D2058">
        <v>179</v>
      </c>
      <c r="G2058" t="str">
        <f t="shared" si="161"/>
        <v>Timun Semi F1 12 X 10 X 20 gr45995</v>
      </c>
      <c r="H2058">
        <v>2057</v>
      </c>
      <c r="I2058" t="s">
        <v>13293</v>
      </c>
      <c r="J2058" t="s">
        <v>2056</v>
      </c>
      <c r="K2058" s="3">
        <v>45995</v>
      </c>
      <c r="L2058">
        <v>12</v>
      </c>
      <c r="M2058">
        <v>10</v>
      </c>
      <c r="N2058">
        <v>1</v>
      </c>
      <c r="O2058">
        <v>120</v>
      </c>
      <c r="P2058">
        <f t="shared" si="162"/>
        <v>119</v>
      </c>
      <c r="Q2058">
        <f t="shared" si="163"/>
        <v>0</v>
      </c>
      <c r="R2058">
        <f t="shared" si="164"/>
        <v>119</v>
      </c>
    </row>
    <row r="2059" spans="1:18">
      <c r="A2059" t="str">
        <f t="shared" si="160"/>
        <v>Timun Semi F1 12 X 10 X 20 gr45995</v>
      </c>
      <c r="B2059" t="s">
        <v>2056</v>
      </c>
      <c r="C2059" s="3">
        <v>45995</v>
      </c>
      <c r="D2059">
        <v>183</v>
      </c>
      <c r="G2059" t="str">
        <f t="shared" si="161"/>
        <v>Timun Semi F1 12 X 10 X 20 gr45995</v>
      </c>
      <c r="H2059">
        <v>2058</v>
      </c>
      <c r="I2059" t="s">
        <v>13293</v>
      </c>
      <c r="J2059" t="s">
        <v>2056</v>
      </c>
      <c r="K2059" s="3">
        <v>45995</v>
      </c>
      <c r="L2059">
        <v>12</v>
      </c>
      <c r="M2059">
        <v>10</v>
      </c>
      <c r="N2059">
        <v>1</v>
      </c>
      <c r="O2059">
        <v>120</v>
      </c>
      <c r="P2059">
        <f t="shared" si="162"/>
        <v>119</v>
      </c>
      <c r="Q2059">
        <f t="shared" si="163"/>
        <v>0</v>
      </c>
      <c r="R2059">
        <f t="shared" si="164"/>
        <v>119</v>
      </c>
    </row>
    <row r="2060" spans="1:18">
      <c r="A2060" t="str">
        <f t="shared" si="160"/>
        <v>Timun Semi F1 12 X 10 X 20 gr45931</v>
      </c>
      <c r="B2060" t="s">
        <v>2056</v>
      </c>
      <c r="C2060" s="3">
        <v>45931</v>
      </c>
      <c r="D2060">
        <v>188</v>
      </c>
      <c r="G2060" t="str">
        <f t="shared" si="161"/>
        <v>Timun Semi F1 12 X 10 X 20 gr45931</v>
      </c>
      <c r="H2060">
        <v>2059</v>
      </c>
      <c r="I2060" t="s">
        <v>13293</v>
      </c>
      <c r="J2060" t="s">
        <v>2056</v>
      </c>
      <c r="K2060" s="3">
        <v>45931</v>
      </c>
      <c r="L2060">
        <v>12</v>
      </c>
      <c r="M2060">
        <v>10</v>
      </c>
      <c r="N2060">
        <v>1</v>
      </c>
      <c r="O2060">
        <v>120</v>
      </c>
      <c r="P2060">
        <f t="shared" si="162"/>
        <v>188</v>
      </c>
      <c r="Q2060">
        <f t="shared" si="163"/>
        <v>1</v>
      </c>
      <c r="R2060">
        <f t="shared" si="164"/>
        <v>68</v>
      </c>
    </row>
    <row r="2061" spans="1:18">
      <c r="A2061" t="str">
        <f t="shared" si="160"/>
        <v>Timun Semi F1 12 X 10 X 20 gr45956</v>
      </c>
      <c r="B2061" t="s">
        <v>2056</v>
      </c>
      <c r="C2061" s="3">
        <v>45956</v>
      </c>
      <c r="D2061">
        <v>239</v>
      </c>
      <c r="G2061" t="str">
        <f t="shared" si="161"/>
        <v>Timun Semi F1 12 X 10 X 20 gr45956</v>
      </c>
      <c r="H2061">
        <v>2060</v>
      </c>
      <c r="I2061" t="s">
        <v>13293</v>
      </c>
      <c r="J2061" t="s">
        <v>2056</v>
      </c>
      <c r="K2061" s="3">
        <v>45956</v>
      </c>
      <c r="L2061">
        <v>12</v>
      </c>
      <c r="M2061">
        <v>10</v>
      </c>
      <c r="N2061">
        <v>1</v>
      </c>
      <c r="O2061">
        <v>120</v>
      </c>
      <c r="P2061">
        <f t="shared" si="162"/>
        <v>239</v>
      </c>
      <c r="Q2061">
        <f t="shared" si="163"/>
        <v>1</v>
      </c>
      <c r="R2061">
        <f t="shared" si="164"/>
        <v>119</v>
      </c>
    </row>
    <row r="2062" spans="1:18">
      <c r="A2062" t="str">
        <f t="shared" si="160"/>
        <v>Timun Semi F1 12 X 10 X 20 gr45949</v>
      </c>
      <c r="B2062" t="s">
        <v>2056</v>
      </c>
      <c r="C2062" s="3">
        <v>45949</v>
      </c>
      <c r="D2062">
        <v>330</v>
      </c>
      <c r="G2062" t="str">
        <f t="shared" si="161"/>
        <v>Timun Semi F1 12 X 10 X 20 gr45949</v>
      </c>
      <c r="H2062">
        <v>2061</v>
      </c>
      <c r="I2062" t="s">
        <v>13293</v>
      </c>
      <c r="J2062" t="s">
        <v>2056</v>
      </c>
      <c r="K2062" s="3">
        <v>45949</v>
      </c>
      <c r="L2062">
        <v>12</v>
      </c>
      <c r="M2062">
        <v>10</v>
      </c>
      <c r="N2062">
        <v>1</v>
      </c>
      <c r="O2062">
        <v>120</v>
      </c>
      <c r="P2062">
        <f t="shared" si="162"/>
        <v>330</v>
      </c>
      <c r="Q2062">
        <f t="shared" si="163"/>
        <v>2</v>
      </c>
      <c r="R2062">
        <f t="shared" si="164"/>
        <v>90</v>
      </c>
    </row>
    <row r="2063" spans="1:18">
      <c r="A2063" t="str">
        <f t="shared" si="160"/>
        <v>Timun Semi F1 12 X 10 X 20 gr45949</v>
      </c>
      <c r="B2063" t="s">
        <v>2056</v>
      </c>
      <c r="C2063" s="3">
        <v>45949</v>
      </c>
      <c r="D2063">
        <v>360</v>
      </c>
      <c r="G2063" t="str">
        <f t="shared" si="161"/>
        <v>Timun Semi F1 12 X 10 X 20 gr45949</v>
      </c>
      <c r="H2063">
        <v>2062</v>
      </c>
      <c r="I2063" t="s">
        <v>13293</v>
      </c>
      <c r="J2063" t="s">
        <v>2056</v>
      </c>
      <c r="K2063" s="3">
        <v>45949</v>
      </c>
      <c r="L2063">
        <v>12</v>
      </c>
      <c r="M2063">
        <v>10</v>
      </c>
      <c r="N2063">
        <v>1</v>
      </c>
      <c r="O2063">
        <v>120</v>
      </c>
      <c r="P2063">
        <f t="shared" si="162"/>
        <v>330</v>
      </c>
      <c r="Q2063">
        <f t="shared" si="163"/>
        <v>2</v>
      </c>
      <c r="R2063">
        <f t="shared" si="164"/>
        <v>90</v>
      </c>
    </row>
    <row r="2064" spans="1:18">
      <c r="A2064" t="str">
        <f t="shared" si="160"/>
        <v>Timun Semi F1 12 X 10 X 20 gr45947</v>
      </c>
      <c r="B2064" t="s">
        <v>2056</v>
      </c>
      <c r="C2064" s="3">
        <v>45947</v>
      </c>
      <c r="D2064">
        <v>368</v>
      </c>
      <c r="G2064" t="str">
        <f t="shared" si="161"/>
        <v>Timun Semi F1 12 X 10 X 20 gr45947</v>
      </c>
      <c r="H2064">
        <v>2063</v>
      </c>
      <c r="I2064" t="s">
        <v>13293</v>
      </c>
      <c r="J2064" t="s">
        <v>2056</v>
      </c>
      <c r="K2064" s="3">
        <v>45947</v>
      </c>
      <c r="L2064">
        <v>12</v>
      </c>
      <c r="M2064">
        <v>10</v>
      </c>
      <c r="N2064">
        <v>1</v>
      </c>
      <c r="O2064">
        <v>120</v>
      </c>
      <c r="P2064">
        <f t="shared" si="162"/>
        <v>368</v>
      </c>
      <c r="Q2064">
        <f t="shared" si="163"/>
        <v>3</v>
      </c>
      <c r="R2064">
        <f t="shared" si="164"/>
        <v>8</v>
      </c>
    </row>
    <row r="2065" spans="1:18">
      <c r="A2065" t="str">
        <f t="shared" si="160"/>
        <v>Timun Semi F1 12 X 10 X 20 gr45931</v>
      </c>
      <c r="B2065" t="s">
        <v>2056</v>
      </c>
      <c r="C2065" s="3">
        <v>45931</v>
      </c>
      <c r="D2065">
        <v>370</v>
      </c>
      <c r="G2065" t="str">
        <f t="shared" si="161"/>
        <v>Timun Semi F1 12 X 10 X 20 gr45931</v>
      </c>
      <c r="H2065">
        <v>2064</v>
      </c>
      <c r="I2065" t="s">
        <v>13293</v>
      </c>
      <c r="J2065" t="s">
        <v>2056</v>
      </c>
      <c r="K2065" s="3">
        <v>45931</v>
      </c>
      <c r="L2065">
        <v>12</v>
      </c>
      <c r="M2065">
        <v>10</v>
      </c>
      <c r="N2065">
        <v>1</v>
      </c>
      <c r="O2065">
        <v>120</v>
      </c>
      <c r="P2065">
        <f t="shared" si="162"/>
        <v>188</v>
      </c>
      <c r="Q2065">
        <f t="shared" si="163"/>
        <v>1</v>
      </c>
      <c r="R2065">
        <f t="shared" si="164"/>
        <v>68</v>
      </c>
    </row>
    <row r="2066" spans="1:18">
      <c r="A2066" t="str">
        <f t="shared" si="160"/>
        <v>Timun Semi F1 12 X 10 X 20 gr45959</v>
      </c>
      <c r="B2066" t="s">
        <v>2056</v>
      </c>
      <c r="C2066" s="3">
        <v>45959</v>
      </c>
      <c r="D2066">
        <v>397</v>
      </c>
      <c r="G2066" t="str">
        <f t="shared" si="161"/>
        <v>Timun Semi F1 12 X 10 X 20 gr45959</v>
      </c>
      <c r="H2066">
        <v>2065</v>
      </c>
      <c r="I2066" t="s">
        <v>13293</v>
      </c>
      <c r="J2066" t="s">
        <v>2056</v>
      </c>
      <c r="K2066" s="3">
        <v>45959</v>
      </c>
      <c r="L2066">
        <v>12</v>
      </c>
      <c r="M2066">
        <v>10</v>
      </c>
      <c r="N2066">
        <v>1</v>
      </c>
      <c r="O2066">
        <v>120</v>
      </c>
      <c r="P2066">
        <f t="shared" si="162"/>
        <v>8</v>
      </c>
      <c r="Q2066">
        <f t="shared" si="163"/>
        <v>0</v>
      </c>
      <c r="R2066">
        <f t="shared" si="164"/>
        <v>8</v>
      </c>
    </row>
    <row r="2067" spans="1:18">
      <c r="A2067" t="str">
        <f t="shared" si="160"/>
        <v>Timun Semi F1 12 X 10 X 20 gr45949</v>
      </c>
      <c r="B2067" t="s">
        <v>2056</v>
      </c>
      <c r="C2067" s="3">
        <v>45949</v>
      </c>
      <c r="D2067">
        <v>475</v>
      </c>
      <c r="G2067" t="str">
        <f t="shared" si="161"/>
        <v>Timun Semi F1 12 X 10 X 20 gr45949</v>
      </c>
      <c r="H2067">
        <v>2066</v>
      </c>
      <c r="I2067" t="s">
        <v>13293</v>
      </c>
      <c r="J2067" t="s">
        <v>2056</v>
      </c>
      <c r="K2067" s="3">
        <v>45949</v>
      </c>
      <c r="L2067">
        <v>12</v>
      </c>
      <c r="M2067">
        <v>10</v>
      </c>
      <c r="N2067">
        <v>1</v>
      </c>
      <c r="O2067">
        <v>120</v>
      </c>
      <c r="P2067">
        <f t="shared" si="162"/>
        <v>330</v>
      </c>
      <c r="Q2067">
        <f t="shared" si="163"/>
        <v>2</v>
      </c>
      <c r="R2067">
        <f t="shared" si="164"/>
        <v>90</v>
      </c>
    </row>
    <row r="2068" spans="1:18">
      <c r="A2068" t="str">
        <f t="shared" si="160"/>
        <v>Timun Semi F1 12 X 10 X 20 gr45999</v>
      </c>
      <c r="B2068" t="s">
        <v>2056</v>
      </c>
      <c r="C2068" s="3">
        <v>45999</v>
      </c>
      <c r="D2068">
        <v>884</v>
      </c>
      <c r="G2068" t="str">
        <f t="shared" si="161"/>
        <v>Timun Semi F1 12 X 10 X 20 gr45999</v>
      </c>
      <c r="H2068">
        <v>2067</v>
      </c>
      <c r="I2068" t="s">
        <v>13293</v>
      </c>
      <c r="J2068" t="s">
        <v>2056</v>
      </c>
      <c r="K2068" s="3">
        <v>45999</v>
      </c>
      <c r="L2068">
        <v>12</v>
      </c>
      <c r="M2068">
        <v>10</v>
      </c>
      <c r="N2068">
        <v>1</v>
      </c>
      <c r="O2068">
        <v>120</v>
      </c>
      <c r="P2068">
        <f t="shared" si="162"/>
        <v>119</v>
      </c>
      <c r="Q2068">
        <f t="shared" si="163"/>
        <v>0</v>
      </c>
      <c r="R2068">
        <f t="shared" si="164"/>
        <v>119</v>
      </c>
    </row>
    <row r="2069" spans="1:18">
      <c r="A2069" t="str">
        <f t="shared" si="160"/>
        <v>Timun Semi F1 12 X 10 X 20 gr45959</v>
      </c>
      <c r="B2069" t="s">
        <v>2056</v>
      </c>
      <c r="C2069" s="3">
        <v>45959</v>
      </c>
      <c r="D2069">
        <v>1931</v>
      </c>
      <c r="G2069" t="str">
        <f t="shared" si="161"/>
        <v>Timun Semi F1 12 X 10 X 20 gr45959</v>
      </c>
      <c r="H2069">
        <v>2068</v>
      </c>
      <c r="I2069" t="s">
        <v>13293</v>
      </c>
      <c r="J2069" t="s">
        <v>2056</v>
      </c>
      <c r="K2069" s="3">
        <v>45959</v>
      </c>
      <c r="L2069">
        <v>12</v>
      </c>
      <c r="M2069">
        <v>10</v>
      </c>
      <c r="N2069">
        <v>1</v>
      </c>
      <c r="O2069">
        <v>120</v>
      </c>
      <c r="P2069">
        <f t="shared" si="162"/>
        <v>8</v>
      </c>
      <c r="Q2069">
        <f t="shared" si="163"/>
        <v>0</v>
      </c>
      <c r="R2069">
        <f t="shared" si="164"/>
        <v>8</v>
      </c>
    </row>
    <row r="2070" spans="1:18">
      <c r="A2070" t="str">
        <f t="shared" si="160"/>
        <v>Timun Semi F1 12 X 10 X 20 gr45853</v>
      </c>
      <c r="B2070" t="s">
        <v>2056</v>
      </c>
      <c r="C2070" s="3">
        <v>45853</v>
      </c>
      <c r="D2070">
        <v>1990</v>
      </c>
      <c r="G2070" t="str">
        <f t="shared" si="161"/>
        <v>Timun Semi F1 12 X 10 X 20 gr45853</v>
      </c>
      <c r="H2070">
        <v>2069</v>
      </c>
      <c r="I2070" t="s">
        <v>13293</v>
      </c>
      <c r="J2070" t="s">
        <v>2056</v>
      </c>
      <c r="K2070" s="3">
        <v>45853</v>
      </c>
      <c r="L2070">
        <v>12</v>
      </c>
      <c r="M2070">
        <v>10</v>
      </c>
      <c r="N2070">
        <v>1</v>
      </c>
      <c r="O2070">
        <v>120</v>
      </c>
      <c r="P2070">
        <f t="shared" si="162"/>
        <v>49</v>
      </c>
      <c r="Q2070">
        <f t="shared" si="163"/>
        <v>0</v>
      </c>
      <c r="R2070">
        <f t="shared" si="164"/>
        <v>49</v>
      </c>
    </row>
    <row r="2071" spans="1:18">
      <c r="A2071" t="str">
        <f t="shared" si="160"/>
        <v>Timun Wuku 12 X 10 X 20 gr45969</v>
      </c>
      <c r="B2071" t="s">
        <v>2057</v>
      </c>
      <c r="C2071" s="3">
        <v>45969</v>
      </c>
      <c r="D2071">
        <v>33</v>
      </c>
      <c r="G2071" t="str">
        <f t="shared" si="161"/>
        <v>Timun Wuku 12 X 10 X 20 gr45969</v>
      </c>
      <c r="H2071">
        <v>2070</v>
      </c>
      <c r="I2071" t="s">
        <v>13294</v>
      </c>
      <c r="J2071" t="s">
        <v>2057</v>
      </c>
      <c r="K2071" s="3">
        <v>45969</v>
      </c>
      <c r="L2071">
        <v>12</v>
      </c>
      <c r="M2071">
        <v>10</v>
      </c>
      <c r="N2071">
        <v>1</v>
      </c>
      <c r="O2071">
        <v>120</v>
      </c>
      <c r="P2071">
        <f t="shared" si="162"/>
        <v>33</v>
      </c>
      <c r="Q2071">
        <f t="shared" si="163"/>
        <v>0</v>
      </c>
      <c r="R2071">
        <f t="shared" si="164"/>
        <v>33</v>
      </c>
    </row>
    <row r="2072" spans="1:18">
      <c r="A2072" t="str">
        <f t="shared" si="160"/>
        <v>Timun Wuku 12 X 10 X 20 gr45986</v>
      </c>
      <c r="B2072" t="s">
        <v>2057</v>
      </c>
      <c r="C2072" s="3">
        <v>45986</v>
      </c>
      <c r="D2072">
        <v>127</v>
      </c>
      <c r="G2072" t="str">
        <f t="shared" si="161"/>
        <v>Timun Wuku 12 X 10 X 20 gr45986</v>
      </c>
      <c r="H2072">
        <v>2071</v>
      </c>
      <c r="I2072" t="s">
        <v>13294</v>
      </c>
      <c r="J2072" t="s">
        <v>2057</v>
      </c>
      <c r="K2072" s="3">
        <v>45986</v>
      </c>
      <c r="L2072">
        <v>12</v>
      </c>
      <c r="M2072">
        <v>10</v>
      </c>
      <c r="N2072">
        <v>1</v>
      </c>
      <c r="O2072">
        <v>120</v>
      </c>
      <c r="P2072">
        <f t="shared" si="162"/>
        <v>127</v>
      </c>
      <c r="Q2072">
        <f t="shared" si="163"/>
        <v>1</v>
      </c>
      <c r="R2072">
        <f t="shared" si="164"/>
        <v>7</v>
      </c>
    </row>
    <row r="2073" spans="1:18">
      <c r="A2073" t="str">
        <f t="shared" si="160"/>
        <v>Timun Wuku 12 X 10 X 20 gr45969</v>
      </c>
      <c r="B2073" t="s">
        <v>2057</v>
      </c>
      <c r="C2073" s="3">
        <v>45969</v>
      </c>
      <c r="D2073">
        <v>182</v>
      </c>
      <c r="G2073" t="str">
        <f t="shared" si="161"/>
        <v>Timun Wuku 12 X 10 X 20 gr45969</v>
      </c>
      <c r="H2073">
        <v>2072</v>
      </c>
      <c r="I2073" t="s">
        <v>13294</v>
      </c>
      <c r="J2073" t="s">
        <v>2057</v>
      </c>
      <c r="K2073" s="3">
        <v>45969</v>
      </c>
      <c r="L2073">
        <v>12</v>
      </c>
      <c r="M2073">
        <v>10</v>
      </c>
      <c r="N2073">
        <v>1</v>
      </c>
      <c r="O2073">
        <v>120</v>
      </c>
      <c r="P2073">
        <f t="shared" si="162"/>
        <v>33</v>
      </c>
      <c r="Q2073">
        <f t="shared" si="163"/>
        <v>0</v>
      </c>
      <c r="R2073">
        <f t="shared" si="164"/>
        <v>33</v>
      </c>
    </row>
    <row r="2074" spans="1:18">
      <c r="A2074" t="str">
        <f t="shared" si="160"/>
        <v>Timun Wuku 12 X 10 X 20 gr45882</v>
      </c>
      <c r="B2074" t="s">
        <v>2057</v>
      </c>
      <c r="C2074" s="3">
        <v>45882</v>
      </c>
      <c r="D2074">
        <v>195</v>
      </c>
      <c r="G2074" t="str">
        <f t="shared" si="161"/>
        <v>Timun Wuku 12 X 10 X 20 gr45882</v>
      </c>
      <c r="H2074">
        <v>2073</v>
      </c>
      <c r="I2074" t="s">
        <v>13294</v>
      </c>
      <c r="J2074" t="s">
        <v>2057</v>
      </c>
      <c r="K2074" s="3">
        <v>45882</v>
      </c>
      <c r="L2074">
        <v>12</v>
      </c>
      <c r="M2074">
        <v>10</v>
      </c>
      <c r="N2074">
        <v>1</v>
      </c>
      <c r="O2074">
        <v>120</v>
      </c>
      <c r="P2074">
        <f t="shared" si="162"/>
        <v>195</v>
      </c>
      <c r="Q2074">
        <f t="shared" si="163"/>
        <v>1</v>
      </c>
      <c r="R2074">
        <f t="shared" si="164"/>
        <v>75</v>
      </c>
    </row>
    <row r="2075" spans="1:18">
      <c r="A2075" t="str">
        <f t="shared" si="160"/>
        <v>Timun Wuku 12 X 10 X 20 gr45969</v>
      </c>
      <c r="B2075" t="s">
        <v>2057</v>
      </c>
      <c r="C2075" s="3">
        <v>45969</v>
      </c>
      <c r="D2075">
        <v>203</v>
      </c>
      <c r="G2075" t="str">
        <f t="shared" si="161"/>
        <v>Timun Wuku 12 X 10 X 20 gr45969</v>
      </c>
      <c r="H2075">
        <v>2074</v>
      </c>
      <c r="I2075" t="s">
        <v>13294</v>
      </c>
      <c r="J2075" t="s">
        <v>2057</v>
      </c>
      <c r="K2075" s="3">
        <v>45969</v>
      </c>
      <c r="L2075">
        <v>12</v>
      </c>
      <c r="M2075">
        <v>10</v>
      </c>
      <c r="N2075">
        <v>1</v>
      </c>
      <c r="O2075">
        <v>120</v>
      </c>
      <c r="P2075">
        <f t="shared" si="162"/>
        <v>33</v>
      </c>
      <c r="Q2075">
        <f t="shared" si="163"/>
        <v>0</v>
      </c>
      <c r="R2075">
        <f t="shared" si="164"/>
        <v>33</v>
      </c>
    </row>
    <row r="2076" spans="1:18">
      <c r="A2076" t="str">
        <f t="shared" si="160"/>
        <v>Timun Wuku 12 X 10 X 20 gr45969</v>
      </c>
      <c r="B2076" t="s">
        <v>2057</v>
      </c>
      <c r="C2076" s="3">
        <v>45969</v>
      </c>
      <c r="D2076">
        <v>480</v>
      </c>
      <c r="G2076" t="str">
        <f t="shared" si="161"/>
        <v>Timun Wuku 12 X 10 X 20 gr45969</v>
      </c>
      <c r="H2076">
        <v>2075</v>
      </c>
      <c r="I2076" t="s">
        <v>13294</v>
      </c>
      <c r="J2076" t="s">
        <v>2057</v>
      </c>
      <c r="K2076" s="3">
        <v>45969</v>
      </c>
      <c r="L2076">
        <v>12</v>
      </c>
      <c r="M2076">
        <v>10</v>
      </c>
      <c r="N2076">
        <v>1</v>
      </c>
      <c r="O2076">
        <v>120</v>
      </c>
      <c r="P2076">
        <f t="shared" si="162"/>
        <v>33</v>
      </c>
      <c r="Q2076">
        <f t="shared" si="163"/>
        <v>0</v>
      </c>
      <c r="R2076">
        <f t="shared" si="164"/>
        <v>33</v>
      </c>
    </row>
    <row r="2077" spans="1:18">
      <c r="A2077" t="str">
        <f t="shared" si="160"/>
        <v>Timun Wuku 12 X 10 X 20 gr45902</v>
      </c>
      <c r="B2077" t="s">
        <v>2057</v>
      </c>
      <c r="C2077" s="3">
        <v>45902</v>
      </c>
      <c r="D2077">
        <v>480</v>
      </c>
      <c r="G2077" t="str">
        <f t="shared" si="161"/>
        <v>Timun Wuku 12 X 10 X 20 gr45902</v>
      </c>
      <c r="H2077">
        <v>2076</v>
      </c>
      <c r="I2077" t="s">
        <v>13294</v>
      </c>
      <c r="J2077" t="s">
        <v>2057</v>
      </c>
      <c r="K2077" s="3">
        <v>45902</v>
      </c>
      <c r="L2077">
        <v>12</v>
      </c>
      <c r="M2077">
        <v>10</v>
      </c>
      <c r="N2077">
        <v>1</v>
      </c>
      <c r="O2077">
        <v>120</v>
      </c>
      <c r="P2077">
        <f t="shared" si="162"/>
        <v>480</v>
      </c>
      <c r="Q2077">
        <f t="shared" si="163"/>
        <v>4</v>
      </c>
      <c r="R2077">
        <f t="shared" si="164"/>
        <v>0</v>
      </c>
    </row>
    <row r="2078" spans="1:18">
      <c r="A2078" t="str">
        <f t="shared" si="160"/>
        <v>Timun Wuku 12 X 10 X 20 gr45902</v>
      </c>
      <c r="B2078" t="s">
        <v>2057</v>
      </c>
      <c r="C2078" s="3">
        <v>45902</v>
      </c>
      <c r="D2078">
        <v>1135</v>
      </c>
      <c r="G2078" t="str">
        <f t="shared" si="161"/>
        <v>Timun Wuku 12 X 10 X 20 gr45902</v>
      </c>
      <c r="H2078">
        <v>2077</v>
      </c>
      <c r="I2078" t="s">
        <v>13294</v>
      </c>
      <c r="J2078" t="s">
        <v>2057</v>
      </c>
      <c r="K2078" s="3">
        <v>45902</v>
      </c>
      <c r="L2078">
        <v>12</v>
      </c>
      <c r="M2078">
        <v>10</v>
      </c>
      <c r="N2078">
        <v>1</v>
      </c>
      <c r="O2078">
        <v>120</v>
      </c>
      <c r="P2078">
        <f t="shared" si="162"/>
        <v>480</v>
      </c>
      <c r="Q2078">
        <f t="shared" si="163"/>
        <v>4</v>
      </c>
      <c r="R2078">
        <f t="shared" si="164"/>
        <v>0</v>
      </c>
    </row>
    <row r="2079" spans="1:18">
      <c r="A2079" t="str">
        <f t="shared" si="160"/>
        <v>Tomat Comodor 20 X 20 X 5 gr45748</v>
      </c>
      <c r="B2079" t="s">
        <v>2058</v>
      </c>
      <c r="C2079" s="3">
        <v>45748</v>
      </c>
      <c r="D2079">
        <v>189</v>
      </c>
      <c r="G2079" t="str">
        <f t="shared" si="161"/>
        <v>Tomat Comodor 20 X 20 X 5 gr45748</v>
      </c>
      <c r="H2079">
        <v>2078</v>
      </c>
      <c r="I2079" t="s">
        <v>13295</v>
      </c>
      <c r="J2079" t="s">
        <v>2058</v>
      </c>
      <c r="K2079" s="3">
        <v>45748</v>
      </c>
      <c r="L2079">
        <v>20</v>
      </c>
      <c r="M2079">
        <v>20</v>
      </c>
      <c r="N2079">
        <v>1</v>
      </c>
      <c r="O2079">
        <v>400</v>
      </c>
      <c r="P2079">
        <f t="shared" si="162"/>
        <v>189</v>
      </c>
      <c r="Q2079">
        <f t="shared" si="163"/>
        <v>0</v>
      </c>
      <c r="R2079">
        <f t="shared" si="164"/>
        <v>189</v>
      </c>
    </row>
    <row r="2080" spans="1:18">
      <c r="A2080" t="str">
        <f t="shared" si="160"/>
        <v>Tomat Corona 402 20 X 20 X 5 gr45839</v>
      </c>
      <c r="B2080" t="s">
        <v>2059</v>
      </c>
      <c r="C2080" s="3">
        <v>45839</v>
      </c>
      <c r="D2080">
        <v>170</v>
      </c>
      <c r="G2080" t="str">
        <f t="shared" si="161"/>
        <v>Tomat Corona 402 20 X 20 X 5 gr45839</v>
      </c>
      <c r="H2080">
        <v>2079</v>
      </c>
      <c r="I2080" t="s">
        <v>13296</v>
      </c>
      <c r="J2080" t="s">
        <v>2059</v>
      </c>
      <c r="K2080" s="3">
        <v>45839</v>
      </c>
      <c r="L2080">
        <v>20</v>
      </c>
      <c r="M2080">
        <v>20</v>
      </c>
      <c r="N2080">
        <v>1</v>
      </c>
      <c r="O2080">
        <v>400</v>
      </c>
      <c r="P2080">
        <f t="shared" si="162"/>
        <v>170</v>
      </c>
      <c r="Q2080">
        <f t="shared" si="163"/>
        <v>0</v>
      </c>
      <c r="R2080">
        <f t="shared" si="164"/>
        <v>170</v>
      </c>
    </row>
    <row r="2081" spans="1:18">
      <c r="A2081" t="str">
        <f t="shared" si="160"/>
        <v>Tomat Mawar 12 X 15 X 10 gr45765</v>
      </c>
      <c r="B2081" t="s">
        <v>2060</v>
      </c>
      <c r="C2081" s="3">
        <v>45765</v>
      </c>
      <c r="D2081">
        <v>3</v>
      </c>
      <c r="G2081" t="str">
        <f t="shared" si="161"/>
        <v>Tomat Mawar 12 X 15 X 10 gr45765</v>
      </c>
      <c r="H2081">
        <v>2080</v>
      </c>
      <c r="I2081" t="s">
        <v>13297</v>
      </c>
      <c r="J2081" t="s">
        <v>2060</v>
      </c>
      <c r="K2081" s="3">
        <v>45765</v>
      </c>
      <c r="L2081">
        <v>12</v>
      </c>
      <c r="M2081">
        <v>15</v>
      </c>
      <c r="N2081">
        <v>1</v>
      </c>
      <c r="O2081">
        <v>180</v>
      </c>
      <c r="P2081">
        <f t="shared" si="162"/>
        <v>3</v>
      </c>
      <c r="Q2081">
        <f t="shared" si="163"/>
        <v>0</v>
      </c>
      <c r="R2081">
        <f t="shared" si="164"/>
        <v>3</v>
      </c>
    </row>
    <row r="2082" spans="1:18">
      <c r="A2082" t="str">
        <f t="shared" si="160"/>
        <v>Tomat Mawar 12 X 15 X 10 gr45765</v>
      </c>
      <c r="B2082" t="s">
        <v>2060</v>
      </c>
      <c r="C2082" s="3">
        <v>45765</v>
      </c>
      <c r="D2082">
        <v>58</v>
      </c>
      <c r="G2082" t="str">
        <f t="shared" si="161"/>
        <v>Tomat Mawar 12 X 15 X 10 gr45765</v>
      </c>
      <c r="H2082">
        <v>2081</v>
      </c>
      <c r="I2082" t="s">
        <v>13297</v>
      </c>
      <c r="J2082" t="s">
        <v>2060</v>
      </c>
      <c r="K2082" s="3">
        <v>45765</v>
      </c>
      <c r="L2082">
        <v>12</v>
      </c>
      <c r="M2082">
        <v>15</v>
      </c>
      <c r="N2082">
        <v>1</v>
      </c>
      <c r="O2082">
        <v>180</v>
      </c>
      <c r="P2082">
        <f t="shared" si="162"/>
        <v>3</v>
      </c>
      <c r="Q2082">
        <f t="shared" si="163"/>
        <v>0</v>
      </c>
      <c r="R2082">
        <f t="shared" si="164"/>
        <v>3</v>
      </c>
    </row>
    <row r="2083" spans="1:18">
      <c r="A2083" t="str">
        <f t="shared" si="160"/>
        <v>Tomat Mawar 12 X 15 X 10 gr45830</v>
      </c>
      <c r="B2083" t="s">
        <v>2060</v>
      </c>
      <c r="C2083" s="3">
        <v>45830</v>
      </c>
      <c r="D2083">
        <v>111</v>
      </c>
      <c r="G2083" t="str">
        <f t="shared" si="161"/>
        <v>Tomat Mawar 12 X 15 X 10 gr45830</v>
      </c>
      <c r="H2083">
        <v>2082</v>
      </c>
      <c r="I2083" t="s">
        <v>13297</v>
      </c>
      <c r="J2083" t="s">
        <v>2060</v>
      </c>
      <c r="K2083" s="3">
        <v>45830</v>
      </c>
      <c r="L2083">
        <v>12</v>
      </c>
      <c r="M2083">
        <v>15</v>
      </c>
      <c r="N2083">
        <v>1</v>
      </c>
      <c r="O2083">
        <v>180</v>
      </c>
      <c r="P2083">
        <f t="shared" si="162"/>
        <v>111</v>
      </c>
      <c r="Q2083">
        <f t="shared" si="163"/>
        <v>0</v>
      </c>
      <c r="R2083">
        <f t="shared" si="164"/>
        <v>111</v>
      </c>
    </row>
    <row r="2084" spans="1:18">
      <c r="A2084" t="str">
        <f t="shared" si="160"/>
        <v>Tomat Mawar 12 X 15 X 10 gr45766</v>
      </c>
      <c r="B2084" t="s">
        <v>2060</v>
      </c>
      <c r="C2084" s="3">
        <v>45766</v>
      </c>
      <c r="D2084">
        <v>180</v>
      </c>
      <c r="G2084" t="str">
        <f t="shared" si="161"/>
        <v>Tomat Mawar 12 X 15 X 10 gr45766</v>
      </c>
      <c r="H2084">
        <v>2083</v>
      </c>
      <c r="I2084" t="s">
        <v>13297</v>
      </c>
      <c r="J2084" t="s">
        <v>2060</v>
      </c>
      <c r="K2084" s="3">
        <v>45766</v>
      </c>
      <c r="L2084">
        <v>12</v>
      </c>
      <c r="M2084">
        <v>15</v>
      </c>
      <c r="N2084">
        <v>1</v>
      </c>
      <c r="O2084">
        <v>180</v>
      </c>
      <c r="P2084">
        <f t="shared" si="162"/>
        <v>180</v>
      </c>
      <c r="Q2084">
        <f t="shared" si="163"/>
        <v>1</v>
      </c>
      <c r="R2084">
        <f t="shared" si="164"/>
        <v>0</v>
      </c>
    </row>
    <row r="2085" spans="1:18">
      <c r="A2085" t="str">
        <f t="shared" si="160"/>
        <v>Tomat Mawar 12 X 15 X 10 gr45797</v>
      </c>
      <c r="B2085" t="s">
        <v>2060</v>
      </c>
      <c r="C2085" s="3">
        <v>45797</v>
      </c>
      <c r="D2085">
        <v>630</v>
      </c>
      <c r="G2085" t="str">
        <f t="shared" si="161"/>
        <v>Tomat Mawar 12 X 15 X 10 gr45797</v>
      </c>
      <c r="H2085">
        <v>2084</v>
      </c>
      <c r="I2085" t="s">
        <v>13297</v>
      </c>
      <c r="J2085" t="s">
        <v>2060</v>
      </c>
      <c r="K2085" s="3">
        <v>45797</v>
      </c>
      <c r="L2085">
        <v>12</v>
      </c>
      <c r="M2085">
        <v>15</v>
      </c>
      <c r="N2085">
        <v>1</v>
      </c>
      <c r="O2085">
        <v>180</v>
      </c>
      <c r="P2085">
        <f t="shared" si="162"/>
        <v>630</v>
      </c>
      <c r="Q2085">
        <f t="shared" si="163"/>
        <v>3</v>
      </c>
      <c r="R2085">
        <f t="shared" si="164"/>
        <v>90</v>
      </c>
    </row>
    <row r="2086" spans="1:18">
      <c r="A2086" t="str">
        <f t="shared" si="160"/>
        <v>Agil 100 EC 40 X 250 ml47150</v>
      </c>
      <c r="B2086" t="s">
        <v>66</v>
      </c>
      <c r="C2086" s="3">
        <v>47150</v>
      </c>
      <c r="D2086">
        <v>0</v>
      </c>
      <c r="G2086" t="str">
        <f t="shared" si="161"/>
        <v>Agil 100 EC 40 X 250 ml47150</v>
      </c>
      <c r="H2086">
        <v>2085</v>
      </c>
      <c r="I2086" t="s">
        <v>11934</v>
      </c>
      <c r="J2086" t="s">
        <v>66</v>
      </c>
      <c r="K2086" s="3">
        <v>47150</v>
      </c>
      <c r="L2086">
        <v>40</v>
      </c>
      <c r="M2086">
        <v>1</v>
      </c>
      <c r="N2086">
        <v>1</v>
      </c>
      <c r="O2086">
        <v>40</v>
      </c>
      <c r="P2086">
        <f t="shared" si="162"/>
        <v>0</v>
      </c>
      <c r="Q2086">
        <f t="shared" si="163"/>
        <v>0</v>
      </c>
      <c r="R2086">
        <f t="shared" si="164"/>
        <v>0</v>
      </c>
    </row>
    <row r="2087" spans="1:18">
      <c r="A2087" t="str">
        <f t="shared" si="160"/>
        <v>Agil 100 EC 40 X 250 ml47150</v>
      </c>
      <c r="B2087" t="s">
        <v>66</v>
      </c>
      <c r="C2087" s="3">
        <v>47150</v>
      </c>
      <c r="D2087">
        <v>0</v>
      </c>
      <c r="G2087" t="str">
        <f t="shared" si="161"/>
        <v>Agil 100 EC 40 X 250 ml47150</v>
      </c>
      <c r="H2087">
        <v>2086</v>
      </c>
      <c r="I2087" t="s">
        <v>11934</v>
      </c>
      <c r="J2087" t="s">
        <v>66</v>
      </c>
      <c r="K2087" s="3">
        <v>47150</v>
      </c>
      <c r="L2087">
        <v>40</v>
      </c>
      <c r="M2087">
        <v>1</v>
      </c>
      <c r="N2087">
        <v>1</v>
      </c>
      <c r="O2087">
        <v>40</v>
      </c>
      <c r="P2087">
        <f t="shared" si="162"/>
        <v>0</v>
      </c>
      <c r="Q2087">
        <f t="shared" si="163"/>
        <v>0</v>
      </c>
      <c r="R2087">
        <f t="shared" si="164"/>
        <v>0</v>
      </c>
    </row>
    <row r="2088" spans="1:18">
      <c r="A2088" t="str">
        <f t="shared" si="160"/>
        <v>Qiutane 80 WP 25 X 800 gr Biru46357</v>
      </c>
      <c r="B2088" t="s">
        <v>1720</v>
      </c>
      <c r="C2088" s="3">
        <v>46357</v>
      </c>
      <c r="D2088">
        <v>0</v>
      </c>
      <c r="G2088" t="str">
        <f t="shared" si="161"/>
        <v>Qiutane 80 WP 25 X 800 gr Biru46357</v>
      </c>
      <c r="H2088">
        <v>2087</v>
      </c>
      <c r="I2088" t="s">
        <v>12927</v>
      </c>
      <c r="J2088" t="s">
        <v>1720</v>
      </c>
      <c r="K2088" s="3">
        <v>46357</v>
      </c>
      <c r="L2088">
        <v>25</v>
      </c>
      <c r="M2088">
        <v>1</v>
      </c>
      <c r="N2088">
        <v>1</v>
      </c>
      <c r="O2088">
        <v>25</v>
      </c>
      <c r="P2088">
        <f t="shared" si="162"/>
        <v>0</v>
      </c>
      <c r="Q2088">
        <f t="shared" si="163"/>
        <v>0</v>
      </c>
      <c r="R2088">
        <f t="shared" si="164"/>
        <v>0</v>
      </c>
    </row>
    <row r="2089" spans="1:18">
      <c r="A2089" t="str">
        <f t="shared" si="160"/>
        <v>Reactive 490 SL 20 X 1 ltr47058</v>
      </c>
      <c r="B2089" t="s">
        <v>1745</v>
      </c>
      <c r="C2089" s="3">
        <v>47058</v>
      </c>
      <c r="D2089">
        <v>0</v>
      </c>
      <c r="G2089" t="str">
        <f t="shared" si="161"/>
        <v>Reactive 490 SL 20 X 1 ltr47058</v>
      </c>
      <c r="H2089">
        <v>2088</v>
      </c>
      <c r="I2089" t="s">
        <v>12946</v>
      </c>
      <c r="J2089" t="s">
        <v>1745</v>
      </c>
      <c r="K2089" s="3">
        <v>47058</v>
      </c>
      <c r="L2089">
        <v>20</v>
      </c>
      <c r="M2089">
        <v>1</v>
      </c>
      <c r="N2089">
        <v>1</v>
      </c>
      <c r="O2089">
        <v>20</v>
      </c>
      <c r="P2089">
        <f t="shared" si="162"/>
        <v>0</v>
      </c>
      <c r="Q2089">
        <f t="shared" si="163"/>
        <v>0</v>
      </c>
      <c r="R2089">
        <f t="shared" si="16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I201"/>
  <sheetViews>
    <sheetView tabSelected="1" topLeftCell="A2" workbookViewId="0">
      <selection activeCell="O9" sqref="O9"/>
    </sheetView>
  </sheetViews>
  <sheetFormatPr defaultRowHeight="15"/>
  <cols>
    <col min="7" max="7" width="10.7109375" style="3" bestFit="1" customWidth="1"/>
  </cols>
  <sheetData>
    <row r="2" spans="3:9">
      <c r="C2" t="s">
        <v>16483</v>
      </c>
      <c r="D2" t="s">
        <v>1</v>
      </c>
      <c r="E2" t="s">
        <v>0</v>
      </c>
      <c r="F2" t="s">
        <v>2</v>
      </c>
      <c r="G2" s="3" t="s">
        <v>7</v>
      </c>
      <c r="H2" t="s">
        <v>12</v>
      </c>
    </row>
    <row r="3" spans="3:9">
      <c r="E3" t="str">
        <f>VLOOKUP(I3,'master-zahir-bram'!$A$2:$M$2089,3,FALSE)</f>
        <v>KIU1342</v>
      </c>
      <c r="F3" t="s">
        <v>845</v>
      </c>
      <c r="G3" s="3">
        <v>45574</v>
      </c>
      <c r="H3">
        <v>2000</v>
      </c>
      <c r="I3" t="str">
        <f>F3&amp;G3</f>
        <v>Jagung Bisi 18 20 X 1 kg45574</v>
      </c>
    </row>
    <row r="4" spans="3:9">
      <c r="E4" t="str">
        <f>VLOOKUP(I4,'master-zahir-bram'!$A$2:$M$2089,3,FALSE)</f>
        <v>KIU1343</v>
      </c>
      <c r="F4" t="s">
        <v>938</v>
      </c>
      <c r="G4" s="3">
        <v>45773</v>
      </c>
      <c r="H4">
        <v>100</v>
      </c>
      <c r="I4" t="str">
        <f t="shared" ref="I4:I67" si="0">F4&amp;G4</f>
        <v>Jagung Bisi 2 20 X 1 kg45773</v>
      </c>
    </row>
    <row r="5" spans="3:9">
      <c r="E5" t="str">
        <f>VLOOKUP(I5,'master-zahir-bram'!$A$2:$M$2089,3,FALSE)</f>
        <v>KIU1345</v>
      </c>
      <c r="F5" t="s">
        <v>947</v>
      </c>
      <c r="G5" s="3">
        <v>45798</v>
      </c>
      <c r="H5">
        <v>180</v>
      </c>
      <c r="I5" t="str">
        <f t="shared" si="0"/>
        <v>Jagung Bisi 321 20 X 1 kg (+Kaos)45798</v>
      </c>
    </row>
    <row r="6" spans="3:9">
      <c r="E6" t="str">
        <f>VLOOKUP(I6,'master-zahir-bram'!$A$2:$M$2089,3,FALSE)</f>
        <v>KIU1350</v>
      </c>
      <c r="F6" t="s">
        <v>966</v>
      </c>
      <c r="G6" s="3">
        <v>45543</v>
      </c>
      <c r="H6">
        <v>840</v>
      </c>
      <c r="I6" t="str">
        <f t="shared" si="0"/>
        <v>Jagung DK 771 20 X 1 kg (Bayer)45543</v>
      </c>
    </row>
    <row r="7" spans="3:9">
      <c r="E7" t="str">
        <f>VLOOKUP(I7,'master-zahir-bram'!$A$2:$M$2089,3,FALSE)</f>
        <v>KIU1350</v>
      </c>
      <c r="F7" t="s">
        <v>966</v>
      </c>
      <c r="G7" s="3">
        <v>45582</v>
      </c>
      <c r="H7">
        <v>840</v>
      </c>
      <c r="I7" t="str">
        <f t="shared" si="0"/>
        <v>Jagung DK 771 20 X 1 kg (Bayer)45582</v>
      </c>
    </row>
    <row r="8" spans="3:9">
      <c r="E8" t="str">
        <f>VLOOKUP(I8,'master-zahir-bram'!$A$2:$M$2089,3,FALSE)</f>
        <v>KIU1358</v>
      </c>
      <c r="F8" t="s">
        <v>1000</v>
      </c>
      <c r="G8" s="3">
        <v>45666</v>
      </c>
      <c r="H8">
        <v>1640</v>
      </c>
      <c r="I8" t="str">
        <f t="shared" si="0"/>
        <v>Jagung NK 7202 20 X 1 kg45666</v>
      </c>
    </row>
    <row r="9" spans="3:9">
      <c r="E9" t="str">
        <f>VLOOKUP(I9,'master-zahir-bram'!$A$2:$M$2089,3,FALSE)</f>
        <v>KIU1360</v>
      </c>
      <c r="F9" t="s">
        <v>1002</v>
      </c>
      <c r="G9" s="3">
        <v>45641</v>
      </c>
      <c r="H9">
        <v>240</v>
      </c>
      <c r="I9" t="str">
        <f t="shared" si="0"/>
        <v>Jagung P27 Gajah 20 X 1 kg45641</v>
      </c>
    </row>
    <row r="10" spans="3:9">
      <c r="E10" t="str">
        <f>VLOOKUP(I10,'master-zahir-bram'!$A$2:$M$2089,3,FALSE)</f>
        <v>KIU1</v>
      </c>
      <c r="F10" t="s">
        <v>14</v>
      </c>
      <c r="G10" s="3">
        <v>46204</v>
      </c>
      <c r="H10">
        <v>259</v>
      </c>
      <c r="I10" t="str">
        <f t="shared" si="0"/>
        <v>Abacell 18 EC 10 X 1 ltr46204</v>
      </c>
    </row>
    <row r="11" spans="3:9">
      <c r="E11" t="str">
        <f>VLOOKUP(I11,'master-zahir-bram'!$A$2:$M$2089,3,FALSE)</f>
        <v>KIU2</v>
      </c>
      <c r="F11" t="s">
        <v>17</v>
      </c>
      <c r="G11" s="3">
        <v>46357</v>
      </c>
      <c r="H11">
        <v>365</v>
      </c>
      <c r="I11" t="str">
        <f t="shared" si="0"/>
        <v>Abacell 18 EC 40 X 250 ml46357</v>
      </c>
    </row>
    <row r="12" spans="3:9">
      <c r="E12" t="str">
        <f>VLOOKUP(I12,'master-zahir-bram'!$A$2:$M$2089,3,FALSE)</f>
        <v>KIU3</v>
      </c>
      <c r="F12" t="s">
        <v>19</v>
      </c>
      <c r="G12" s="3">
        <v>46082</v>
      </c>
      <c r="H12">
        <v>100</v>
      </c>
      <c r="I12" t="str">
        <f t="shared" si="0"/>
        <v>Abacell 18 EC 50 X 100 ml46082</v>
      </c>
    </row>
    <row r="13" spans="3:9">
      <c r="E13" t="str">
        <f>VLOOKUP(I13,'master-zahir-bram'!$A$2:$M$2089,3,FALSE)</f>
        <v>KIU6</v>
      </c>
      <c r="F13" t="s">
        <v>24</v>
      </c>
      <c r="G13" s="3">
        <v>46935</v>
      </c>
      <c r="H13">
        <v>500</v>
      </c>
      <c r="I13" t="str">
        <f t="shared" si="0"/>
        <v>Abenz 22 EC 100 X 100 ml46935</v>
      </c>
    </row>
    <row r="14" spans="3:9">
      <c r="E14" t="str">
        <f>VLOOKUP(I14,'master-zahir-bram'!$A$2:$M$2089,3,FALSE)</f>
        <v>KIU7</v>
      </c>
      <c r="F14" t="s">
        <v>28</v>
      </c>
      <c r="G14" s="3">
        <v>46997</v>
      </c>
      <c r="H14">
        <v>240</v>
      </c>
      <c r="I14" t="str">
        <f t="shared" si="0"/>
        <v>Abenz 22 EC 40 X 250 ml46997</v>
      </c>
    </row>
    <row r="15" spans="3:9">
      <c r="E15" t="str">
        <f>VLOOKUP(I15,'master-zahir-bram'!$A$2:$M$2089,3,FALSE)</f>
        <v>KIU8</v>
      </c>
      <c r="F15" t="s">
        <v>31</v>
      </c>
      <c r="G15" s="3">
        <v>47119</v>
      </c>
      <c r="H15">
        <v>40</v>
      </c>
      <c r="I15" t="str">
        <f t="shared" si="0"/>
        <v>Abojo 60 WP 10 X 20 X 50 gr47119</v>
      </c>
    </row>
    <row r="16" spans="3:9">
      <c r="E16" t="str">
        <f>VLOOKUP(I16,'master-zahir-bram'!$A$2:$M$2089,3,FALSE)</f>
        <v>KIU9</v>
      </c>
      <c r="F16" t="s">
        <v>33</v>
      </c>
      <c r="G16" s="3">
        <v>46966</v>
      </c>
      <c r="H16">
        <v>300</v>
      </c>
      <c r="I16" t="str">
        <f t="shared" si="0"/>
        <v>Abojo 60 WP 100 X 100 gr46966</v>
      </c>
    </row>
    <row r="17" spans="5:9">
      <c r="E17" t="str">
        <f>VLOOKUP(I17,'master-zahir-bram'!$A$2:$M$2089,3,FALSE)</f>
        <v>KIU15</v>
      </c>
      <c r="F17" t="s">
        <v>44</v>
      </c>
      <c r="G17" s="3">
        <v>47058</v>
      </c>
      <c r="H17">
        <v>250</v>
      </c>
      <c r="I17" t="str">
        <f t="shared" si="0"/>
        <v>Ace One 75 SP 25 X 400 gr47058</v>
      </c>
    </row>
    <row r="18" spans="5:9">
      <c r="E18" t="str">
        <f>VLOOKUP(I18,'master-zahir-bram'!$A$2:$M$2089,3,FALSE)</f>
        <v>KIU29</v>
      </c>
      <c r="F18" t="s">
        <v>65</v>
      </c>
      <c r="G18" s="3">
        <v>46966</v>
      </c>
      <c r="H18">
        <v>1300</v>
      </c>
      <c r="I18" t="str">
        <f t="shared" si="0"/>
        <v>Agil 100 EC 100 X 100 ml46966</v>
      </c>
    </row>
    <row r="19" spans="5:9">
      <c r="E19" t="str">
        <f>VLOOKUP(I19,'master-zahir-bram'!$A$2:$M$2089,3,FALSE)</f>
        <v>KIU30</v>
      </c>
      <c r="F19" t="s">
        <v>66</v>
      </c>
      <c r="G19" s="3">
        <v>47150</v>
      </c>
      <c r="H19">
        <v>480</v>
      </c>
      <c r="I19" t="str">
        <f t="shared" si="0"/>
        <v>Agil 100 EC 40 X 250 ml47150</v>
      </c>
    </row>
    <row r="20" spans="5:9">
      <c r="E20" t="str">
        <f>VLOOKUP(I20,'master-zahir-bram'!$A$2:$M$2089,3,FALSE)</f>
        <v>KIU30</v>
      </c>
      <c r="F20" t="s">
        <v>66</v>
      </c>
      <c r="G20" s="3">
        <v>47209</v>
      </c>
      <c r="H20">
        <v>480</v>
      </c>
      <c r="I20" t="str">
        <f t="shared" si="0"/>
        <v>Agil 100 EC 40 X 250 ml47209</v>
      </c>
    </row>
    <row r="21" spans="5:9">
      <c r="E21" t="str">
        <f>VLOOKUP(I21,'master-zahir-bram'!$A$2:$M$2089,3,FALSE)</f>
        <v>KIU32</v>
      </c>
      <c r="F21" t="s">
        <v>71</v>
      </c>
      <c r="G21" s="3">
        <v>46296</v>
      </c>
      <c r="H21">
        <v>430</v>
      </c>
      <c r="I21" t="str">
        <f t="shared" si="0"/>
        <v>Agrimec 18 EC 40 X 250 ml46296</v>
      </c>
    </row>
    <row r="22" spans="5:9">
      <c r="E22" t="str">
        <f>VLOOKUP(I22,'master-zahir-bram'!$A$2:$M$2089,3,FALSE)</f>
        <v>KIU34</v>
      </c>
      <c r="F22" t="s">
        <v>78</v>
      </c>
      <c r="G22" s="3">
        <v>47178</v>
      </c>
      <c r="H22">
        <v>465</v>
      </c>
      <c r="I22" t="str">
        <f t="shared" si="0"/>
        <v>Agrogib 40 SL 30 X 15 X 35 ml47178</v>
      </c>
    </row>
    <row r="23" spans="5:9">
      <c r="E23" t="str">
        <f>VLOOKUP(I23,'master-zahir-bram'!$A$2:$M$2089,3,FALSE)</f>
        <v>KIU35</v>
      </c>
      <c r="F23" t="s">
        <v>80</v>
      </c>
      <c r="G23" s="3">
        <v>46388</v>
      </c>
      <c r="H23">
        <v>1010</v>
      </c>
      <c r="I23" t="str">
        <f t="shared" si="0"/>
        <v>Agus 500 SC 100 X 100 ml46388</v>
      </c>
    </row>
    <row r="24" spans="5:9">
      <c r="E24" t="str">
        <f>VLOOKUP(I24,'master-zahir-bram'!$A$2:$M$2089,3,FALSE)</f>
        <v>KIU36</v>
      </c>
      <c r="F24" t="s">
        <v>83</v>
      </c>
      <c r="G24" s="3">
        <v>46388</v>
      </c>
      <c r="H24">
        <v>1080</v>
      </c>
      <c r="I24" t="str">
        <f t="shared" si="0"/>
        <v>Agus 500 SC 40 X 250 ml46388</v>
      </c>
    </row>
    <row r="25" spans="5:9">
      <c r="E25" t="str">
        <f>VLOOKUP(I25,'master-zahir-bram'!$A$2:$M$2089,3,FALSE)</f>
        <v>KIU52</v>
      </c>
      <c r="F25" t="s">
        <v>110</v>
      </c>
      <c r="G25" s="3">
        <v>47178</v>
      </c>
      <c r="H25">
        <v>120</v>
      </c>
      <c r="I25" t="str">
        <f t="shared" si="0"/>
        <v>Alfatox 50 EC 20 X 400 ml (AGM)47178</v>
      </c>
    </row>
    <row r="26" spans="5:9">
      <c r="E26" t="str">
        <f>VLOOKUP(I26,'master-zahir-bram'!$A$2:$M$2089,3,FALSE)</f>
        <v>KIU53</v>
      </c>
      <c r="F26" t="s">
        <v>113</v>
      </c>
      <c r="G26" s="3">
        <v>46905</v>
      </c>
      <c r="H26">
        <v>200</v>
      </c>
      <c r="I26" t="str">
        <f t="shared" si="0"/>
        <v>Alfatox 50 EC 40 X 200 ml (AGM)46905</v>
      </c>
    </row>
    <row r="27" spans="5:9">
      <c r="E27" t="str">
        <f>VLOOKUP(I27,'master-zahir-bram'!$A$2:$M$2089,3,FALSE)</f>
        <v>KIU54</v>
      </c>
      <c r="F27" t="s">
        <v>116</v>
      </c>
      <c r="G27" s="3">
        <v>47178</v>
      </c>
      <c r="H27">
        <v>1300</v>
      </c>
      <c r="I27" t="str">
        <f t="shared" si="0"/>
        <v>Alfatox 50 EC 50 X 80 ml (AGM)47178</v>
      </c>
    </row>
    <row r="28" spans="5:9">
      <c r="E28" t="str">
        <f>VLOOKUP(I28,'master-zahir-bram'!$A$2:$M$2089,3,FALSE)</f>
        <v>KIU80</v>
      </c>
      <c r="F28" t="s">
        <v>154</v>
      </c>
      <c r="G28" s="3">
        <v>46113</v>
      </c>
      <c r="H28">
        <v>100</v>
      </c>
      <c r="I28" t="str">
        <f t="shared" si="0"/>
        <v>Amistartop 325 SC 100 X 50 ml46113</v>
      </c>
    </row>
    <row r="29" spans="5:9">
      <c r="E29" t="str">
        <f>VLOOKUP(I29,'master-zahir-bram'!$A$2:$M$2089,3,FALSE)</f>
        <v>KIU81</v>
      </c>
      <c r="F29" t="s">
        <v>158</v>
      </c>
      <c r="G29" s="3">
        <v>46174</v>
      </c>
      <c r="H29">
        <v>20</v>
      </c>
      <c r="I29" t="str">
        <f t="shared" si="0"/>
        <v>Amistartop 325 SC 20 X 250 ml46174</v>
      </c>
    </row>
    <row r="30" spans="5:9">
      <c r="E30" t="str">
        <f>VLOOKUP(I30,'master-zahir-bram'!$A$2:$M$2089,3,FALSE)</f>
        <v>KIU82</v>
      </c>
      <c r="F30" t="s">
        <v>163</v>
      </c>
      <c r="G30" s="3">
        <v>46266</v>
      </c>
      <c r="H30">
        <v>50</v>
      </c>
      <c r="I30" t="str">
        <f t="shared" si="0"/>
        <v>Amistartop 325 SC 50 X 100 ml46266</v>
      </c>
    </row>
    <row r="31" spans="5:9">
      <c r="E31" t="str">
        <f>VLOOKUP(I31,'master-zahir-bram'!$A$2:$M$2089,3,FALSE)</f>
        <v>KIU84</v>
      </c>
      <c r="F31" t="s">
        <v>173</v>
      </c>
      <c r="G31" s="3">
        <v>47027</v>
      </c>
      <c r="H31">
        <v>80</v>
      </c>
      <c r="I31" t="str">
        <f t="shared" si="0"/>
        <v>Amolin 300 EC 40 X 250 ml47027</v>
      </c>
    </row>
    <row r="32" spans="5:9">
      <c r="E32" t="str">
        <f>VLOOKUP(I32,'master-zahir-bram'!$A$2:$M$2089,3,FALSE)</f>
        <v>KIU91</v>
      </c>
      <c r="F32" t="s">
        <v>187</v>
      </c>
      <c r="G32" s="3">
        <v>46539</v>
      </c>
      <c r="H32">
        <v>200</v>
      </c>
      <c r="I32" t="str">
        <f t="shared" si="0"/>
        <v>Amuron 70 EC 40 X 250 ml46539</v>
      </c>
    </row>
    <row r="33" spans="5:9">
      <c r="E33" t="str">
        <f>VLOOKUP(I33,'master-zahir-bram'!$A$2:$M$2089,3,FALSE)</f>
        <v>KIU102</v>
      </c>
      <c r="F33" t="s">
        <v>206</v>
      </c>
      <c r="G33" s="3">
        <v>45870</v>
      </c>
      <c r="H33">
        <v>80</v>
      </c>
      <c r="I33" t="str">
        <f t="shared" si="0"/>
        <v>Anvil 50 SC 10 X 1 ltr45870</v>
      </c>
    </row>
    <row r="34" spans="5:9">
      <c r="E34" t="str">
        <f>VLOOKUP(I34,'master-zahir-bram'!$A$2:$M$2089,3,FALSE)</f>
        <v>KIU116</v>
      </c>
      <c r="F34" t="s">
        <v>236</v>
      </c>
      <c r="G34" s="3">
        <v>47119</v>
      </c>
      <c r="H34">
        <v>1</v>
      </c>
      <c r="I34" t="str">
        <f t="shared" si="0"/>
        <v>Asia Top 288 SL 20 ltr47119</v>
      </c>
    </row>
    <row r="35" spans="5:9">
      <c r="E35" t="str">
        <f>VLOOKUP(I35,'master-zahir-bram'!$A$2:$M$2089,3,FALSE)</f>
        <v>KIU118</v>
      </c>
      <c r="F35" t="s">
        <v>238</v>
      </c>
      <c r="G35" s="3">
        <v>47270</v>
      </c>
      <c r="H35">
        <v>4</v>
      </c>
      <c r="I35" t="str">
        <f t="shared" si="0"/>
        <v>Asia Top 288 SL 4 X 5 ltr47270</v>
      </c>
    </row>
    <row r="36" spans="5:9">
      <c r="E36" t="str">
        <f>VLOOKUP(I36,'master-zahir-bram'!$A$2:$M$2089,3,FALSE)</f>
        <v>KIU136</v>
      </c>
      <c r="F36" t="s">
        <v>261</v>
      </c>
      <c r="G36" s="3">
        <v>47209</v>
      </c>
      <c r="H36">
        <v>600</v>
      </c>
      <c r="I36" t="str">
        <f t="shared" si="0"/>
        <v>Avidor 25 WP 4 X 25 X 100 gr47209</v>
      </c>
    </row>
    <row r="37" spans="5:9">
      <c r="E37" t="str">
        <f>VLOOKUP(I37,'master-zahir-bram'!$A$2:$M$2089,3,FALSE)</f>
        <v>KIU149</v>
      </c>
      <c r="F37" t="s">
        <v>279</v>
      </c>
      <c r="G37" s="3">
        <v>46204</v>
      </c>
      <c r="H37">
        <v>25</v>
      </c>
      <c r="I37" t="str">
        <f t="shared" si="0"/>
        <v>Bamex 18 EC 100 X 50 ml (M2U)46204</v>
      </c>
    </row>
    <row r="38" spans="5:9">
      <c r="E38" t="str">
        <f>VLOOKUP(I38,'master-zahir-bram'!$A$2:$M$2089,3,FALSE)</f>
        <v>KIU157</v>
      </c>
      <c r="F38" t="s">
        <v>288</v>
      </c>
      <c r="G38" s="3">
        <v>47058</v>
      </c>
      <c r="H38">
        <v>100</v>
      </c>
      <c r="I38" t="str">
        <f t="shared" si="0"/>
        <v>Basgent 55 SC 100 X 50 ml47058</v>
      </c>
    </row>
    <row r="39" spans="5:9">
      <c r="E39" t="str">
        <f>VLOOKUP(I39,'master-zahir-bram'!$A$2:$M$2089,3,FALSE)</f>
        <v>KIU159</v>
      </c>
      <c r="F39" t="s">
        <v>293</v>
      </c>
      <c r="G39" s="3">
        <v>47058</v>
      </c>
      <c r="H39">
        <v>10</v>
      </c>
      <c r="I39" t="str">
        <f t="shared" si="0"/>
        <v>Basgent 55 SC 50 X 100 ml47058</v>
      </c>
    </row>
    <row r="40" spans="5:9">
      <c r="E40" t="str">
        <f>VLOOKUP(I40,'master-zahir-bram'!$A$2:$M$2089,3,FALSE)</f>
        <v>KIU160</v>
      </c>
      <c r="F40" t="s">
        <v>295</v>
      </c>
      <c r="G40" s="3">
        <v>46997</v>
      </c>
      <c r="H40">
        <v>5</v>
      </c>
      <c r="I40" t="str">
        <f t="shared" si="0"/>
        <v>Basgent 55 SC 50 X 250 ml46997</v>
      </c>
    </row>
    <row r="41" spans="5:9">
      <c r="E41" t="str">
        <f>VLOOKUP(I41,'master-zahir-bram'!$A$2:$M$2089,3,FALSE)</f>
        <v>KIU177</v>
      </c>
      <c r="F41" t="s">
        <v>328</v>
      </c>
      <c r="G41" s="3">
        <v>45931</v>
      </c>
      <c r="H41">
        <v>40</v>
      </c>
      <c r="I41" t="str">
        <f t="shared" si="0"/>
        <v>Bellator 265 SC 20 X 100 ml45931</v>
      </c>
    </row>
    <row r="42" spans="5:9">
      <c r="E42" t="str">
        <f>VLOOKUP(I42,'master-zahir-bram'!$A$2:$M$2089,3,FALSE)</f>
        <v>KIU194</v>
      </c>
      <c r="F42" t="s">
        <v>351</v>
      </c>
      <c r="G42" s="3">
        <v>47209</v>
      </c>
      <c r="H42">
        <v>100</v>
      </c>
      <c r="I42" t="str">
        <f t="shared" si="0"/>
        <v>Bionik 400 EC 20 X 500 ml47209</v>
      </c>
    </row>
    <row r="43" spans="5:9">
      <c r="E43" t="str">
        <f>VLOOKUP(I43,'master-zahir-bram'!$A$2:$M$2089,3,FALSE)</f>
        <v>KIU195</v>
      </c>
      <c r="F43" t="s">
        <v>352</v>
      </c>
      <c r="G43" s="3">
        <v>47209</v>
      </c>
      <c r="H43">
        <v>550</v>
      </c>
      <c r="I43" t="str">
        <f t="shared" si="0"/>
        <v>Bionik 400 EC 50 X 100 ml47209</v>
      </c>
    </row>
    <row r="44" spans="5:9">
      <c r="E44" t="str">
        <f>VLOOKUP(I44,'master-zahir-bram'!$A$2:$M$2089,3,FALSE)</f>
        <v>KIU219</v>
      </c>
      <c r="F44" t="s">
        <v>391</v>
      </c>
      <c r="G44" s="3">
        <v>46997</v>
      </c>
      <c r="H44">
        <v>500</v>
      </c>
      <c r="I44" t="str">
        <f t="shared" si="0"/>
        <v>Braphon 488 SL 50 X 100 ml46997</v>
      </c>
    </row>
    <row r="45" spans="5:9">
      <c r="E45" t="str">
        <f>VLOOKUP(I45,'master-zahir-bram'!$A$2:$M$2089,3,FALSE)</f>
        <v>KIU221</v>
      </c>
      <c r="F45" t="s">
        <v>394</v>
      </c>
      <c r="G45" s="3">
        <v>46784</v>
      </c>
      <c r="H45">
        <v>20</v>
      </c>
      <c r="I45" t="str">
        <f t="shared" si="0"/>
        <v>Brasso 250 EC 20 X 400 ml46784</v>
      </c>
    </row>
    <row r="46" spans="5:9">
      <c r="E46" t="str">
        <f>VLOOKUP(I46,'master-zahir-bram'!$A$2:$M$2089,3,FALSE)</f>
        <v>KIU224</v>
      </c>
      <c r="F46" t="s">
        <v>397</v>
      </c>
      <c r="G46" s="3">
        <v>47027</v>
      </c>
      <c r="H46">
        <v>60</v>
      </c>
      <c r="I46" t="str">
        <f t="shared" si="0"/>
        <v>Bravoxone 276 SL 20 X 1 ltr (Label Kuda)47027</v>
      </c>
    </row>
    <row r="47" spans="5:9">
      <c r="E47" t="str">
        <f>VLOOKUP(I47,'master-zahir-bram'!$A$2:$M$2089,3,FALSE)</f>
        <v>KIU240</v>
      </c>
      <c r="F47" t="s">
        <v>437</v>
      </c>
      <c r="G47" s="3">
        <v>45901</v>
      </c>
      <c r="H47">
        <v>150</v>
      </c>
      <c r="I47" t="str">
        <f t="shared" si="0"/>
        <v>Calaris 550 SC 10 X 1 ltr45901</v>
      </c>
    </row>
    <row r="48" spans="5:9">
      <c r="E48" t="str">
        <f>VLOOKUP(I48,'master-zahir-bram'!$A$2:$M$2089,3,FALSE)</f>
        <v>KIU241</v>
      </c>
      <c r="F48" t="s">
        <v>440</v>
      </c>
      <c r="G48" s="3">
        <v>46054</v>
      </c>
      <c r="H48">
        <v>620</v>
      </c>
      <c r="I48" t="str">
        <f t="shared" si="0"/>
        <v>Calaris 550 SC 20 X 250 ml46054</v>
      </c>
    </row>
    <row r="49" spans="5:9">
      <c r="E49" t="str">
        <f>VLOOKUP(I49,'master-zahir-bram'!$A$2:$M$2089,3,FALSE)</f>
        <v>KIU242</v>
      </c>
      <c r="F49" t="s">
        <v>448</v>
      </c>
      <c r="G49" s="3">
        <v>45901</v>
      </c>
      <c r="H49">
        <v>320</v>
      </c>
      <c r="I49" t="str">
        <f t="shared" si="0"/>
        <v>Calaris 550 SC 20 X 500 ml45901</v>
      </c>
    </row>
    <row r="50" spans="5:9">
      <c r="E50" t="str">
        <f>VLOOKUP(I50,'master-zahir-bram'!$A$2:$M$2089,3,FALSE)</f>
        <v>KIU252</v>
      </c>
      <c r="F50" t="s">
        <v>476</v>
      </c>
      <c r="G50" s="3">
        <v>46569</v>
      </c>
      <c r="H50">
        <v>120</v>
      </c>
      <c r="I50" t="str">
        <f t="shared" si="0"/>
        <v>Castora 40 SP 10 X 10 X 100 gr46569</v>
      </c>
    </row>
    <row r="51" spans="5:9">
      <c r="E51" t="str">
        <f>VLOOKUP(I51,'master-zahir-bram'!$A$2:$M$2089,3,FALSE)</f>
        <v>KIU254</v>
      </c>
      <c r="F51" t="s">
        <v>478</v>
      </c>
      <c r="G51" s="3">
        <v>46600</v>
      </c>
      <c r="H51">
        <v>100</v>
      </c>
      <c r="I51" t="str">
        <f t="shared" si="0"/>
        <v>Castora 40 SP 8 X 50 X 15 gr46600</v>
      </c>
    </row>
    <row r="52" spans="5:9">
      <c r="E52" t="str">
        <f>VLOOKUP(I52,'master-zahir-bram'!$A$2:$M$2089,3,FALSE)</f>
        <v>KIU273</v>
      </c>
      <c r="F52" t="s">
        <v>505</v>
      </c>
      <c r="G52" s="3">
        <v>46661</v>
      </c>
      <c r="H52">
        <v>16</v>
      </c>
      <c r="I52" t="str">
        <f t="shared" si="0"/>
        <v>Contac Nil 75 WP 16 X 500 gr46661</v>
      </c>
    </row>
    <row r="53" spans="5:9">
      <c r="E53" t="str">
        <f>VLOOKUP(I53,'master-zahir-bram'!$A$2:$M$2089,3,FALSE)</f>
        <v>KIU275</v>
      </c>
      <c r="F53" t="s">
        <v>508</v>
      </c>
      <c r="G53" s="3">
        <v>47058</v>
      </c>
      <c r="H53">
        <v>40</v>
      </c>
      <c r="I53" t="str">
        <f t="shared" si="0"/>
        <v>Corida 50 SC 40 X 250 ml47058</v>
      </c>
    </row>
    <row r="54" spans="5:9">
      <c r="E54" t="str">
        <f>VLOOKUP(I54,'master-zahir-bram'!$A$2:$M$2089,3,FALSE)</f>
        <v>KIU281</v>
      </c>
      <c r="F54" t="s">
        <v>519</v>
      </c>
      <c r="G54" s="3">
        <v>45748</v>
      </c>
      <c r="H54">
        <v>65</v>
      </c>
      <c r="I54" t="str">
        <f t="shared" si="0"/>
        <v>Curacron 500 EC 20 X 500 ml45748</v>
      </c>
    </row>
    <row r="55" spans="5:9">
      <c r="E55" t="str">
        <f>VLOOKUP(I55,'master-zahir-bram'!$A$2:$M$2089,3,FALSE)</f>
        <v>KIU281</v>
      </c>
      <c r="F55" t="s">
        <v>519</v>
      </c>
      <c r="G55" s="3">
        <v>45689</v>
      </c>
      <c r="H55">
        <v>65</v>
      </c>
      <c r="I55" t="str">
        <f t="shared" si="0"/>
        <v>Curacron 500 EC 20 X 500 ml45689</v>
      </c>
    </row>
    <row r="56" spans="5:9">
      <c r="E56" t="str">
        <f>VLOOKUP(I56,'master-zahir-bram'!$A$2:$M$2089,3,FALSE)</f>
        <v>KIU282</v>
      </c>
      <c r="F56" t="s">
        <v>522</v>
      </c>
      <c r="G56" s="3">
        <v>45689</v>
      </c>
      <c r="H56">
        <v>450</v>
      </c>
      <c r="I56" t="str">
        <f t="shared" si="0"/>
        <v>Curacron 500 EC 40 X 250 ml45689</v>
      </c>
    </row>
    <row r="57" spans="5:9">
      <c r="E57" t="str">
        <f>VLOOKUP(I57,'master-zahir-bram'!$A$2:$M$2089,3,FALSE)</f>
        <v>KIU283</v>
      </c>
      <c r="F57" t="s">
        <v>526</v>
      </c>
      <c r="G57" s="3">
        <v>46388</v>
      </c>
      <c r="H57">
        <v>500</v>
      </c>
      <c r="I57" t="str">
        <f t="shared" si="0"/>
        <v>Curaterr 3 GR 10 X 2 kg46388</v>
      </c>
    </row>
    <row r="58" spans="5:9">
      <c r="E58" t="str">
        <f>VLOOKUP(I58,'master-zahir-bram'!$A$2:$M$2089,3,FALSE)</f>
        <v>KIU293</v>
      </c>
      <c r="F58" t="s">
        <v>544</v>
      </c>
      <c r="G58" s="3">
        <v>46844</v>
      </c>
      <c r="H58">
        <v>100</v>
      </c>
      <c r="I58" t="str">
        <f t="shared" si="0"/>
        <v>Decis 2.5 EC 100 X 100 ml46844</v>
      </c>
    </row>
    <row r="59" spans="5:9">
      <c r="E59" t="str">
        <f>VLOOKUP(I59,'master-zahir-bram'!$A$2:$M$2089,3,FALSE)</f>
        <v>KIU294</v>
      </c>
      <c r="F59" t="s">
        <v>547</v>
      </c>
      <c r="G59" s="3">
        <v>46874</v>
      </c>
      <c r="H59">
        <v>1000</v>
      </c>
      <c r="I59" t="str">
        <f t="shared" si="0"/>
        <v>Decis 2.5 EC 100 X 50 ml46874</v>
      </c>
    </row>
    <row r="60" spans="5:9">
      <c r="E60" t="str">
        <f>VLOOKUP(I60,'master-zahir-bram'!$A$2:$M$2089,3,FALSE)</f>
        <v>KIU296</v>
      </c>
      <c r="F60" t="s">
        <v>554</v>
      </c>
      <c r="G60" s="3">
        <v>46784</v>
      </c>
      <c r="H60">
        <v>40</v>
      </c>
      <c r="I60" t="str">
        <f t="shared" si="0"/>
        <v>Decis 2.5 EC 40 X 250 ml46784</v>
      </c>
    </row>
    <row r="61" spans="5:9">
      <c r="E61" t="str">
        <f>VLOOKUP(I61,'master-zahir-bram'!$A$2:$M$2089,3,FALSE)</f>
        <v>KIU298</v>
      </c>
      <c r="F61" t="s">
        <v>561</v>
      </c>
      <c r="G61" s="3">
        <v>46174</v>
      </c>
      <c r="H61">
        <v>60</v>
      </c>
      <c r="I61" t="str">
        <f t="shared" si="0"/>
        <v>Dekamon 22.43 L 12 X 1 ltr46174</v>
      </c>
    </row>
    <row r="62" spans="5:9">
      <c r="E62" t="str">
        <f>VLOOKUP(I62,'master-zahir-bram'!$A$2:$M$2089,3,FALSE)</f>
        <v>KIU299</v>
      </c>
      <c r="F62" t="s">
        <v>563</v>
      </c>
      <c r="G62" s="3">
        <v>46174</v>
      </c>
      <c r="H62">
        <v>7</v>
      </c>
      <c r="I62" t="str">
        <f t="shared" si="0"/>
        <v>Dekapirim 400 SC 20 X 500 ml46174</v>
      </c>
    </row>
    <row r="63" spans="5:9">
      <c r="E63" t="str">
        <f>VLOOKUP(I63,'master-zahir-bram'!$A$2:$M$2089,3,FALSE)</f>
        <v>KIU303</v>
      </c>
      <c r="F63" t="s">
        <v>573</v>
      </c>
      <c r="G63" s="3">
        <v>46235</v>
      </c>
      <c r="H63">
        <v>10</v>
      </c>
      <c r="I63" t="str">
        <f t="shared" si="0"/>
        <v>Dektin 30 WG 50 X 50 gr46235</v>
      </c>
    </row>
    <row r="64" spans="5:9">
      <c r="E64" t="str">
        <f>VLOOKUP(I64,'master-zahir-bram'!$A$2:$M$2089,3,FALSE)</f>
        <v>KIU315</v>
      </c>
      <c r="F64" t="s">
        <v>588</v>
      </c>
      <c r="G64" s="3">
        <v>46935</v>
      </c>
      <c r="H64">
        <v>240</v>
      </c>
      <c r="I64" t="str">
        <f t="shared" si="0"/>
        <v>Desanto 200 SL 40 X 250 ml46935</v>
      </c>
    </row>
    <row r="65" spans="5:9">
      <c r="E65" t="str">
        <f>VLOOKUP(I65,'master-zahir-bram'!$A$2:$M$2089,3,FALSE)</f>
        <v>KIU327</v>
      </c>
      <c r="F65" t="s">
        <v>604</v>
      </c>
      <c r="G65" s="3">
        <v>47088</v>
      </c>
      <c r="H65">
        <v>20</v>
      </c>
      <c r="I65" t="str">
        <f t="shared" si="0"/>
        <v>DK Fenzo 120 SC 40 X 250 ml47088</v>
      </c>
    </row>
    <row r="66" spans="5:9">
      <c r="E66" t="str">
        <f>VLOOKUP(I66,'master-zahir-bram'!$A$2:$M$2089,3,FALSE)</f>
        <v>KIU334</v>
      </c>
      <c r="F66" t="s">
        <v>612</v>
      </c>
      <c r="G66" s="3">
        <v>46905</v>
      </c>
      <c r="H66">
        <v>300</v>
      </c>
      <c r="I66" t="str">
        <f t="shared" si="0"/>
        <v>Edo 25 WG 100 X 100 gr46905</v>
      </c>
    </row>
    <row r="67" spans="5:9">
      <c r="E67" t="str">
        <f>VLOOKUP(I67,'master-zahir-bram'!$A$2:$M$2089,3,FALSE)</f>
        <v>KIU342</v>
      </c>
      <c r="F67" t="s">
        <v>621</v>
      </c>
      <c r="G67" s="3">
        <v>46235</v>
      </c>
      <c r="H67">
        <v>305</v>
      </c>
      <c r="I67" t="str">
        <f t="shared" si="0"/>
        <v>Emacel 30 EC 40 X 250 ml46235</v>
      </c>
    </row>
    <row r="68" spans="5:9">
      <c r="E68" t="str">
        <f>VLOOKUP(I68,'master-zahir-bram'!$A$2:$M$2089,3,FALSE)</f>
        <v>KIU343</v>
      </c>
      <c r="F68" t="s">
        <v>622</v>
      </c>
      <c r="G68" s="3">
        <v>46266</v>
      </c>
      <c r="H68">
        <v>280</v>
      </c>
      <c r="I68" t="str">
        <f t="shared" ref="I68:I131" si="1">F68&amp;G68</f>
        <v>Emacel 30 EC 50 X 100 ml46266</v>
      </c>
    </row>
    <row r="69" spans="5:9">
      <c r="E69" t="str">
        <f>VLOOKUP(I69,'master-zahir-bram'!$A$2:$M$2089,3,FALSE)</f>
        <v>KIU355</v>
      </c>
      <c r="F69" t="s">
        <v>635</v>
      </c>
      <c r="G69" s="3">
        <v>46539</v>
      </c>
      <c r="H69">
        <v>100</v>
      </c>
      <c r="I69" t="str">
        <f t="shared" si="1"/>
        <v>Ethrel 480 SL 100 X 100 ml46539</v>
      </c>
    </row>
    <row r="70" spans="5:9">
      <c r="E70" t="str">
        <f>VLOOKUP(I70,'master-zahir-bram'!$A$2:$M$2089,3,FALSE)</f>
        <v>KIU370</v>
      </c>
      <c r="F70" t="s">
        <v>656</v>
      </c>
      <c r="G70" s="3">
        <v>46054</v>
      </c>
      <c r="H70">
        <v>500</v>
      </c>
      <c r="I70" t="str">
        <f t="shared" si="1"/>
        <v>Filia 525 SE 100 X 50 ml46054</v>
      </c>
    </row>
    <row r="71" spans="5:9">
      <c r="E71" t="str">
        <f>VLOOKUP(I71,'master-zahir-bram'!$A$2:$M$2089,3,FALSE)</f>
        <v>KIU371</v>
      </c>
      <c r="F71" t="s">
        <v>660</v>
      </c>
      <c r="G71" s="3">
        <v>46327</v>
      </c>
      <c r="H71">
        <v>1960</v>
      </c>
      <c r="I71" t="str">
        <f t="shared" si="1"/>
        <v>Filia 525 SE 20 X 250 ml46327</v>
      </c>
    </row>
    <row r="72" spans="5:9">
      <c r="E72" t="str">
        <f>VLOOKUP(I72,'master-zahir-bram'!$A$2:$M$2089,3,FALSE)</f>
        <v>KIU373</v>
      </c>
      <c r="F72" t="s">
        <v>666</v>
      </c>
      <c r="G72" s="3">
        <v>47058</v>
      </c>
      <c r="H72">
        <v>30</v>
      </c>
      <c r="I72" t="str">
        <f t="shared" si="1"/>
        <v>Folirfos 400 SL 15 X 1 ltr47058</v>
      </c>
    </row>
    <row r="73" spans="5:9">
      <c r="E73" t="str">
        <f>VLOOKUP(I73,'master-zahir-bram'!$A$2:$M$2089,3,FALSE)</f>
        <v>KIU425</v>
      </c>
      <c r="F73" t="s">
        <v>755</v>
      </c>
      <c r="G73" s="3">
        <v>47239</v>
      </c>
      <c r="H73">
        <v>250</v>
      </c>
      <c r="I73" t="str">
        <f t="shared" si="1"/>
        <v>Gibgro 20 T 25 X 10 X 5 gr47239</v>
      </c>
    </row>
    <row r="74" spans="5:9">
      <c r="E74" t="str">
        <f>VLOOKUP(I74,'master-zahir-bram'!$A$2:$M$2089,3,FALSE)</f>
        <v>KIU434</v>
      </c>
      <c r="F74" t="s">
        <v>766</v>
      </c>
      <c r="G74" s="3">
        <v>47150</v>
      </c>
      <c r="H74">
        <v>800</v>
      </c>
      <c r="I74" t="str">
        <f t="shared" si="1"/>
        <v>Goal 240 EC 50 X 100 ml47150</v>
      </c>
    </row>
    <row r="75" spans="5:9">
      <c r="E75" t="str">
        <f>VLOOKUP(I75,'master-zahir-bram'!$A$2:$M$2089,3,FALSE)</f>
        <v>KIU476</v>
      </c>
      <c r="F75" t="s">
        <v>819</v>
      </c>
      <c r="G75" s="3">
        <v>46692</v>
      </c>
      <c r="H75">
        <v>125</v>
      </c>
      <c r="I75" t="str">
        <f t="shared" si="1"/>
        <v>Ijokabe 12 X 25 X 20 ml46692</v>
      </c>
    </row>
    <row r="76" spans="5:9">
      <c r="E76" t="str">
        <f>VLOOKUP(I76,'master-zahir-bram'!$A$2:$M$2089,3,FALSE)</f>
        <v>KIU481</v>
      </c>
      <c r="F76" t="s">
        <v>825</v>
      </c>
      <c r="G76" s="3">
        <v>46419</v>
      </c>
      <c r="H76">
        <v>100</v>
      </c>
      <c r="I76" t="str">
        <f t="shared" si="1"/>
        <v>Insure Max 510 FS 100 X 25 ml46419</v>
      </c>
    </row>
    <row r="77" spans="5:9">
      <c r="E77" t="str">
        <f>VLOOKUP(I77,'master-zahir-bram'!$A$2:$M$2089,3,FALSE)</f>
        <v>KIU495</v>
      </c>
      <c r="F77" t="s">
        <v>1036</v>
      </c>
      <c r="G77" s="3">
        <v>46235</v>
      </c>
      <c r="H77">
        <v>150</v>
      </c>
      <c r="I77" t="str">
        <f t="shared" si="1"/>
        <v>Japra 400 SE 30 X 500 ml (M2U)+2 pcs Borer46235</v>
      </c>
    </row>
    <row r="78" spans="5:9">
      <c r="E78" t="str">
        <f>VLOOKUP(I78,'master-zahir-bram'!$A$2:$M$2089,3,FALSE)</f>
        <v>KIU498</v>
      </c>
      <c r="F78" t="s">
        <v>1039</v>
      </c>
      <c r="G78" s="3">
        <v>47178</v>
      </c>
      <c r="H78">
        <v>20</v>
      </c>
      <c r="I78" t="str">
        <f t="shared" si="1"/>
        <v>Kaliandra 482 EC 10 X 1 ltr (AGM)47178</v>
      </c>
    </row>
    <row r="79" spans="5:9">
      <c r="E79" t="str">
        <f>VLOOKUP(I79,'master-zahir-bram'!$A$2:$M$2089,3,FALSE)</f>
        <v>KIU655</v>
      </c>
      <c r="F79" t="s">
        <v>1224</v>
      </c>
      <c r="G79" s="3">
        <v>45870</v>
      </c>
      <c r="H79">
        <v>20</v>
      </c>
      <c r="I79" t="str">
        <f t="shared" si="1"/>
        <v>Lancer Gold 55 WG 100 X 100 gr45870</v>
      </c>
    </row>
    <row r="80" spans="5:9">
      <c r="E80" t="str">
        <f>VLOOKUP(I80,'master-zahir-bram'!$A$2:$M$2089,3,FALSE)</f>
        <v>KIU661</v>
      </c>
      <c r="F80" t="s">
        <v>1235</v>
      </c>
      <c r="G80" s="3">
        <v>46447</v>
      </c>
      <c r="H80">
        <v>150</v>
      </c>
      <c r="I80" t="str">
        <f t="shared" si="1"/>
        <v>Lem Ajaib 50 X 100 ml46447</v>
      </c>
    </row>
    <row r="81" spans="5:9">
      <c r="E81" t="str">
        <f>VLOOKUP(I81,'master-zahir-bram'!$A$2:$M$2089,3,FALSE)</f>
        <v>KIU662</v>
      </c>
      <c r="F81" t="s">
        <v>1236</v>
      </c>
      <c r="G81" s="3">
        <v>46419</v>
      </c>
      <c r="H81">
        <v>50</v>
      </c>
      <c r="I81" t="str">
        <f t="shared" si="1"/>
        <v>Lem Ajaib 50 X 50 ml46419</v>
      </c>
    </row>
    <row r="82" spans="5:9">
      <c r="E82" t="str">
        <f>VLOOKUP(I82,'master-zahir-bram'!$A$2:$M$2089,3,FALSE)</f>
        <v>KIU664</v>
      </c>
      <c r="F82" t="s">
        <v>1238</v>
      </c>
      <c r="G82" s="3">
        <v>45870</v>
      </c>
      <c r="H82">
        <v>96</v>
      </c>
      <c r="I82" t="str">
        <f t="shared" si="1"/>
        <v>Liding 240 SC 48 X 200 ml45870</v>
      </c>
    </row>
    <row r="83" spans="5:9">
      <c r="E83" t="str">
        <f>VLOOKUP(I83,'master-zahir-bram'!$A$2:$M$2089,3,FALSE)</f>
        <v>KIU675</v>
      </c>
      <c r="F83" t="s">
        <v>1256</v>
      </c>
      <c r="G83" s="3">
        <v>47178</v>
      </c>
      <c r="H83">
        <v>10</v>
      </c>
      <c r="I83" t="str">
        <f t="shared" si="1"/>
        <v>Maestro 200 EC 10 X 1 ltr47178</v>
      </c>
    </row>
    <row r="84" spans="5:9">
      <c r="E84" t="str">
        <f>VLOOKUP(I84,'master-zahir-bram'!$A$2:$M$2089,3,FALSE)</f>
        <v>KIU676</v>
      </c>
      <c r="F84" t="s">
        <v>1257</v>
      </c>
      <c r="G84" s="3">
        <v>47119</v>
      </c>
      <c r="H84">
        <v>60</v>
      </c>
      <c r="I84" t="str">
        <f t="shared" si="1"/>
        <v>Maestro 200 EC 20 X 500 ml47119</v>
      </c>
    </row>
    <row r="85" spans="5:9">
      <c r="E85" t="str">
        <f>VLOOKUP(I85,'master-zahir-bram'!$A$2:$M$2089,3,FALSE)</f>
        <v>KIU678</v>
      </c>
      <c r="F85" t="s">
        <v>1259</v>
      </c>
      <c r="G85" s="3">
        <v>47150</v>
      </c>
      <c r="H85">
        <v>80</v>
      </c>
      <c r="I85" t="str">
        <f t="shared" si="1"/>
        <v>Magicxone 138 SL 20 X 1 ltr47150</v>
      </c>
    </row>
    <row r="86" spans="5:9">
      <c r="E86" t="str">
        <f>VLOOKUP(I86,'master-zahir-bram'!$A$2:$M$2089,3,FALSE)</f>
        <v>KIU701</v>
      </c>
      <c r="F86" t="s">
        <v>1292</v>
      </c>
      <c r="G86" s="3">
        <v>46023</v>
      </c>
      <c r="H86">
        <v>1500</v>
      </c>
      <c r="I86" t="str">
        <f t="shared" si="1"/>
        <v>Matador 25 EC 100 X 50 ml46023</v>
      </c>
    </row>
    <row r="87" spans="5:9">
      <c r="E87" t="str">
        <f>VLOOKUP(I87,'master-zahir-bram'!$A$2:$M$2089,3,FALSE)</f>
        <v>KIU717</v>
      </c>
      <c r="F87" t="s">
        <v>1322</v>
      </c>
      <c r="G87" s="3">
        <v>47088</v>
      </c>
      <c r="H87">
        <v>80</v>
      </c>
      <c r="I87" t="str">
        <f t="shared" si="1"/>
        <v>Metindo 25 WP 40 X 500 gr47088</v>
      </c>
    </row>
    <row r="88" spans="5:9">
      <c r="E88" t="str">
        <f>VLOOKUP(I88,'master-zahir-bram'!$A$2:$M$2089,3,FALSE)</f>
        <v>KIU719</v>
      </c>
      <c r="F88" t="s">
        <v>1324</v>
      </c>
      <c r="G88" s="3">
        <v>47209</v>
      </c>
      <c r="H88">
        <v>160</v>
      </c>
      <c r="I88" t="str">
        <f t="shared" si="1"/>
        <v>Metindo 40 SP 40 X 400 gr47209</v>
      </c>
    </row>
    <row r="89" spans="5:9">
      <c r="E89" t="str">
        <f>VLOOKUP(I89,'master-zahir-bram'!$A$2:$M$2089,3,FALSE)</f>
        <v>KIU720</v>
      </c>
      <c r="F89" t="s">
        <v>1325</v>
      </c>
      <c r="G89" s="3">
        <v>45931</v>
      </c>
      <c r="H89">
        <v>16400</v>
      </c>
      <c r="I89" t="str">
        <f t="shared" si="1"/>
        <v>Metsulindo Plus 80 WP 8 X 25 X 40 gr45931</v>
      </c>
    </row>
    <row r="90" spans="5:9">
      <c r="E90" t="str">
        <f>VLOOKUP(I90,'master-zahir-bram'!$A$2:$M$2089,3,FALSE)</f>
        <v>KIU722</v>
      </c>
      <c r="F90" t="s">
        <v>1327</v>
      </c>
      <c r="G90" s="3">
        <v>46054</v>
      </c>
      <c r="H90">
        <v>20</v>
      </c>
      <c r="I90" t="str">
        <f t="shared" si="1"/>
        <v>Mexdone 36 EC 20 X 500 ml New46054</v>
      </c>
    </row>
    <row r="91" spans="5:9">
      <c r="E91" t="str">
        <f>VLOOKUP(I91,'master-zahir-bram'!$A$2:$M$2089,3,FALSE)</f>
        <v>KIU723</v>
      </c>
      <c r="F91" t="s">
        <v>1328</v>
      </c>
      <c r="G91" s="3">
        <v>46204</v>
      </c>
      <c r="H91">
        <v>40</v>
      </c>
      <c r="I91" t="str">
        <f t="shared" si="1"/>
        <v>Mexdone 36 EC 40 X 250 ml New46204</v>
      </c>
    </row>
    <row r="92" spans="5:9">
      <c r="E92" t="str">
        <f>VLOOKUP(I92,'master-zahir-bram'!$A$2:$M$2089,3,FALSE)</f>
        <v>KIU730</v>
      </c>
      <c r="F92" t="s">
        <v>1339</v>
      </c>
      <c r="G92" s="3">
        <v>47270</v>
      </c>
      <c r="H92">
        <v>1000</v>
      </c>
      <c r="I92" t="str">
        <f t="shared" si="1"/>
        <v>Mipcinta 50 WP 20 X 5 X 100 gr47270</v>
      </c>
    </row>
    <row r="93" spans="5:9">
      <c r="E93" t="str">
        <f>VLOOKUP(I93,'master-zahir-bram'!$A$2:$M$2089,3,FALSE)</f>
        <v>KIU814</v>
      </c>
      <c r="F93" t="s">
        <v>1428</v>
      </c>
      <c r="G93" s="3">
        <v>45962</v>
      </c>
      <c r="H93">
        <v>640</v>
      </c>
      <c r="I93" t="str">
        <f t="shared" si="1"/>
        <v>Nativo 75 WG 16 X 20 X 12.5 gr45962</v>
      </c>
    </row>
    <row r="94" spans="5:9">
      <c r="E94" t="str">
        <f>VLOOKUP(I94,'master-zahir-bram'!$A$2:$M$2089,3,FALSE)</f>
        <v>KIU820</v>
      </c>
      <c r="F94" t="s">
        <v>1437</v>
      </c>
      <c r="G94" s="3">
        <v>47239</v>
      </c>
      <c r="H94">
        <v>24</v>
      </c>
      <c r="I94" t="str">
        <f t="shared" si="1"/>
        <v>Neocron 80 OL 20 X 250 ml47239</v>
      </c>
    </row>
    <row r="95" spans="5:9">
      <c r="E95" t="str">
        <f>VLOOKUP(I95,'master-zahir-bram'!$A$2:$M$2089,3,FALSE)</f>
        <v>KIU821</v>
      </c>
      <c r="F95" t="s">
        <v>1438</v>
      </c>
      <c r="G95" s="3">
        <v>46813</v>
      </c>
      <c r="H95">
        <v>24</v>
      </c>
      <c r="I95" t="str">
        <f t="shared" si="1"/>
        <v>Neocron 80 OL 20 X 500 ml46813</v>
      </c>
    </row>
    <row r="96" spans="5:9">
      <c r="E96" t="str">
        <f>VLOOKUP(I96,'master-zahir-bram'!$A$2:$M$2089,3,FALSE)</f>
        <v>KIU857</v>
      </c>
      <c r="F96" t="s">
        <v>1482</v>
      </c>
      <c r="G96" s="3">
        <v>46143</v>
      </c>
      <c r="H96">
        <v>20</v>
      </c>
      <c r="I96" t="str">
        <f t="shared" si="1"/>
        <v>Oplosan 550/60 EC 20 X 400 ml46143</v>
      </c>
    </row>
    <row r="97" spans="5:9">
      <c r="E97" t="str">
        <f>VLOOKUP(I97,'master-zahir-bram'!$A$2:$M$2089,3,FALSE)</f>
        <v>KIU858</v>
      </c>
      <c r="F97" t="s">
        <v>1483</v>
      </c>
      <c r="G97" s="3">
        <v>46419</v>
      </c>
      <c r="H97">
        <v>40</v>
      </c>
      <c r="I97" t="str">
        <f t="shared" si="1"/>
        <v>Oplosan 550/60 EC 40 X 200 ml46419</v>
      </c>
    </row>
    <row r="98" spans="5:9">
      <c r="E98" t="str">
        <f>VLOOKUP(I98,'master-zahir-bram'!$A$2:$M$2089,3,FALSE)</f>
        <v>KIU862</v>
      </c>
      <c r="F98" t="s">
        <v>1487</v>
      </c>
      <c r="G98" s="3">
        <v>46874</v>
      </c>
      <c r="H98">
        <v>160</v>
      </c>
      <c r="I98" t="str">
        <f t="shared" si="1"/>
        <v>Orondis Opti 6/400 SC 20 X 500 ml46874</v>
      </c>
    </row>
    <row r="99" spans="5:9">
      <c r="E99" t="str">
        <f>VLOOKUP(I99,'master-zahir-bram'!$A$2:$M$2089,3,FALSE)</f>
        <v>KIU870</v>
      </c>
      <c r="F99" t="s">
        <v>1509</v>
      </c>
      <c r="G99" s="3">
        <v>46054</v>
      </c>
      <c r="H99">
        <v>48</v>
      </c>
      <c r="I99" t="str">
        <f t="shared" si="1"/>
        <v>Paket Booster Kendizol 250 ml + Aviore 100 ml 24 X 1 Paket46054</v>
      </c>
    </row>
    <row r="100" spans="5:9">
      <c r="E100" t="str">
        <f>VLOOKUP(I100,'master-zahir-bram'!$A$2:$M$2089,3,FALSE)</f>
        <v>KIU895</v>
      </c>
      <c r="F100" t="s">
        <v>1555</v>
      </c>
      <c r="G100" s="3">
        <v>46478</v>
      </c>
      <c r="H100">
        <v>40</v>
      </c>
      <c r="I100" t="str">
        <f t="shared" si="1"/>
        <v>Passxone 276 SL 20 X 1 ltr46478</v>
      </c>
    </row>
    <row r="101" spans="5:9">
      <c r="E101" t="str">
        <f>VLOOKUP(I101,'master-zahir-bram'!$A$2:$M$2089,3,FALSE)</f>
        <v>KIU909</v>
      </c>
      <c r="F101" t="s">
        <v>1577</v>
      </c>
      <c r="G101" s="3">
        <v>46844</v>
      </c>
      <c r="H101">
        <v>15</v>
      </c>
      <c r="I101" t="str">
        <f t="shared" si="1"/>
        <v>Perozin 80 WP 15 X 400 gr46844</v>
      </c>
    </row>
    <row r="102" spans="5:9">
      <c r="E102" t="str">
        <f>VLOOKUP(I102,'master-zahir-bram'!$A$2:$M$2089,3,FALSE)</f>
        <v>KIU910</v>
      </c>
      <c r="F102" t="s">
        <v>1578</v>
      </c>
      <c r="G102" s="3">
        <v>47088</v>
      </c>
      <c r="H102">
        <v>60</v>
      </c>
      <c r="I102" t="str">
        <f t="shared" si="1"/>
        <v>Perozin 80 WP 60 X 150 gr47088</v>
      </c>
    </row>
    <row r="103" spans="5:9">
      <c r="E103" t="str">
        <f>VLOOKUP(I103,'master-zahir-bram'!$A$2:$M$2089,3,FALSE)</f>
        <v>KIU911</v>
      </c>
      <c r="F103" t="s">
        <v>1579</v>
      </c>
      <c r="G103" s="3">
        <v>47178</v>
      </c>
      <c r="H103">
        <v>20</v>
      </c>
      <c r="I103" t="str">
        <f t="shared" si="1"/>
        <v>Petrogenol 800 L 20 X 20 X 5 ml47178</v>
      </c>
    </row>
    <row r="104" spans="5:9">
      <c r="E104" t="str">
        <f>VLOOKUP(I104,'master-zahir-bram'!$A$2:$M$2089,3,FALSE)</f>
        <v>KIU914</v>
      </c>
      <c r="F104" t="s">
        <v>1583</v>
      </c>
      <c r="G104" s="3">
        <v>46235</v>
      </c>
      <c r="H104">
        <v>10</v>
      </c>
      <c r="I104" t="str">
        <f t="shared" si="1"/>
        <v>Pexalon 106 SC 50 X 100 ml46235</v>
      </c>
    </row>
    <row r="105" spans="5:9">
      <c r="E105" t="str">
        <f>VLOOKUP(I105,'master-zahir-bram'!$A$2:$M$2089,3,FALSE)</f>
        <v>KIU919</v>
      </c>
      <c r="F105" t="s">
        <v>1590</v>
      </c>
      <c r="G105" s="3">
        <v>46905</v>
      </c>
      <c r="H105">
        <v>15</v>
      </c>
      <c r="I105" t="str">
        <f t="shared" si="1"/>
        <v>Pinamec 20 EC 15 X 1 ltr46905</v>
      </c>
    </row>
    <row r="106" spans="5:9">
      <c r="E106" t="str">
        <f>VLOOKUP(I106,'master-zahir-bram'!$A$2:$M$2089,3,FALSE)</f>
        <v>KIU920</v>
      </c>
      <c r="F106" t="s">
        <v>1594</v>
      </c>
      <c r="G106" s="3">
        <v>47150</v>
      </c>
      <c r="H106">
        <v>20</v>
      </c>
      <c r="I106" t="str">
        <f t="shared" si="1"/>
        <v>Pinamec 20 EC 20 X 1 ltr (Hitam)47150</v>
      </c>
    </row>
    <row r="107" spans="5:9">
      <c r="E107" t="str">
        <f>VLOOKUP(I107,'master-zahir-bram'!$A$2:$M$2089,3,FALSE)</f>
        <v>KIU929</v>
      </c>
      <c r="F107" t="s">
        <v>1607</v>
      </c>
      <c r="G107" s="3">
        <v>46935</v>
      </c>
      <c r="H107">
        <v>10</v>
      </c>
      <c r="I107" t="str">
        <f t="shared" si="1"/>
        <v>Piraklo 250 EC 100 X 100 ml46935</v>
      </c>
    </row>
    <row r="108" spans="5:9">
      <c r="E108" t="str">
        <f>VLOOKUP(I108,'master-zahir-bram'!$A$2:$M$2089,3,FALSE)</f>
        <v>KIU930</v>
      </c>
      <c r="F108" t="s">
        <v>1608</v>
      </c>
      <c r="G108" s="3">
        <v>46935</v>
      </c>
      <c r="H108">
        <v>490</v>
      </c>
      <c r="I108" t="str">
        <f t="shared" si="1"/>
        <v>Piraklo 250 EC 40 X 250 ml46935</v>
      </c>
    </row>
    <row r="109" spans="5:9">
      <c r="E109" t="str">
        <f>VLOOKUP(I109,'master-zahir-bram'!$A$2:$M$2089,3,FALSE)</f>
        <v>KIU940</v>
      </c>
      <c r="F109" t="s">
        <v>1618</v>
      </c>
      <c r="G109" s="3">
        <v>45992</v>
      </c>
      <c r="H109">
        <v>2445</v>
      </c>
      <c r="I109" t="str">
        <f t="shared" si="1"/>
        <v>Plenum 50 WG 12 X 10 X 25 gr45992</v>
      </c>
    </row>
    <row r="110" spans="5:9">
      <c r="E110" t="str">
        <f>VLOOKUP(I110,'master-zahir-bram'!$A$2:$M$2089,3,FALSE)</f>
        <v>KIU941</v>
      </c>
      <c r="F110" t="s">
        <v>1620</v>
      </c>
      <c r="G110" s="3">
        <v>45778</v>
      </c>
      <c r="H110">
        <v>35</v>
      </c>
      <c r="I110" t="str">
        <f t="shared" si="1"/>
        <v>Plenum 50 WG 50 X 100 gr45778</v>
      </c>
    </row>
    <row r="111" spans="5:9">
      <c r="E111" t="str">
        <f>VLOOKUP(I111,'master-zahir-bram'!$A$2:$M$2089,3,FALSE)</f>
        <v>KIU979</v>
      </c>
      <c r="F111" t="s">
        <v>1669</v>
      </c>
      <c r="G111" s="3">
        <v>46753</v>
      </c>
      <c r="H111">
        <v>100</v>
      </c>
      <c r="I111" t="str">
        <f t="shared" si="1"/>
        <v>Power Grow 20 X 1 ltr46753</v>
      </c>
    </row>
    <row r="112" spans="5:9">
      <c r="E112" t="str">
        <f>VLOOKUP(I112,'master-zahir-bram'!$A$2:$M$2089,3,FALSE)</f>
        <v>KIU986</v>
      </c>
      <c r="F112" t="s">
        <v>1678</v>
      </c>
      <c r="G112" s="3">
        <v>46266</v>
      </c>
      <c r="H112">
        <v>80</v>
      </c>
      <c r="I112" t="str">
        <f t="shared" si="1"/>
        <v>Proclaim 5 SG 4 X 20 X 25 gr46266</v>
      </c>
    </row>
    <row r="113" spans="5:9">
      <c r="E113" t="str">
        <f>VLOOKUP(I113,'master-zahir-bram'!$A$2:$M$2089,3,FALSE)</f>
        <v>KIU1008</v>
      </c>
      <c r="F113" t="s">
        <v>1705</v>
      </c>
      <c r="G113" s="3">
        <v>46419</v>
      </c>
      <c r="H113">
        <v>20</v>
      </c>
      <c r="I113" t="str">
        <f t="shared" si="1"/>
        <v>Qiuasri Jeruk 20 X 1 ltr46419</v>
      </c>
    </row>
    <row r="114" spans="5:9">
      <c r="E114" t="str">
        <f>VLOOKUP(I114,'master-zahir-bram'!$A$2:$M$2089,3,FALSE)</f>
        <v>KIU1010</v>
      </c>
      <c r="F114" t="s">
        <v>1707</v>
      </c>
      <c r="G114" s="3">
        <v>46874</v>
      </c>
      <c r="H114">
        <v>200</v>
      </c>
      <c r="I114" t="str">
        <f t="shared" si="1"/>
        <v>Qiudor 100 X 100 gr46874</v>
      </c>
    </row>
    <row r="115" spans="5:9">
      <c r="E115" t="str">
        <f>VLOOKUP(I115,'master-zahir-bram'!$A$2:$M$2089,3,FALSE)</f>
        <v>KIU1012</v>
      </c>
      <c r="F115" t="s">
        <v>1709</v>
      </c>
      <c r="G115" s="3">
        <v>47209</v>
      </c>
      <c r="H115">
        <v>100</v>
      </c>
      <c r="I115" t="str">
        <f t="shared" si="1"/>
        <v>Qiumex 36 EC 10 X 1 ltr47209</v>
      </c>
    </row>
    <row r="116" spans="5:9">
      <c r="E116" t="str">
        <f>VLOOKUP(I116,'master-zahir-bram'!$A$2:$M$2089,3,FALSE)</f>
        <v>KIU1013</v>
      </c>
      <c r="F116" t="s">
        <v>1710</v>
      </c>
      <c r="G116" s="3">
        <v>47239</v>
      </c>
      <c r="H116">
        <v>200</v>
      </c>
      <c r="I116" t="str">
        <f t="shared" si="1"/>
        <v>Qiumex 36 EC 100 X 100 ml47239</v>
      </c>
    </row>
    <row r="117" spans="5:9">
      <c r="E117" t="str">
        <f>VLOOKUP(I117,'master-zahir-bram'!$A$2:$M$2089,3,FALSE)</f>
        <v>KIU1018</v>
      </c>
      <c r="F117" t="s">
        <v>1715</v>
      </c>
      <c r="G117" s="3">
        <v>45566</v>
      </c>
      <c r="H117">
        <v>40</v>
      </c>
      <c r="I117" t="str">
        <f t="shared" si="1"/>
        <v>Qiunil 40 X 500 gr45566</v>
      </c>
    </row>
    <row r="118" spans="5:9">
      <c r="E118" t="str">
        <f>VLOOKUP(I118,'master-zahir-bram'!$A$2:$M$2089,3,FALSE)</f>
        <v>KIU1023</v>
      </c>
      <c r="F118" t="s">
        <v>1720</v>
      </c>
      <c r="G118" s="3">
        <v>47027</v>
      </c>
      <c r="H118">
        <v>10</v>
      </c>
      <c r="I118" t="str">
        <f t="shared" si="1"/>
        <v>Qiutane 80 WP 25 X 800 gr Biru47027</v>
      </c>
    </row>
    <row r="119" spans="5:9">
      <c r="E119" t="str">
        <f>VLOOKUP(I119,'master-zahir-bram'!$A$2:$M$2089,3,FALSE)</f>
        <v>KIU1023</v>
      </c>
      <c r="F119" t="s">
        <v>1720</v>
      </c>
      <c r="G119" s="3">
        <v>46357</v>
      </c>
      <c r="H119">
        <v>10</v>
      </c>
      <c r="I119" t="str">
        <f t="shared" si="1"/>
        <v>Qiutane 80 WP 25 X 800 gr Biru46357</v>
      </c>
    </row>
    <row r="120" spans="5:9">
      <c r="E120" t="str">
        <f>VLOOKUP(I120,'master-zahir-bram'!$A$2:$M$2089,3,FALSE)</f>
        <v>KIU1035</v>
      </c>
      <c r="F120" t="s">
        <v>1732</v>
      </c>
      <c r="G120" s="3">
        <v>45505</v>
      </c>
      <c r="H120">
        <v>120</v>
      </c>
      <c r="I120" t="str">
        <f t="shared" si="1"/>
        <v>Quilt 200 SE 40 X 250 ml45505</v>
      </c>
    </row>
    <row r="121" spans="5:9">
      <c r="E121" t="str">
        <f>VLOOKUP(I121,'master-zahir-bram'!$A$2:$M$2089,3,FALSE)</f>
        <v>KIU1039</v>
      </c>
      <c r="F121" t="s">
        <v>1738</v>
      </c>
      <c r="G121" s="3">
        <v>46174</v>
      </c>
      <c r="H121">
        <v>650</v>
      </c>
      <c r="I121" t="str">
        <f t="shared" si="1"/>
        <v>Ratgone 0.005 BB 10 X 1 kg46174</v>
      </c>
    </row>
    <row r="122" spans="5:9">
      <c r="E122" t="str">
        <f>VLOOKUP(I122,'master-zahir-bram'!$A$2:$M$2089,3,FALSE)</f>
        <v>KIU1040</v>
      </c>
      <c r="F122" t="s">
        <v>1741</v>
      </c>
      <c r="G122" s="3">
        <v>45809</v>
      </c>
      <c r="H122">
        <v>2000</v>
      </c>
      <c r="I122" t="str">
        <f t="shared" si="1"/>
        <v>Ratol 80 P 10 X 100 X 10 gr45809</v>
      </c>
    </row>
    <row r="123" spans="5:9">
      <c r="E123" t="str">
        <f>VLOOKUP(I123,'master-zahir-bram'!$A$2:$M$2089,3,FALSE)</f>
        <v>KIU1042</v>
      </c>
      <c r="F123" t="s">
        <v>1745</v>
      </c>
      <c r="G123" s="3">
        <v>47058</v>
      </c>
      <c r="H123">
        <v>209</v>
      </c>
      <c r="I123" t="str">
        <f t="shared" si="1"/>
        <v>Reactive 490 SL 20 X 1 ltr47058</v>
      </c>
    </row>
    <row r="124" spans="5:9">
      <c r="E124" t="str">
        <f>VLOOKUP(I124,'master-zahir-bram'!$A$2:$M$2089,3,FALSE)</f>
        <v>KIU1042</v>
      </c>
      <c r="F124" t="s">
        <v>1745</v>
      </c>
      <c r="G124" s="3">
        <v>47150</v>
      </c>
      <c r="H124">
        <v>209</v>
      </c>
      <c r="I124" t="str">
        <f t="shared" si="1"/>
        <v>Reactive 490 SL 20 X 1 ltr47150</v>
      </c>
    </row>
    <row r="125" spans="5:9">
      <c r="E125" t="str">
        <f>VLOOKUP(I125,'master-zahir-bram'!$A$2:$M$2089,3,FALSE)</f>
        <v>KIU1043</v>
      </c>
      <c r="F125" t="s">
        <v>1746</v>
      </c>
      <c r="G125" s="3">
        <v>46143</v>
      </c>
      <c r="H125">
        <v>24</v>
      </c>
      <c r="I125" t="str">
        <f t="shared" si="1"/>
        <v>Regent Red 24 X 250 ml46143</v>
      </c>
    </row>
    <row r="126" spans="5:9">
      <c r="E126" t="str">
        <f>VLOOKUP(I126,'master-zahir-bram'!$A$2:$M$2089,3,FALSE)</f>
        <v>KIU1044</v>
      </c>
      <c r="F126" t="s">
        <v>1748</v>
      </c>
      <c r="G126" s="3">
        <v>46143</v>
      </c>
      <c r="H126">
        <v>1104</v>
      </c>
      <c r="I126" t="str">
        <f t="shared" si="1"/>
        <v>Regent Red 48 X 100 ml46143</v>
      </c>
    </row>
    <row r="127" spans="5:9">
      <c r="E127" t="str">
        <f>VLOOKUP(I127,'master-zahir-bram'!$A$2:$M$2089,3,FALSE)</f>
        <v>KIU1045</v>
      </c>
      <c r="F127" t="s">
        <v>1750</v>
      </c>
      <c r="G127" s="3">
        <v>46143</v>
      </c>
      <c r="H127">
        <v>1760</v>
      </c>
      <c r="I127" t="str">
        <f t="shared" si="1"/>
        <v>Regent Red 80 X 50 ml46143</v>
      </c>
    </row>
    <row r="128" spans="5:9">
      <c r="E128" t="str">
        <f>VLOOKUP(I128,'master-zahir-bram'!$A$2:$M$2089,3,FALSE)</f>
        <v>KIU1051</v>
      </c>
      <c r="F128" t="s">
        <v>1761</v>
      </c>
      <c r="G128" s="3">
        <v>45597</v>
      </c>
      <c r="H128">
        <v>5</v>
      </c>
      <c r="I128" t="str">
        <f t="shared" si="1"/>
        <v>Ridomil Gold MZ 4/64 WG 100 X 100 gr45597</v>
      </c>
    </row>
    <row r="129" spans="5:9">
      <c r="E129" t="str">
        <f>VLOOKUP(I129,'master-zahir-bram'!$A$2:$M$2089,3,FALSE)</f>
        <v>KIU1053</v>
      </c>
      <c r="F129" t="s">
        <v>1771</v>
      </c>
      <c r="G129" s="3">
        <v>46023</v>
      </c>
      <c r="H129">
        <v>5</v>
      </c>
      <c r="I129" t="str">
        <f t="shared" si="1"/>
        <v>Ridomil Gold MZ 4/64 WG 40 X 250 gr46023</v>
      </c>
    </row>
    <row r="130" spans="5:9">
      <c r="E130" t="str">
        <f>VLOOKUP(I130,'master-zahir-bram'!$A$2:$M$2089,3,FALSE)</f>
        <v>KIU1066</v>
      </c>
      <c r="F130" t="s">
        <v>1792</v>
      </c>
      <c r="G130" s="3">
        <v>47239</v>
      </c>
      <c r="H130">
        <v>1200</v>
      </c>
      <c r="I130" t="str">
        <f t="shared" si="1"/>
        <v>Round Up 486 SL 12 X 1 ltr47239</v>
      </c>
    </row>
    <row r="131" spans="5:9">
      <c r="E131" t="str">
        <f>VLOOKUP(I131,'master-zahir-bram'!$A$2:$M$2089,3,FALSE)</f>
        <v>KIU1068</v>
      </c>
      <c r="F131" t="s">
        <v>1794</v>
      </c>
      <c r="G131" s="3">
        <v>47239</v>
      </c>
      <c r="H131">
        <v>320</v>
      </c>
      <c r="I131" t="str">
        <f t="shared" si="1"/>
        <v>Round Up 486 SL 4 X 4 ltr47239</v>
      </c>
    </row>
    <row r="132" spans="5:9">
      <c r="E132" t="str">
        <f>VLOOKUP(I132,'master-zahir-bram'!$A$2:$M$2089,3,FALSE)</f>
        <v>KIU1074</v>
      </c>
      <c r="F132" t="s">
        <v>1803</v>
      </c>
      <c r="G132" s="3">
        <v>46113</v>
      </c>
      <c r="H132">
        <v>2500</v>
      </c>
      <c r="I132" t="str">
        <f t="shared" ref="I132:I195" si="2">F132&amp;G132</f>
        <v>Rumpas 120 EW 100 X 100 ml46113</v>
      </c>
    </row>
    <row r="133" spans="5:9">
      <c r="E133" t="str">
        <f>VLOOKUP(I133,'master-zahir-bram'!$A$2:$M$2089,3,FALSE)</f>
        <v>KIU1078</v>
      </c>
      <c r="F133" t="s">
        <v>1811</v>
      </c>
      <c r="G133" s="3">
        <v>46082</v>
      </c>
      <c r="H133">
        <v>10</v>
      </c>
      <c r="I133" t="str">
        <f t="shared" si="2"/>
        <v>Sagri-Meth 77 SP 100 X 100 gr46082</v>
      </c>
    </row>
    <row r="134" spans="5:9">
      <c r="E134" t="str">
        <f>VLOOKUP(I134,'master-zahir-bram'!$A$2:$M$2089,3,FALSE)</f>
        <v>KIU1103</v>
      </c>
      <c r="F134" t="s">
        <v>1841</v>
      </c>
      <c r="G134" s="3">
        <v>45992</v>
      </c>
      <c r="H134">
        <v>280</v>
      </c>
      <c r="I134" t="str">
        <f t="shared" si="2"/>
        <v>Score 250 EC 40 X 250 ml45992</v>
      </c>
    </row>
    <row r="135" spans="5:9">
      <c r="E135" t="str">
        <f>VLOOKUP(I135,'master-zahir-bram'!$A$2:$M$2089,3,FALSE)</f>
        <v>KIU1104</v>
      </c>
      <c r="F135" t="s">
        <v>1858</v>
      </c>
      <c r="G135" s="3">
        <v>46113</v>
      </c>
      <c r="H135">
        <v>1850</v>
      </c>
      <c r="I135" t="str">
        <f t="shared" si="2"/>
        <v>Score 250 EC 50 X 80 ml46113</v>
      </c>
    </row>
    <row r="136" spans="5:9">
      <c r="E136" t="str">
        <f>VLOOKUP(I136,'master-zahir-bram'!$A$2:$M$2089,3,FALSE)</f>
        <v>KIU1128</v>
      </c>
      <c r="F136" t="s">
        <v>1894</v>
      </c>
      <c r="G136" s="3">
        <v>47088</v>
      </c>
      <c r="H136">
        <v>40</v>
      </c>
      <c r="I136" t="str">
        <f t="shared" si="2"/>
        <v>Siklon 5.7 WG 4 X 40 X 25 gr47088</v>
      </c>
    </row>
    <row r="137" spans="5:9">
      <c r="E137" t="str">
        <f>VLOOKUP(I137,'master-zahir-bram'!$A$2:$M$2089,3,FALSE)</f>
        <v>KIU1129</v>
      </c>
      <c r="F137" t="s">
        <v>1895</v>
      </c>
      <c r="G137" s="3">
        <v>46478</v>
      </c>
      <c r="H137">
        <v>50</v>
      </c>
      <c r="I137" t="str">
        <f t="shared" si="2"/>
        <v>Simodis 100 DC 50 X 100 ml46478</v>
      </c>
    </row>
    <row r="138" spans="5:9">
      <c r="E138" t="str">
        <f>VLOOKUP(I138,'master-zahir-bram'!$A$2:$M$2089,3,FALSE)</f>
        <v>KIU1135</v>
      </c>
      <c r="F138" t="s">
        <v>1905</v>
      </c>
      <c r="G138" s="3">
        <v>46054</v>
      </c>
      <c r="H138">
        <v>10</v>
      </c>
      <c r="I138" t="str">
        <f t="shared" si="2"/>
        <v>Sivanto Prime 200 SL 100 X 100 ml46054</v>
      </c>
    </row>
    <row r="139" spans="5:9">
      <c r="E139" t="str">
        <f>VLOOKUP(I139,'master-zahir-bram'!$A$2:$M$2089,3,FALSE)</f>
        <v>KIU1149</v>
      </c>
      <c r="F139" t="s">
        <v>1934</v>
      </c>
      <c r="G139" s="3">
        <v>46844</v>
      </c>
      <c r="H139">
        <v>5</v>
      </c>
      <c r="I139" t="str">
        <f t="shared" si="2"/>
        <v>Spontan 400 SL 20 X 200 ml46844</v>
      </c>
    </row>
    <row r="140" spans="5:9">
      <c r="E140" t="str">
        <f>VLOOKUP(I140,'master-zahir-bram'!$A$2:$M$2089,3,FALSE)</f>
        <v>KIU1150</v>
      </c>
      <c r="F140" t="s">
        <v>1940</v>
      </c>
      <c r="G140" s="3">
        <v>46874</v>
      </c>
      <c r="H140">
        <v>20</v>
      </c>
      <c r="I140" t="str">
        <f t="shared" si="2"/>
        <v>Spontan 400 SL 20 X 500 ml46874</v>
      </c>
    </row>
    <row r="141" spans="5:9">
      <c r="E141" t="str">
        <f>VLOOKUP(I141,'master-zahir-bram'!$A$2:$M$2089,3,FALSE)</f>
        <v>KIU1175</v>
      </c>
      <c r="F141" t="s">
        <v>1971</v>
      </c>
      <c r="G141" s="3">
        <v>47239</v>
      </c>
      <c r="H141">
        <v>220</v>
      </c>
      <c r="I141" t="str">
        <f t="shared" si="2"/>
        <v>Spyker 135 SL 20 X 1 ltr47239</v>
      </c>
    </row>
    <row r="142" spans="5:9">
      <c r="E142" t="str">
        <f>VLOOKUP(I142,'master-zahir-bram'!$A$2:$M$2089,3,FALSE)</f>
        <v>KIU1180</v>
      </c>
      <c r="F142" t="s">
        <v>1979</v>
      </c>
      <c r="G142" s="3">
        <v>45931</v>
      </c>
      <c r="H142">
        <v>20</v>
      </c>
      <c r="I142" t="str">
        <f t="shared" si="2"/>
        <v>Stargate 0.5 GR 10 X 2 kg45931</v>
      </c>
    </row>
    <row r="143" spans="5:9">
      <c r="E143" t="str">
        <f>VLOOKUP(I143,'master-zahir-bram'!$A$2:$M$2089,3,FALSE)</f>
        <v>KIU1190</v>
      </c>
      <c r="F143" t="s">
        <v>1991</v>
      </c>
      <c r="G143" s="3">
        <v>47088</v>
      </c>
      <c r="H143">
        <v>100</v>
      </c>
      <c r="I143" t="str">
        <f t="shared" si="2"/>
        <v>Symbisect 2/30 WG 50 X 100 gr47088</v>
      </c>
    </row>
    <row r="144" spans="5:9">
      <c r="E144" t="str">
        <f>VLOOKUP(I144,'master-zahir-bram'!$A$2:$M$2089,3,FALSE)</f>
        <v>KIU1191</v>
      </c>
      <c r="F144" t="s">
        <v>1992</v>
      </c>
      <c r="G144" s="3">
        <v>46569</v>
      </c>
      <c r="H144">
        <v>20</v>
      </c>
      <c r="I144" t="str">
        <f t="shared" si="2"/>
        <v>Symbisect 2/30 WG 75 X 100 gr46569</v>
      </c>
    </row>
    <row r="145" spans="5:9">
      <c r="E145" t="str">
        <f>VLOOKUP(I145,'master-zahir-bram'!$A$2:$M$2089,3,FALSE)</f>
        <v>KIU1228</v>
      </c>
      <c r="F145" t="s">
        <v>2049</v>
      </c>
      <c r="G145" s="3">
        <v>46813</v>
      </c>
      <c r="H145">
        <v>200</v>
      </c>
      <c r="I145" t="str">
        <f t="shared" si="2"/>
        <v>Throne 250 EC 20 X 250 ml46813</v>
      </c>
    </row>
    <row r="146" spans="5:9">
      <c r="E146" t="str">
        <f>VLOOKUP(I146,'master-zahir-bram'!$A$2:$M$2089,3,FALSE)</f>
        <v>KIU1244</v>
      </c>
      <c r="F146" t="s">
        <v>2075</v>
      </c>
      <c r="G146" s="3">
        <v>47178</v>
      </c>
      <c r="H146">
        <v>670</v>
      </c>
      <c r="I146" t="str">
        <f t="shared" si="2"/>
        <v>Topjos 300 SL 20 X 1 ltr47178</v>
      </c>
    </row>
    <row r="147" spans="5:9">
      <c r="E147" t="str">
        <f>VLOOKUP(I147,'master-zahir-bram'!$A$2:$M$2089,3,FALSE)</f>
        <v>KIU1249</v>
      </c>
      <c r="F147" t="s">
        <v>2082</v>
      </c>
      <c r="G147" s="3">
        <v>46054</v>
      </c>
      <c r="H147">
        <v>120</v>
      </c>
      <c r="I147" t="str">
        <f t="shared" si="2"/>
        <v>Trigard 75 WP 12 X 10 X 25 gr46054</v>
      </c>
    </row>
    <row r="148" spans="5:9">
      <c r="E148" t="str">
        <f>VLOOKUP(I148,'master-zahir-bram'!$A$2:$M$2089,3,FALSE)</f>
        <v>KIU1250</v>
      </c>
      <c r="F148" t="s">
        <v>2084</v>
      </c>
      <c r="G148" s="3">
        <v>46874</v>
      </c>
      <c r="H148">
        <v>20</v>
      </c>
      <c r="I148" t="str">
        <f t="shared" si="2"/>
        <v>Trip Oil 100 X 50 ml46874</v>
      </c>
    </row>
    <row r="149" spans="5:9">
      <c r="E149" t="str">
        <f>VLOOKUP(I149,'master-zahir-bram'!$A$2:$M$2089,3,FALSE)</f>
        <v>KIU1272</v>
      </c>
      <c r="F149" t="s">
        <v>2107</v>
      </c>
      <c r="G149" s="3">
        <v>46357</v>
      </c>
      <c r="H149">
        <v>100</v>
      </c>
      <c r="I149" t="str">
        <f t="shared" si="2"/>
        <v>Unihit 120 SC 100 X 100 ml46357</v>
      </c>
    </row>
    <row r="150" spans="5:9">
      <c r="E150" t="str">
        <f>VLOOKUP(I150,'master-zahir-bram'!$A$2:$M$2089,3,FALSE)</f>
        <v>KIU1274</v>
      </c>
      <c r="F150" t="s">
        <v>2109</v>
      </c>
      <c r="G150" s="3">
        <v>46296</v>
      </c>
      <c r="H150">
        <v>2</v>
      </c>
      <c r="I150" t="str">
        <f t="shared" si="2"/>
        <v>Unihit 120 SC 20 X 500 ml46296</v>
      </c>
    </row>
    <row r="151" spans="5:9">
      <c r="E151" t="str">
        <f>VLOOKUP(I151,'master-zahir-bram'!$A$2:$M$2089,3,FALSE)</f>
        <v>KIU1275</v>
      </c>
      <c r="F151" t="s">
        <v>2110</v>
      </c>
      <c r="G151" s="3">
        <v>46357</v>
      </c>
      <c r="H151">
        <v>16</v>
      </c>
      <c r="I151" t="str">
        <f t="shared" si="2"/>
        <v>Unihit 120 SC 40 X 250 ml46357</v>
      </c>
    </row>
    <row r="152" spans="5:9">
      <c r="E152" t="str">
        <f>VLOOKUP(I152,'master-zahir-bram'!$A$2:$M$2089,3,FALSE)</f>
        <v>KIU1282</v>
      </c>
      <c r="F152" t="s">
        <v>2117</v>
      </c>
      <c r="G152" s="3">
        <v>45839</v>
      </c>
      <c r="H152">
        <v>55</v>
      </c>
      <c r="I152" t="str">
        <f t="shared" si="2"/>
        <v>Uprise 50 X 100 ml45839</v>
      </c>
    </row>
    <row r="153" spans="5:9">
      <c r="E153" t="str">
        <f>VLOOKUP(I153,'master-zahir-bram'!$A$2:$M$2089,3,FALSE)</f>
        <v>KIU1291</v>
      </c>
      <c r="F153" t="s">
        <v>2136</v>
      </c>
      <c r="G153" s="3">
        <v>46143</v>
      </c>
      <c r="H153">
        <v>5000</v>
      </c>
      <c r="I153" t="str">
        <f t="shared" si="2"/>
        <v>Virtako 300 SC 10 X 20 X 10 ml46143</v>
      </c>
    </row>
    <row r="154" spans="5:9">
      <c r="E154" t="str">
        <f>VLOOKUP(I154,'master-zahir-bram'!$A$2:$M$2089,3,FALSE)</f>
        <v>KIU1293</v>
      </c>
      <c r="F154" t="s">
        <v>2148</v>
      </c>
      <c r="G154" s="3">
        <v>46204</v>
      </c>
      <c r="H154">
        <v>70</v>
      </c>
      <c r="I154" t="str">
        <f t="shared" si="2"/>
        <v>Virtako 300 SC 50 X 100 ml46204</v>
      </c>
    </row>
    <row r="155" spans="5:9">
      <c r="E155" t="str">
        <f>VLOOKUP(I155,'master-zahir-bram'!$A$2:$M$2089,3,FALSE)</f>
        <v>KIU1301</v>
      </c>
      <c r="F155" t="s">
        <v>2159</v>
      </c>
      <c r="G155" s="3">
        <v>46997</v>
      </c>
      <c r="H155">
        <v>50</v>
      </c>
      <c r="I155" t="str">
        <f t="shared" si="2"/>
        <v>Walang 50 EC 25 X 400 ml46997</v>
      </c>
    </row>
    <row r="156" spans="5:9">
      <c r="E156" t="str">
        <f>VLOOKUP(I156,'master-zahir-bram'!$A$2:$M$2089,3,FALSE)</f>
        <v>KIU1302</v>
      </c>
      <c r="F156" t="s">
        <v>2160</v>
      </c>
      <c r="G156" s="3">
        <v>46143</v>
      </c>
      <c r="H156">
        <v>20</v>
      </c>
      <c r="I156" t="str">
        <f t="shared" si="2"/>
        <v>Wendry 75 WP 100 X 100 gr (M2U)46143</v>
      </c>
    </row>
    <row r="157" spans="5:9">
      <c r="E157" t="str">
        <f>VLOOKUP(I157,'master-zahir-bram'!$A$2:$M$2089,3,FALSE)</f>
        <v>KIU1303</v>
      </c>
      <c r="F157" t="s">
        <v>2161</v>
      </c>
      <c r="G157" s="3">
        <v>46388</v>
      </c>
      <c r="H157">
        <v>60</v>
      </c>
      <c r="I157" t="str">
        <f t="shared" si="2"/>
        <v>Wendry 75 WP 20 X 500 gr (M2U)46388</v>
      </c>
    </row>
    <row r="158" spans="5:9">
      <c r="E158" t="str">
        <f>VLOOKUP(I158,'master-zahir-bram'!$A$2:$M$2089,3,FALSE)</f>
        <v>KIU132</v>
      </c>
      <c r="F158" t="s">
        <v>256</v>
      </c>
      <c r="G158" s="3">
        <v>47239</v>
      </c>
      <c r="H158">
        <v>90</v>
      </c>
      <c r="I158" t="str">
        <f t="shared" si="2"/>
        <v>Atonik 6.0 L 15 X 500 ml47239</v>
      </c>
    </row>
    <row r="159" spans="5:9">
      <c r="E159" t="str">
        <f>VLOOKUP(I159,'master-zahir-bram'!$A$2:$M$2089,3,FALSE)</f>
        <v>KIU244</v>
      </c>
      <c r="F159" t="s">
        <v>465</v>
      </c>
      <c r="G159" s="3">
        <v>47239</v>
      </c>
      <c r="H159">
        <v>20</v>
      </c>
      <c r="I159" t="str">
        <f t="shared" si="2"/>
        <v>Calcium D-Diana 20 X 1 kg47239</v>
      </c>
    </row>
    <row r="160" spans="5:9">
      <c r="E160" t="str">
        <f>VLOOKUP(I160,'master-zahir-bram'!$A$2:$M$2089,3,FALSE)</f>
        <v>KIU316</v>
      </c>
      <c r="F160" t="s">
        <v>590</v>
      </c>
      <c r="G160" s="3">
        <v>47239</v>
      </c>
      <c r="H160">
        <v>150</v>
      </c>
      <c r="I160" t="str">
        <f t="shared" si="2"/>
        <v>Dewa Dewi 15 X 1 ltr47239</v>
      </c>
    </row>
    <row r="161" spans="5:9">
      <c r="E161" t="str">
        <f>VLOOKUP(I161,'master-zahir-bram'!$A$2:$M$2089,3,FALSE)</f>
        <v>KIU337</v>
      </c>
      <c r="F161" t="s">
        <v>616</v>
      </c>
      <c r="G161" s="3">
        <v>46113</v>
      </c>
      <c r="H161">
        <v>675</v>
      </c>
      <c r="I161" t="str">
        <f t="shared" si="2"/>
        <v>EM-4 Pertanian (LK) 15 X 1 ltr46113</v>
      </c>
    </row>
    <row r="162" spans="5:9">
      <c r="E162" t="str">
        <f>VLOOKUP(I162,'master-zahir-bram'!$A$2:$M$2089,3,FALSE)</f>
        <v>KIU337</v>
      </c>
      <c r="F162" t="s">
        <v>616</v>
      </c>
      <c r="G162" s="3">
        <v>46082</v>
      </c>
      <c r="H162">
        <v>675</v>
      </c>
      <c r="I162" t="str">
        <f t="shared" si="2"/>
        <v>EM-4 Pertanian (LK) 15 X 1 ltr46082</v>
      </c>
    </row>
    <row r="163" spans="5:9">
      <c r="E163" t="str">
        <f>VLOOKUP(I163,'master-zahir-bram'!$A$2:$M$2089,3,FALSE)</f>
        <v>KIU338</v>
      </c>
      <c r="F163" t="s">
        <v>617</v>
      </c>
      <c r="G163" s="3">
        <v>46082</v>
      </c>
      <c r="H163">
        <v>30</v>
      </c>
      <c r="I163" t="str">
        <f t="shared" si="2"/>
        <v>EM-4 Tambak (LM) 15 X 1 ltr46082</v>
      </c>
    </row>
    <row r="164" spans="5:9">
      <c r="E164" t="str">
        <f>VLOOKUP(I164,'master-zahir-bram'!$A$2:$M$2089,3,FALSE)</f>
        <v>KIU396</v>
      </c>
      <c r="F164" t="s">
        <v>695</v>
      </c>
      <c r="G164" s="3">
        <v>46296</v>
      </c>
      <c r="H164">
        <v>144</v>
      </c>
      <c r="I164" t="str">
        <f t="shared" si="2"/>
        <v>Gandasil B/K 144 X 100 gr46296</v>
      </c>
    </row>
    <row r="165" spans="5:9">
      <c r="E165" t="str">
        <f>VLOOKUP(I165,'master-zahir-bram'!$A$2:$M$2089,3,FALSE)</f>
        <v>KIU397</v>
      </c>
      <c r="F165" t="s">
        <v>705</v>
      </c>
      <c r="G165" s="3">
        <v>46478</v>
      </c>
      <c r="H165">
        <v>336</v>
      </c>
      <c r="I165" t="str">
        <f t="shared" si="2"/>
        <v>Gandasil B/K 24 X 500 gr46478</v>
      </c>
    </row>
    <row r="166" spans="5:9">
      <c r="E166" t="str">
        <f>VLOOKUP(I166,'master-zahir-bram'!$A$2:$M$2089,3,FALSE)</f>
        <v>KIU398</v>
      </c>
      <c r="F166" t="s">
        <v>709</v>
      </c>
      <c r="G166" s="3">
        <v>46113</v>
      </c>
      <c r="H166">
        <v>2160</v>
      </c>
      <c r="I166" t="str">
        <f t="shared" si="2"/>
        <v>Gandasil D/H 144 X 100 gr46113</v>
      </c>
    </row>
    <row r="167" spans="5:9">
      <c r="E167" t="str">
        <f>VLOOKUP(I167,'master-zahir-bram'!$A$2:$M$2089,3,FALSE)</f>
        <v>KIU399</v>
      </c>
      <c r="F167" t="s">
        <v>726</v>
      </c>
      <c r="G167" s="3">
        <v>46419</v>
      </c>
      <c r="H167">
        <v>816</v>
      </c>
      <c r="I167" t="str">
        <f t="shared" si="2"/>
        <v>Gandasil D/H 24 X 500 gr46419</v>
      </c>
    </row>
    <row r="168" spans="5:9">
      <c r="E168" t="str">
        <f>VLOOKUP(I168,'master-zahir-bram'!$A$2:$M$2089,3,FALSE)</f>
        <v>KIU399</v>
      </c>
      <c r="F168" t="s">
        <v>726</v>
      </c>
      <c r="G168" s="3">
        <v>46508</v>
      </c>
      <c r="H168">
        <v>816</v>
      </c>
      <c r="I168" t="str">
        <f t="shared" si="2"/>
        <v>Gandasil D/H 24 X 500 gr46508</v>
      </c>
    </row>
    <row r="169" spans="5:9">
      <c r="E169" t="str">
        <f>VLOOKUP(I169,'master-zahir-bram'!$A$2:$M$2089,3,FALSE)</f>
        <v>KIU419</v>
      </c>
      <c r="F169" t="s">
        <v>749</v>
      </c>
      <c r="G169" s="3">
        <v>46388</v>
      </c>
      <c r="H169">
        <v>20</v>
      </c>
      <c r="I169" t="str">
        <f t="shared" si="2"/>
        <v>GG Bunga 50 X 100 ml46388</v>
      </c>
    </row>
    <row r="170" spans="5:9">
      <c r="E170" t="str">
        <f>VLOOKUP(I170,'master-zahir-bram'!$A$2:$M$2089,3,FALSE)</f>
        <v>KIU458</v>
      </c>
      <c r="F170" t="s">
        <v>796</v>
      </c>
      <c r="G170" s="3">
        <v>47239</v>
      </c>
      <c r="H170">
        <v>200</v>
      </c>
      <c r="I170" t="str">
        <f t="shared" si="2"/>
        <v>Hara Garuda 20 X 1 kg47239</v>
      </c>
    </row>
    <row r="171" spans="5:9">
      <c r="E171" t="str">
        <f>VLOOKUP(I171,'master-zahir-bram'!$A$2:$M$2089,3,FALSE)</f>
        <v>KIU626</v>
      </c>
      <c r="F171" t="s">
        <v>1187</v>
      </c>
      <c r="G171" s="3">
        <v>46508</v>
      </c>
      <c r="H171">
        <v>615</v>
      </c>
      <c r="I171" t="str">
        <f t="shared" si="2"/>
        <v>KNO3 Merah P Tani 15 X 2 kg46508</v>
      </c>
    </row>
    <row r="172" spans="5:9">
      <c r="E172" t="str">
        <f>VLOOKUP(I172,'master-zahir-bram'!$A$2:$M$2089,3,FALSE)</f>
        <v>KIU627</v>
      </c>
      <c r="F172" t="s">
        <v>1188</v>
      </c>
      <c r="G172" s="3">
        <v>46388</v>
      </c>
      <c r="H172">
        <v>120</v>
      </c>
      <c r="I172" t="str">
        <f t="shared" si="2"/>
        <v>KNO3 Putih P Tani 15 X 2 kg46388</v>
      </c>
    </row>
    <row r="173" spans="5:9">
      <c r="E173" t="str">
        <f>VLOOKUP(I173,'master-zahir-bram'!$A$2:$M$2089,3,FALSE)</f>
        <v>KIU682</v>
      </c>
      <c r="F173" t="s">
        <v>1263</v>
      </c>
      <c r="G173" s="3">
        <v>47027</v>
      </c>
      <c r="H173">
        <v>20</v>
      </c>
      <c r="I173" t="str">
        <f t="shared" si="2"/>
        <v>Mamigro 12-9-6 20 X 1 ltr47027</v>
      </c>
    </row>
    <row r="174" spans="5:9">
      <c r="E174" t="str">
        <f>VLOOKUP(I174,'master-zahir-bram'!$A$2:$M$2089,3,FALSE)</f>
        <v>KIU683</v>
      </c>
      <c r="F174" t="s">
        <v>1267</v>
      </c>
      <c r="G174" s="3">
        <v>46753</v>
      </c>
      <c r="H174">
        <v>20</v>
      </c>
      <c r="I174" t="str">
        <f t="shared" si="2"/>
        <v>Mamigro 12-9-6 20 X 500 ml46753</v>
      </c>
    </row>
    <row r="175" spans="5:9">
      <c r="E175" t="str">
        <f>VLOOKUP(I175,'master-zahir-bram'!$A$2:$M$2089,3,FALSE)</f>
        <v>KIU688</v>
      </c>
      <c r="F175" t="s">
        <v>1274</v>
      </c>
      <c r="G175" s="3">
        <v>47239</v>
      </c>
      <c r="H175">
        <v>260</v>
      </c>
      <c r="I175" t="str">
        <f t="shared" si="2"/>
        <v>Manohara 20 X 1 kg47239</v>
      </c>
    </row>
    <row r="176" spans="5:9">
      <c r="E176" t="str">
        <f>VLOOKUP(I176,'master-zahir-bram'!$A$2:$M$2089,3,FALSE)</f>
        <v>KIU732</v>
      </c>
      <c r="F176" t="s">
        <v>1341</v>
      </c>
      <c r="G176" s="3">
        <v>46478</v>
      </c>
      <c r="H176">
        <v>770</v>
      </c>
      <c r="I176" t="str">
        <f t="shared" si="2"/>
        <v>MKP 20 X 1 kg46478</v>
      </c>
    </row>
    <row r="177" spans="5:9">
      <c r="E177" t="str">
        <f>VLOOKUP(I177,'master-zahir-bram'!$A$2:$M$2089,3,FALSE)</f>
        <v>KIU732</v>
      </c>
      <c r="F177" t="s">
        <v>1341</v>
      </c>
      <c r="G177" s="3">
        <v>46508</v>
      </c>
      <c r="H177">
        <v>770</v>
      </c>
      <c r="I177" t="str">
        <f t="shared" si="2"/>
        <v>MKP 20 X 1 kg46508</v>
      </c>
    </row>
    <row r="178" spans="5:9">
      <c r="E178" t="str">
        <f>VLOOKUP(I178,'master-zahir-bram'!$A$2:$M$2089,3,FALSE)</f>
        <v>KIU850</v>
      </c>
      <c r="F178" t="s">
        <v>1474</v>
      </c>
      <c r="G178" s="3">
        <v>45870</v>
      </c>
      <c r="H178">
        <v>8</v>
      </c>
      <c r="I178" t="str">
        <f t="shared" si="2"/>
        <v>NPK SiNutriHS 13-6-27-4+TE Booster (Hijau) NPG 8 X 5 kg45870</v>
      </c>
    </row>
    <row r="179" spans="5:9">
      <c r="E179" t="str">
        <f>VLOOKUP(I179,'master-zahir-bram'!$A$2:$M$2089,3,FALSE)</f>
        <v>KIU854</v>
      </c>
      <c r="F179" t="s">
        <v>1478</v>
      </c>
      <c r="G179" s="3">
        <v>46082</v>
      </c>
      <c r="H179">
        <v>8</v>
      </c>
      <c r="I179" t="str">
        <f t="shared" si="2"/>
        <v>NPK SiNutriHS 16-16-16+TE (Biru) NPG 8 X 5 kg46082</v>
      </c>
    </row>
    <row r="180" spans="5:9">
      <c r="E180" t="str">
        <f>VLOOKUP(I180,'master-zahir-bram'!$A$2:$M$2089,3,FALSE)</f>
        <v>KIU1034</v>
      </c>
      <c r="F180" t="s">
        <v>1731</v>
      </c>
      <c r="G180" s="3">
        <v>46478</v>
      </c>
      <c r="H180">
        <v>20</v>
      </c>
      <c r="I180" t="str">
        <f t="shared" si="2"/>
        <v>Qiuvita Merah 16.11.32 20 X 500 gr46478</v>
      </c>
    </row>
    <row r="181" spans="5:9">
      <c r="E181" t="str">
        <f>VLOOKUP(I181,'master-zahir-bram'!$A$2:$M$2089,3,FALSE)</f>
        <v>KIU1130</v>
      </c>
      <c r="F181" t="s">
        <v>1900</v>
      </c>
      <c r="G181" s="3">
        <v>46204</v>
      </c>
      <c r="H181">
        <v>20</v>
      </c>
      <c r="I181" t="str">
        <f t="shared" si="2"/>
        <v>Sinagrowth 20 TB 100 X 10 X 5 gr46204</v>
      </c>
    </row>
    <row r="182" spans="5:9">
      <c r="E182" t="str">
        <f>VLOOKUP(I182,'master-zahir-bram'!$A$2:$M$2089,3,FALSE)</f>
        <v>KIU1245</v>
      </c>
      <c r="F182" t="s">
        <v>2076</v>
      </c>
      <c r="G182" s="3">
        <v>46143</v>
      </c>
      <c r="H182">
        <v>60</v>
      </c>
      <c r="I182" t="str">
        <f t="shared" si="2"/>
        <v>Topsil B/K 30 X 450 gr46143</v>
      </c>
    </row>
    <row r="183" spans="5:9">
      <c r="E183" t="str">
        <f>VLOOKUP(I183,'master-zahir-bram'!$A$2:$M$2089,3,FALSE)</f>
        <v>KIU1307</v>
      </c>
      <c r="F183" t="s">
        <v>2168</v>
      </c>
      <c r="G183" s="3">
        <v>46935</v>
      </c>
      <c r="H183">
        <v>5</v>
      </c>
      <c r="I183" t="str">
        <f t="shared" si="2"/>
        <v>Winda 250 SC 50 X 100 ml46935</v>
      </c>
    </row>
    <row r="184" spans="5:9">
      <c r="E184" t="str">
        <f>VLOOKUP(I184,'master-zahir-bram'!$A$2:$M$2089,3,FALSE)</f>
        <v>KIU1020</v>
      </c>
      <c r="F184" t="s">
        <v>1717</v>
      </c>
      <c r="G184" s="3">
        <v>45992</v>
      </c>
      <c r="H184">
        <v>122</v>
      </c>
      <c r="I184" t="str">
        <f t="shared" si="2"/>
        <v>Qiuonol 400 SL 42 x 50 ml (Sample)45992</v>
      </c>
    </row>
    <row r="185" spans="5:9">
      <c r="E185" t="str">
        <f>VLOOKUP(I185,'master-zahir-bram'!$A$2:$M$2089,3,FALSE)</f>
        <v>KIU44</v>
      </c>
      <c r="F185" t="s">
        <v>102</v>
      </c>
      <c r="G185" s="3" t="s">
        <v>2222</v>
      </c>
      <c r="H185">
        <v>3</v>
      </c>
      <c r="I185" t="str">
        <f t="shared" si="2"/>
        <v>Alat Kocor Pupuk Cair Quda Karisma1/1/1000</v>
      </c>
    </row>
    <row r="186" spans="5:9">
      <c r="E186" t="str">
        <f>VLOOKUP(I186,'master-zahir-bram'!$A$2:$M$2089,3,FALSE)</f>
        <v>KIU45</v>
      </c>
      <c r="F186" t="s">
        <v>103</v>
      </c>
      <c r="G186" s="3" t="s">
        <v>2222</v>
      </c>
      <c r="H186">
        <v>3</v>
      </c>
      <c r="I186" t="str">
        <f t="shared" si="2"/>
        <v>Alat Kocor Pupuk Padat Quda Karisma1/1/1000</v>
      </c>
    </row>
    <row r="187" spans="5:9">
      <c r="E187" t="str">
        <f>VLOOKUP(I187,'master-zahir-bram'!$A$2:$M$2089,3,FALSE)</f>
        <v>KIU47</v>
      </c>
      <c r="F187" t="s">
        <v>105</v>
      </c>
      <c r="G187" s="3" t="s">
        <v>2222</v>
      </c>
      <c r="H187">
        <v>2</v>
      </c>
      <c r="I187" t="str">
        <f t="shared" si="2"/>
        <v>Alat Pengikat Tanaman Yoto1/1/1000</v>
      </c>
    </row>
    <row r="188" spans="5:9">
      <c r="E188" t="str">
        <f>VLOOKUP(I188,'master-zahir-bram'!$A$2:$M$2089,3,FALSE)</f>
        <v>KIU448</v>
      </c>
      <c r="F188" t="s">
        <v>780</v>
      </c>
      <c r="G188" s="3" t="s">
        <v>2222</v>
      </c>
      <c r="H188">
        <v>10</v>
      </c>
      <c r="I188" t="str">
        <f t="shared" si="2"/>
        <v>Gunting Gland 8" Bypass Pruner ,05-203 10 X 10 X 1 pcs1/1/1000</v>
      </c>
    </row>
    <row r="189" spans="5:9">
      <c r="E189" t="str">
        <f>VLOOKUP(I189,'master-zahir-bram'!$A$2:$M$2089,3,FALSE)</f>
        <v>KIU745</v>
      </c>
      <c r="F189" t="s">
        <v>1357</v>
      </c>
      <c r="G189" s="3" t="s">
        <v>2222</v>
      </c>
      <c r="H189">
        <v>25</v>
      </c>
      <c r="I189" t="str">
        <f t="shared" si="2"/>
        <v>Mulsa Coboy 60 cm X 1 kg1/1/1000</v>
      </c>
    </row>
    <row r="190" spans="5:9">
      <c r="E190" t="str">
        <f>VLOOKUP(I190,'master-zahir-bram'!$A$2:$M$2089,3,FALSE)</f>
        <v>KIU772</v>
      </c>
      <c r="F190" t="s">
        <v>1385</v>
      </c>
      <c r="G190" s="3" t="s">
        <v>2222</v>
      </c>
      <c r="H190">
        <v>6</v>
      </c>
      <c r="I190" t="str">
        <f t="shared" si="2"/>
        <v>Mulsa Karisma Q989 60 cm X 8 kg (Roll)1/1/1000</v>
      </c>
    </row>
    <row r="191" spans="5:9">
      <c r="E191" t="str">
        <f>VLOOKUP(I191,'master-zahir-bram'!$A$2:$M$2089,3,FALSE)</f>
        <v>KIU790</v>
      </c>
      <c r="F191" t="s">
        <v>1403</v>
      </c>
      <c r="G191" s="3" t="s">
        <v>2222</v>
      </c>
      <c r="H191">
        <v>25</v>
      </c>
      <c r="I191" t="str">
        <f t="shared" si="2"/>
        <v>Mulsa Ori Gajah 0.3 50 cm X 18 kg (Roll)1/1/1000</v>
      </c>
    </row>
    <row r="192" spans="5:9">
      <c r="E192" t="str">
        <f>VLOOKUP(I192,'master-zahir-bram'!$A$2:$M$2089,3,FALSE)</f>
        <v>KIU1159</v>
      </c>
      <c r="F192" t="s">
        <v>1954</v>
      </c>
      <c r="G192" s="3" t="s">
        <v>2222</v>
      </c>
      <c r="H192">
        <v>1</v>
      </c>
      <c r="I192" t="str">
        <f t="shared" si="2"/>
        <v>Sprayer Apung Hokita1/1/1000</v>
      </c>
    </row>
    <row r="193" spans="5:9">
      <c r="E193" t="str">
        <f>VLOOKUP(I193,'master-zahir-bram'!$A$2:$M$2089,3,FALSE)</f>
        <v>KIU1161</v>
      </c>
      <c r="F193" t="s">
        <v>1956</v>
      </c>
      <c r="G193" s="3" t="s">
        <v>2222</v>
      </c>
      <c r="H193">
        <v>41</v>
      </c>
      <c r="I193" t="str">
        <f t="shared" si="2"/>
        <v>Sprayer Elektrik Joeragan 16 L Battery1/1/1000</v>
      </c>
    </row>
    <row r="194" spans="5:9">
      <c r="E194" t="str">
        <f>VLOOKUP(I194,'master-zahir-bram'!$A$2:$M$2089,3,FALSE)</f>
        <v>KIU1162</v>
      </c>
      <c r="F194" t="s">
        <v>1957</v>
      </c>
      <c r="G194" s="3" t="s">
        <v>2222</v>
      </c>
      <c r="H194">
        <v>2</v>
      </c>
      <c r="I194" t="str">
        <f t="shared" si="2"/>
        <v>Sprayer Elektrik Quda Karisma 10 L 1 X 6 pcs1/1/1000</v>
      </c>
    </row>
    <row r="195" spans="5:9">
      <c r="E195" t="str">
        <f>VLOOKUP(I195,'master-zahir-bram'!$A$2:$M$2089,3,FALSE)</f>
        <v>KIU1163</v>
      </c>
      <c r="F195" t="s">
        <v>1958</v>
      </c>
      <c r="G195" s="3" t="s">
        <v>2222</v>
      </c>
      <c r="H195">
        <v>217</v>
      </c>
      <c r="I195" t="str">
        <f t="shared" si="2"/>
        <v>Sprayer Elektrik Quda Karisma 16 ltr1/1/1000</v>
      </c>
    </row>
    <row r="196" spans="5:9">
      <c r="E196" t="str">
        <f>VLOOKUP(I196,'master-zahir-bram'!$A$2:$M$2089,3,FALSE)</f>
        <v>KIU1165</v>
      </c>
      <c r="F196" t="s">
        <v>1960</v>
      </c>
      <c r="G196" s="3" t="s">
        <v>2222</v>
      </c>
      <c r="H196">
        <v>5</v>
      </c>
      <c r="I196" t="str">
        <f t="shared" ref="I196:I201" si="3">F196&amp;G196</f>
        <v>Sprayer Hokita 30 X 1 ltr1/1/1000</v>
      </c>
    </row>
    <row r="197" spans="5:9">
      <c r="E197" t="str">
        <f>VLOOKUP(I197,'master-zahir-bram'!$A$2:$M$2089,3,FALSE)</f>
        <v>KIU1197</v>
      </c>
      <c r="F197" t="s">
        <v>2001</v>
      </c>
      <c r="G197" s="3" t="s">
        <v>2222</v>
      </c>
      <c r="H197">
        <v>480</v>
      </c>
      <c r="I197" t="str">
        <f t="shared" si="3"/>
        <v>Tali Gawar 989 40 X 600 gr1/1/1000</v>
      </c>
    </row>
    <row r="198" spans="5:9">
      <c r="E198" t="str">
        <f>VLOOKUP(I198,'master-zahir-bram'!$A$2:$M$2089,3,FALSE)</f>
        <v>KIU1201</v>
      </c>
      <c r="F198" t="s">
        <v>2005</v>
      </c>
      <c r="G198" s="3" t="s">
        <v>2222</v>
      </c>
      <c r="H198">
        <v>1</v>
      </c>
      <c r="I198" t="str">
        <f t="shared" si="3"/>
        <v>Tali Kapas Cap Kelud 15 X 900 gr (Putih)1/1/1000</v>
      </c>
    </row>
    <row r="199" spans="5:9">
      <c r="E199" t="str">
        <f>VLOOKUP(I199,'master-zahir-bram'!$A$2:$M$2089,3,FALSE)</f>
        <v>KIU1221</v>
      </c>
      <c r="F199" t="s">
        <v>2033</v>
      </c>
      <c r="G199" s="3" t="s">
        <v>2222</v>
      </c>
      <c r="H199">
        <v>2</v>
      </c>
      <c r="I199" t="str">
        <f t="shared" si="3"/>
        <v>Tangki TOP AGRI Double Fungsi 16 ltr baterai1/1/1000</v>
      </c>
    </row>
    <row r="200" spans="5:9">
      <c r="E200" t="str">
        <f>VLOOKUP(I200,'master-zahir-bram'!$A$2:$M$2089,3,FALSE)</f>
        <v>KIU542</v>
      </c>
      <c r="F200" t="s">
        <v>1094</v>
      </c>
      <c r="G200" s="3" t="s">
        <v>2222</v>
      </c>
      <c r="H200">
        <v>3</v>
      </c>
      <c r="I200" t="str">
        <f t="shared" si="3"/>
        <v>Kaos Java Karlos1/1/1000</v>
      </c>
    </row>
    <row r="201" spans="5:9">
      <c r="E201" t="str">
        <f>VLOOKUP(I201,'master-zahir-bram'!$A$2:$M$2089,3,FALSE)</f>
        <v>KIU564</v>
      </c>
      <c r="F201" t="s">
        <v>1116</v>
      </c>
      <c r="G201" s="3" t="s">
        <v>2222</v>
      </c>
      <c r="H201">
        <v>500</v>
      </c>
      <c r="I201" t="str">
        <f t="shared" si="3"/>
        <v>Kaos MIA Trio Dahsyat1/1/1000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0"/>
  <sheetViews>
    <sheetView topLeftCell="K1" workbookViewId="0">
      <selection activeCell="L12" sqref="L12"/>
    </sheetView>
  </sheetViews>
  <sheetFormatPr defaultRowHeight="15"/>
  <cols>
    <col min="1" max="1" width="11" hidden="1" customWidth="1"/>
    <col min="2" max="2" width="12.42578125" hidden="1" customWidth="1"/>
    <col min="3" max="3" width="29.28515625" hidden="1" customWidth="1"/>
    <col min="4" max="4" width="10.7109375" style="6" hidden="1" customWidth="1"/>
    <col min="5" max="9" width="0" hidden="1" customWidth="1"/>
    <col min="10" max="10" width="0" style="27" hidden="1" customWidth="1"/>
    <col min="11" max="11" width="11" bestFit="1" customWidth="1"/>
    <col min="12" max="12" width="11" customWidth="1"/>
  </cols>
  <sheetData>
    <row r="1" spans="1:15">
      <c r="K1" s="1" t="s">
        <v>16483</v>
      </c>
      <c r="L1" s="1" t="s">
        <v>1</v>
      </c>
      <c r="M1" s="1" t="s">
        <v>16492</v>
      </c>
      <c r="N1" s="1" t="s">
        <v>16493</v>
      </c>
      <c r="O1" s="1" t="s">
        <v>12</v>
      </c>
    </row>
    <row r="2" spans="1:15">
      <c r="A2">
        <v>1</v>
      </c>
      <c r="B2" t="str">
        <f>VLOOKUP(C2,'master-barang-BRAM'!$B$2:$E$1394,3,FALSE)</f>
        <v>KIU1342</v>
      </c>
      <c r="C2" t="s">
        <v>845</v>
      </c>
      <c r="D2" s="6">
        <f>SUMIF(G2:G330,B2,H2:H330)</f>
        <v>2000</v>
      </c>
      <c r="G2" t="s">
        <v>13246</v>
      </c>
      <c r="H2">
        <v>2000</v>
      </c>
      <c r="K2">
        <v>1</v>
      </c>
      <c r="L2" t="str">
        <f>"P"&amp;K2</f>
        <v>P1</v>
      </c>
      <c r="M2" t="s">
        <v>13246</v>
      </c>
      <c r="N2" t="s">
        <v>845</v>
      </c>
      <c r="O2">
        <v>2000</v>
      </c>
    </row>
    <row r="3" spans="1:15">
      <c r="A3">
        <v>2</v>
      </c>
      <c r="B3" t="str">
        <f>VLOOKUP(C3,'master-barang-BRAM'!$B$2:$E$1394,3,FALSE)</f>
        <v>KIU1343</v>
      </c>
      <c r="C3" t="s">
        <v>938</v>
      </c>
      <c r="D3" s="6">
        <f t="shared" ref="D3:D66" si="0">SUMIF(G3:G331,B3,H3:H331)</f>
        <v>100</v>
      </c>
      <c r="G3" t="s">
        <v>13247</v>
      </c>
      <c r="H3">
        <v>100</v>
      </c>
      <c r="K3">
        <v>2</v>
      </c>
      <c r="L3" t="str">
        <f t="shared" ref="L3:L66" si="1">"P"&amp;K3</f>
        <v>P2</v>
      </c>
      <c r="M3" t="s">
        <v>13247</v>
      </c>
      <c r="N3" t="s">
        <v>938</v>
      </c>
      <c r="O3">
        <v>100</v>
      </c>
    </row>
    <row r="4" spans="1:15">
      <c r="A4">
        <v>3</v>
      </c>
      <c r="B4" t="str">
        <f>VLOOKUP(C4,'master-barang-BRAM'!$B$2:$E$1394,3,FALSE)</f>
        <v>KIU1345</v>
      </c>
      <c r="C4" t="s">
        <v>947</v>
      </c>
      <c r="D4" s="6">
        <f t="shared" si="0"/>
        <v>180</v>
      </c>
      <c r="G4" t="s">
        <v>13249</v>
      </c>
      <c r="H4">
        <v>140</v>
      </c>
      <c r="K4">
        <v>3</v>
      </c>
      <c r="L4" t="str">
        <f t="shared" si="1"/>
        <v>P3</v>
      </c>
      <c r="M4" t="s">
        <v>13249</v>
      </c>
      <c r="N4" t="s">
        <v>947</v>
      </c>
      <c r="O4">
        <v>180</v>
      </c>
    </row>
    <row r="5" spans="1:15">
      <c r="A5">
        <v>4</v>
      </c>
      <c r="B5" t="str">
        <f>VLOOKUP(C5,'master-barang-BRAM'!$B$2:$E$1394,3,FALSE)</f>
        <v>KIU1350</v>
      </c>
      <c r="C5" t="s">
        <v>966</v>
      </c>
      <c r="D5" s="6">
        <f t="shared" si="0"/>
        <v>840</v>
      </c>
      <c r="G5" t="s">
        <v>13249</v>
      </c>
      <c r="H5">
        <v>40</v>
      </c>
      <c r="K5">
        <v>4</v>
      </c>
      <c r="L5" t="str">
        <f t="shared" si="1"/>
        <v>P4</v>
      </c>
      <c r="M5" t="s">
        <v>13254</v>
      </c>
      <c r="N5" t="s">
        <v>966</v>
      </c>
      <c r="O5">
        <v>840</v>
      </c>
    </row>
    <row r="6" spans="1:15">
      <c r="A6">
        <v>5</v>
      </c>
      <c r="B6" t="str">
        <f>VLOOKUP(C6,'master-barang-BRAM'!$B$2:$E$1394,3,FALSE)</f>
        <v>KIU1358</v>
      </c>
      <c r="C6" t="s">
        <v>1000</v>
      </c>
      <c r="D6" s="6">
        <f t="shared" si="0"/>
        <v>1640</v>
      </c>
      <c r="G6" t="s">
        <v>13254</v>
      </c>
      <c r="H6">
        <v>40</v>
      </c>
      <c r="K6">
        <v>5</v>
      </c>
      <c r="L6" t="str">
        <f t="shared" si="1"/>
        <v>P5</v>
      </c>
      <c r="M6" t="s">
        <v>13262</v>
      </c>
      <c r="N6" t="s">
        <v>1000</v>
      </c>
      <c r="O6">
        <v>1640</v>
      </c>
    </row>
    <row r="7" spans="1:15">
      <c r="A7">
        <v>6</v>
      </c>
      <c r="B7" t="str">
        <f>VLOOKUP(C7,'master-barang-BRAM'!$B$2:$E$1394,3,FALSE)</f>
        <v>KIU1360</v>
      </c>
      <c r="C7" t="s">
        <v>1002</v>
      </c>
      <c r="D7" s="6">
        <f t="shared" si="0"/>
        <v>240</v>
      </c>
      <c r="G7" t="s">
        <v>13254</v>
      </c>
      <c r="H7">
        <v>300</v>
      </c>
      <c r="K7">
        <v>6</v>
      </c>
      <c r="L7" t="str">
        <f t="shared" si="1"/>
        <v>P6</v>
      </c>
      <c r="M7" t="s">
        <v>13264</v>
      </c>
      <c r="N7" t="s">
        <v>1002</v>
      </c>
      <c r="O7">
        <v>240</v>
      </c>
    </row>
    <row r="8" spans="1:15">
      <c r="A8">
        <v>7</v>
      </c>
      <c r="B8" t="str">
        <f>VLOOKUP(C8,'master-barang-BRAM'!$B$2:$E$1394,3,FALSE)</f>
        <v>KIU1</v>
      </c>
      <c r="C8" t="s">
        <v>14</v>
      </c>
      <c r="D8" s="6">
        <f t="shared" si="0"/>
        <v>259</v>
      </c>
      <c r="G8" t="s">
        <v>13254</v>
      </c>
      <c r="H8">
        <v>500</v>
      </c>
      <c r="K8">
        <v>7</v>
      </c>
      <c r="L8" t="str">
        <f t="shared" si="1"/>
        <v>P7</v>
      </c>
      <c r="M8" t="s">
        <v>11905</v>
      </c>
      <c r="N8" t="s">
        <v>14</v>
      </c>
      <c r="O8">
        <v>259</v>
      </c>
    </row>
    <row r="9" spans="1:15">
      <c r="A9">
        <v>8</v>
      </c>
      <c r="B9" t="str">
        <f>VLOOKUP(C9,'master-barang-BRAM'!$B$2:$E$1394,3,FALSE)</f>
        <v>KIU2</v>
      </c>
      <c r="C9" t="s">
        <v>17</v>
      </c>
      <c r="D9" s="6">
        <f t="shared" si="0"/>
        <v>365</v>
      </c>
      <c r="G9" t="s">
        <v>13262</v>
      </c>
      <c r="H9">
        <v>500</v>
      </c>
      <c r="K9">
        <v>8</v>
      </c>
      <c r="L9" t="str">
        <f t="shared" si="1"/>
        <v>P8</v>
      </c>
      <c r="M9" t="s">
        <v>11906</v>
      </c>
      <c r="N9" t="s">
        <v>17</v>
      </c>
      <c r="O9">
        <v>365</v>
      </c>
    </row>
    <row r="10" spans="1:15">
      <c r="A10">
        <v>9</v>
      </c>
      <c r="B10" t="str">
        <f>VLOOKUP(C10,'master-barang-BRAM'!$B$2:$E$1394,3,FALSE)</f>
        <v>KIU3</v>
      </c>
      <c r="C10" t="s">
        <v>19</v>
      </c>
      <c r="D10" s="6">
        <f t="shared" si="0"/>
        <v>100</v>
      </c>
      <c r="G10" t="s">
        <v>13262</v>
      </c>
      <c r="H10">
        <v>1140</v>
      </c>
      <c r="K10">
        <v>9</v>
      </c>
      <c r="L10" t="str">
        <f t="shared" si="1"/>
        <v>P9</v>
      </c>
      <c r="M10" t="s">
        <v>11907</v>
      </c>
      <c r="N10" t="s">
        <v>19</v>
      </c>
      <c r="O10">
        <v>100</v>
      </c>
    </row>
    <row r="11" spans="1:15">
      <c r="A11">
        <v>10</v>
      </c>
      <c r="B11" t="str">
        <f>VLOOKUP(C11,'master-barang-BRAM'!$B$2:$E$1394,3,FALSE)</f>
        <v>KIU6</v>
      </c>
      <c r="C11" t="s">
        <v>24</v>
      </c>
      <c r="D11" s="6">
        <f t="shared" si="0"/>
        <v>500</v>
      </c>
      <c r="G11" t="s">
        <v>13264</v>
      </c>
      <c r="H11">
        <v>40</v>
      </c>
      <c r="K11">
        <v>10</v>
      </c>
      <c r="L11" t="str">
        <f t="shared" si="1"/>
        <v>P10</v>
      </c>
      <c r="M11" t="s">
        <v>11910</v>
      </c>
      <c r="N11" t="s">
        <v>24</v>
      </c>
      <c r="O11">
        <v>500</v>
      </c>
    </row>
    <row r="12" spans="1:15">
      <c r="A12">
        <v>11</v>
      </c>
      <c r="B12" t="str">
        <f>VLOOKUP(C12,'master-barang-BRAM'!$B$2:$E$1394,3,FALSE)</f>
        <v>KIU7</v>
      </c>
      <c r="C12" t="s">
        <v>28</v>
      </c>
      <c r="D12" s="6">
        <f t="shared" si="0"/>
        <v>240</v>
      </c>
      <c r="G12" t="s">
        <v>13264</v>
      </c>
      <c r="H12">
        <v>200</v>
      </c>
      <c r="K12">
        <v>11</v>
      </c>
      <c r="L12" t="str">
        <f t="shared" si="1"/>
        <v>P11</v>
      </c>
      <c r="M12" t="s">
        <v>11911</v>
      </c>
      <c r="N12" t="s">
        <v>28</v>
      </c>
      <c r="O12">
        <v>240</v>
      </c>
    </row>
    <row r="13" spans="1:15">
      <c r="A13">
        <v>12</v>
      </c>
      <c r="B13" t="str">
        <f>VLOOKUP(C13,'master-barang-BRAM'!$B$2:$E$1394,3,FALSE)</f>
        <v>KIU8</v>
      </c>
      <c r="C13" t="s">
        <v>31</v>
      </c>
      <c r="D13" s="6">
        <f t="shared" si="0"/>
        <v>40</v>
      </c>
      <c r="G13" t="s">
        <v>11905</v>
      </c>
      <c r="H13">
        <v>10</v>
      </c>
      <c r="K13">
        <v>12</v>
      </c>
      <c r="L13" t="str">
        <f t="shared" si="1"/>
        <v>P12</v>
      </c>
      <c r="M13" t="s">
        <v>11912</v>
      </c>
      <c r="N13" t="s">
        <v>31</v>
      </c>
      <c r="O13">
        <v>40</v>
      </c>
    </row>
    <row r="14" spans="1:15">
      <c r="A14">
        <v>13</v>
      </c>
      <c r="B14" t="str">
        <f>VLOOKUP(C14,'master-barang-BRAM'!$B$2:$E$1394,3,FALSE)</f>
        <v>KIU9</v>
      </c>
      <c r="C14" t="s">
        <v>33</v>
      </c>
      <c r="D14" s="6">
        <f t="shared" si="0"/>
        <v>300</v>
      </c>
      <c r="G14" t="s">
        <v>11905</v>
      </c>
      <c r="H14">
        <v>100</v>
      </c>
      <c r="K14">
        <v>13</v>
      </c>
      <c r="L14" t="str">
        <f t="shared" si="1"/>
        <v>P13</v>
      </c>
      <c r="M14" t="s">
        <v>11913</v>
      </c>
      <c r="N14" t="s">
        <v>33</v>
      </c>
      <c r="O14">
        <v>300</v>
      </c>
    </row>
    <row r="15" spans="1:15">
      <c r="A15">
        <v>14</v>
      </c>
      <c r="B15" t="str">
        <f>VLOOKUP(C15,'master-barang-BRAM'!$B$2:$E$1394,3,FALSE)</f>
        <v>KIU15</v>
      </c>
      <c r="C15" t="s">
        <v>44</v>
      </c>
      <c r="D15" s="6">
        <f t="shared" si="0"/>
        <v>250</v>
      </c>
      <c r="G15" t="s">
        <v>11905</v>
      </c>
      <c r="H15">
        <v>9</v>
      </c>
      <c r="K15">
        <v>14</v>
      </c>
      <c r="L15" t="str">
        <f t="shared" si="1"/>
        <v>P14</v>
      </c>
      <c r="M15" t="s">
        <v>11919</v>
      </c>
      <c r="N15" t="s">
        <v>44</v>
      </c>
      <c r="O15">
        <v>250</v>
      </c>
    </row>
    <row r="16" spans="1:15">
      <c r="A16">
        <v>15</v>
      </c>
      <c r="B16" t="str">
        <f>VLOOKUP(C16,'master-barang-BRAM'!$B$2:$E$1394,3,FALSE)</f>
        <v>KIU29</v>
      </c>
      <c r="C16" t="s">
        <v>65</v>
      </c>
      <c r="D16" s="6">
        <f t="shared" si="0"/>
        <v>1300</v>
      </c>
      <c r="G16" t="s">
        <v>11905</v>
      </c>
      <c r="H16">
        <v>140</v>
      </c>
      <c r="K16">
        <v>15</v>
      </c>
      <c r="L16" t="str">
        <f t="shared" si="1"/>
        <v>P15</v>
      </c>
      <c r="M16" t="s">
        <v>11933</v>
      </c>
      <c r="N16" t="s">
        <v>65</v>
      </c>
      <c r="O16">
        <v>1300</v>
      </c>
    </row>
    <row r="17" spans="1:15">
      <c r="A17">
        <v>16</v>
      </c>
      <c r="B17" t="str">
        <f>VLOOKUP(C17,'master-barang-BRAM'!$B$2:$E$1394,3,FALSE)</f>
        <v>KIU30</v>
      </c>
      <c r="C17" t="s">
        <v>66</v>
      </c>
      <c r="D17" s="6">
        <f t="shared" si="0"/>
        <v>480</v>
      </c>
      <c r="G17" t="s">
        <v>11906</v>
      </c>
      <c r="H17">
        <v>40</v>
      </c>
      <c r="K17">
        <v>16</v>
      </c>
      <c r="L17" t="str">
        <f t="shared" si="1"/>
        <v>P16</v>
      </c>
      <c r="M17" t="s">
        <v>11934</v>
      </c>
      <c r="N17" t="s">
        <v>66</v>
      </c>
      <c r="O17">
        <v>480</v>
      </c>
    </row>
    <row r="18" spans="1:15">
      <c r="A18">
        <v>17</v>
      </c>
      <c r="B18" t="str">
        <f>VLOOKUP(C18,'master-barang-BRAM'!$B$2:$E$1394,3,FALSE)</f>
        <v>KIU32</v>
      </c>
      <c r="C18" t="s">
        <v>71</v>
      </c>
      <c r="D18" s="6">
        <f t="shared" si="0"/>
        <v>430</v>
      </c>
      <c r="G18" t="s">
        <v>11906</v>
      </c>
      <c r="H18">
        <v>40</v>
      </c>
      <c r="K18">
        <v>17</v>
      </c>
      <c r="L18" t="str">
        <f t="shared" si="1"/>
        <v>P17</v>
      </c>
      <c r="M18" t="s">
        <v>11936</v>
      </c>
      <c r="N18" t="s">
        <v>71</v>
      </c>
      <c r="O18">
        <v>430</v>
      </c>
    </row>
    <row r="19" spans="1:15">
      <c r="A19">
        <v>18</v>
      </c>
      <c r="B19" t="str">
        <f>VLOOKUP(C19,'master-barang-BRAM'!$B$2:$E$1394,3,FALSE)</f>
        <v>KIU34</v>
      </c>
      <c r="C19" t="s">
        <v>78</v>
      </c>
      <c r="D19" s="6">
        <f t="shared" si="0"/>
        <v>465</v>
      </c>
      <c r="G19" t="s">
        <v>11906</v>
      </c>
      <c r="H19">
        <v>120</v>
      </c>
      <c r="K19">
        <v>18</v>
      </c>
      <c r="L19" t="str">
        <f t="shared" si="1"/>
        <v>P18</v>
      </c>
      <c r="M19" t="s">
        <v>11938</v>
      </c>
      <c r="N19" t="s">
        <v>78</v>
      </c>
      <c r="O19">
        <v>465</v>
      </c>
    </row>
    <row r="20" spans="1:15">
      <c r="A20">
        <v>19</v>
      </c>
      <c r="B20" t="str">
        <f>VLOOKUP(C20,'master-barang-BRAM'!$B$2:$E$1394,3,FALSE)</f>
        <v>KIU35</v>
      </c>
      <c r="C20" t="s">
        <v>80</v>
      </c>
      <c r="D20" s="6">
        <f t="shared" si="0"/>
        <v>1010</v>
      </c>
      <c r="G20" t="s">
        <v>11906</v>
      </c>
      <c r="H20">
        <v>5</v>
      </c>
      <c r="K20">
        <v>19</v>
      </c>
      <c r="L20" t="str">
        <f t="shared" si="1"/>
        <v>P19</v>
      </c>
      <c r="M20" t="s">
        <v>11939</v>
      </c>
      <c r="N20" t="s">
        <v>80</v>
      </c>
      <c r="O20">
        <v>1010</v>
      </c>
    </row>
    <row r="21" spans="1:15">
      <c r="A21">
        <v>20</v>
      </c>
      <c r="B21" t="str">
        <f>VLOOKUP(C21,'master-barang-BRAM'!$B$2:$E$1394,3,FALSE)</f>
        <v>KIU36</v>
      </c>
      <c r="C21" t="s">
        <v>83</v>
      </c>
      <c r="D21" s="6">
        <f t="shared" si="0"/>
        <v>1080</v>
      </c>
      <c r="G21" t="s">
        <v>11906</v>
      </c>
      <c r="H21">
        <v>80</v>
      </c>
      <c r="K21">
        <v>20</v>
      </c>
      <c r="L21" t="str">
        <f t="shared" si="1"/>
        <v>P20</v>
      </c>
      <c r="M21" t="s">
        <v>11940</v>
      </c>
      <c r="N21" t="s">
        <v>83</v>
      </c>
      <c r="O21">
        <v>1080</v>
      </c>
    </row>
    <row r="22" spans="1:15">
      <c r="A22">
        <v>21</v>
      </c>
      <c r="B22" t="str">
        <f>VLOOKUP(C22,'master-barang-BRAM'!$B$2:$E$1394,3,FALSE)</f>
        <v>KIU52</v>
      </c>
      <c r="C22" t="s">
        <v>110</v>
      </c>
      <c r="D22" s="6">
        <f t="shared" si="0"/>
        <v>120</v>
      </c>
      <c r="G22" t="s">
        <v>11906</v>
      </c>
      <c r="H22">
        <v>80</v>
      </c>
      <c r="K22">
        <v>21</v>
      </c>
      <c r="L22" t="str">
        <f t="shared" si="1"/>
        <v>P21</v>
      </c>
      <c r="M22" t="s">
        <v>11956</v>
      </c>
      <c r="N22" t="s">
        <v>110</v>
      </c>
      <c r="O22">
        <v>120</v>
      </c>
    </row>
    <row r="23" spans="1:15">
      <c r="A23">
        <v>22</v>
      </c>
      <c r="B23" t="str">
        <f>VLOOKUP(C23,'master-barang-BRAM'!$B$2:$E$1394,3,FALSE)</f>
        <v>KIU53</v>
      </c>
      <c r="C23" t="s">
        <v>113</v>
      </c>
      <c r="D23" s="6">
        <f t="shared" si="0"/>
        <v>200</v>
      </c>
      <c r="G23" t="s">
        <v>11907</v>
      </c>
      <c r="H23">
        <v>100</v>
      </c>
      <c r="K23">
        <v>22</v>
      </c>
      <c r="L23" t="str">
        <f t="shared" si="1"/>
        <v>P22</v>
      </c>
      <c r="M23" t="s">
        <v>11957</v>
      </c>
      <c r="N23" t="s">
        <v>113</v>
      </c>
      <c r="O23">
        <v>200</v>
      </c>
    </row>
    <row r="24" spans="1:15">
      <c r="A24">
        <v>23</v>
      </c>
      <c r="B24" t="str">
        <f>VLOOKUP(C24,'master-barang-BRAM'!$B$2:$E$1394,3,FALSE)</f>
        <v>KIU54</v>
      </c>
      <c r="C24" t="s">
        <v>116</v>
      </c>
      <c r="D24" s="6">
        <f t="shared" si="0"/>
        <v>1300</v>
      </c>
      <c r="G24" t="s">
        <v>11910</v>
      </c>
      <c r="H24">
        <v>500</v>
      </c>
      <c r="K24">
        <v>23</v>
      </c>
      <c r="L24" t="str">
        <f t="shared" si="1"/>
        <v>P23</v>
      </c>
      <c r="M24" t="s">
        <v>11958</v>
      </c>
      <c r="N24" t="s">
        <v>116</v>
      </c>
      <c r="O24">
        <v>1300</v>
      </c>
    </row>
    <row r="25" spans="1:15">
      <c r="A25">
        <v>24</v>
      </c>
      <c r="B25" t="str">
        <f>VLOOKUP(C25,'master-barang-BRAM'!$B$2:$E$1394,3,FALSE)</f>
        <v>KIU80</v>
      </c>
      <c r="C25" t="s">
        <v>154</v>
      </c>
      <c r="D25" s="6">
        <f t="shared" si="0"/>
        <v>100</v>
      </c>
      <c r="G25" t="s">
        <v>11911</v>
      </c>
      <c r="H25">
        <v>200</v>
      </c>
      <c r="K25">
        <v>24</v>
      </c>
      <c r="L25" t="str">
        <f t="shared" si="1"/>
        <v>P24</v>
      </c>
      <c r="M25" t="s">
        <v>11984</v>
      </c>
      <c r="N25" t="s">
        <v>154</v>
      </c>
      <c r="O25">
        <v>100</v>
      </c>
    </row>
    <row r="26" spans="1:15">
      <c r="A26">
        <v>25</v>
      </c>
      <c r="B26" t="str">
        <f>VLOOKUP(C26,'master-barang-BRAM'!$B$2:$E$1394,3,FALSE)</f>
        <v>KIU81</v>
      </c>
      <c r="C26" t="s">
        <v>158</v>
      </c>
      <c r="D26" s="6">
        <f t="shared" si="0"/>
        <v>20</v>
      </c>
      <c r="G26" t="s">
        <v>11911</v>
      </c>
      <c r="H26">
        <v>40</v>
      </c>
      <c r="K26">
        <v>25</v>
      </c>
      <c r="L26" t="str">
        <f t="shared" si="1"/>
        <v>P25</v>
      </c>
      <c r="M26" t="s">
        <v>11985</v>
      </c>
      <c r="N26" t="s">
        <v>158</v>
      </c>
      <c r="O26">
        <v>20</v>
      </c>
    </row>
    <row r="27" spans="1:15">
      <c r="A27">
        <v>26</v>
      </c>
      <c r="B27" t="str">
        <f>VLOOKUP(C27,'master-barang-BRAM'!$B$2:$E$1394,3,FALSE)</f>
        <v>KIU82</v>
      </c>
      <c r="C27" t="s">
        <v>163</v>
      </c>
      <c r="D27" s="6">
        <f t="shared" si="0"/>
        <v>50</v>
      </c>
      <c r="G27" t="s">
        <v>11912</v>
      </c>
      <c r="H27">
        <v>40</v>
      </c>
      <c r="K27">
        <v>26</v>
      </c>
      <c r="L27" t="str">
        <f t="shared" si="1"/>
        <v>P26</v>
      </c>
      <c r="M27" t="s">
        <v>11986</v>
      </c>
      <c r="N27" t="s">
        <v>163</v>
      </c>
      <c r="O27">
        <v>50</v>
      </c>
    </row>
    <row r="28" spans="1:15">
      <c r="A28">
        <v>27</v>
      </c>
      <c r="B28" t="str">
        <f>VLOOKUP(C28,'master-barang-BRAM'!$B$2:$E$1394,3,FALSE)</f>
        <v>KIU84</v>
      </c>
      <c r="C28" t="s">
        <v>173</v>
      </c>
      <c r="D28" s="6">
        <f t="shared" si="0"/>
        <v>80</v>
      </c>
      <c r="G28" t="s">
        <v>11913</v>
      </c>
      <c r="H28">
        <v>300</v>
      </c>
      <c r="K28">
        <v>27</v>
      </c>
      <c r="L28" t="str">
        <f t="shared" si="1"/>
        <v>P27</v>
      </c>
      <c r="M28" t="s">
        <v>11988</v>
      </c>
      <c r="N28" t="s">
        <v>173</v>
      </c>
      <c r="O28">
        <v>80</v>
      </c>
    </row>
    <row r="29" spans="1:15">
      <c r="A29">
        <v>28</v>
      </c>
      <c r="B29" t="str">
        <f>VLOOKUP(C29,'master-barang-BRAM'!$B$2:$E$1394,3,FALSE)</f>
        <v>KIU91</v>
      </c>
      <c r="C29" t="s">
        <v>187</v>
      </c>
      <c r="D29" s="6">
        <f t="shared" si="0"/>
        <v>200</v>
      </c>
      <c r="G29" t="s">
        <v>11919</v>
      </c>
      <c r="H29">
        <v>250</v>
      </c>
      <c r="K29">
        <v>28</v>
      </c>
      <c r="L29" t="str">
        <f t="shared" si="1"/>
        <v>P28</v>
      </c>
      <c r="M29" t="s">
        <v>11995</v>
      </c>
      <c r="N29" t="s">
        <v>187</v>
      </c>
      <c r="O29">
        <v>200</v>
      </c>
    </row>
    <row r="30" spans="1:15">
      <c r="A30">
        <v>29</v>
      </c>
      <c r="B30" t="str">
        <f>VLOOKUP(C30,'master-barang-BRAM'!$B$2:$E$1394,3,FALSE)</f>
        <v>KIU102</v>
      </c>
      <c r="C30" t="s">
        <v>206</v>
      </c>
      <c r="D30" s="6">
        <f t="shared" si="0"/>
        <v>80</v>
      </c>
      <c r="G30" t="s">
        <v>11933</v>
      </c>
      <c r="H30">
        <v>1200</v>
      </c>
      <c r="K30">
        <v>29</v>
      </c>
      <c r="L30" t="str">
        <f t="shared" si="1"/>
        <v>P29</v>
      </c>
      <c r="M30" t="s">
        <v>12006</v>
      </c>
      <c r="N30" t="s">
        <v>206</v>
      </c>
      <c r="O30">
        <v>80</v>
      </c>
    </row>
    <row r="31" spans="1:15">
      <c r="A31">
        <v>30</v>
      </c>
      <c r="B31" t="str">
        <f>VLOOKUP(C31,'master-barang-BRAM'!$B$2:$E$1394,3,FALSE)</f>
        <v>KIU116</v>
      </c>
      <c r="C31" t="s">
        <v>236</v>
      </c>
      <c r="D31" s="6">
        <f t="shared" si="0"/>
        <v>1</v>
      </c>
      <c r="G31" t="s">
        <v>11933</v>
      </c>
      <c r="H31">
        <v>100</v>
      </c>
      <c r="K31">
        <v>30</v>
      </c>
      <c r="L31" t="str">
        <f t="shared" si="1"/>
        <v>P30</v>
      </c>
      <c r="M31" t="s">
        <v>12020</v>
      </c>
      <c r="N31" t="s">
        <v>236</v>
      </c>
      <c r="O31">
        <v>1</v>
      </c>
    </row>
    <row r="32" spans="1:15">
      <c r="A32">
        <v>31</v>
      </c>
      <c r="B32" t="str">
        <f>VLOOKUP(C32,'master-barang-BRAM'!$B$2:$E$1394,3,FALSE)</f>
        <v>KIU118</v>
      </c>
      <c r="C32" t="s">
        <v>238</v>
      </c>
      <c r="D32" s="6">
        <f t="shared" si="0"/>
        <v>4</v>
      </c>
      <c r="G32" t="s">
        <v>11934</v>
      </c>
      <c r="H32">
        <v>200</v>
      </c>
      <c r="K32">
        <v>31</v>
      </c>
      <c r="L32" t="str">
        <f t="shared" si="1"/>
        <v>P31</v>
      </c>
      <c r="M32" t="s">
        <v>12022</v>
      </c>
      <c r="N32" t="s">
        <v>238</v>
      </c>
      <c r="O32">
        <v>4</v>
      </c>
    </row>
    <row r="33" spans="1:15">
      <c r="A33">
        <v>32</v>
      </c>
      <c r="B33" t="str">
        <f>VLOOKUP(C33,'master-barang-BRAM'!$B$2:$E$1394,3,FALSE)</f>
        <v>KIU136</v>
      </c>
      <c r="C33" t="s">
        <v>261</v>
      </c>
      <c r="D33" s="6">
        <f t="shared" si="0"/>
        <v>600</v>
      </c>
      <c r="G33" t="s">
        <v>11934</v>
      </c>
      <c r="H33">
        <v>40</v>
      </c>
      <c r="K33">
        <v>32</v>
      </c>
      <c r="L33" t="str">
        <f t="shared" si="1"/>
        <v>P32</v>
      </c>
      <c r="M33" t="s">
        <v>12040</v>
      </c>
      <c r="N33" t="s">
        <v>261</v>
      </c>
      <c r="O33">
        <v>600</v>
      </c>
    </row>
    <row r="34" spans="1:15">
      <c r="A34">
        <v>33</v>
      </c>
      <c r="B34" t="str">
        <f>VLOOKUP(C34,'master-barang-BRAM'!$B$2:$E$1394,3,FALSE)</f>
        <v>KIU149</v>
      </c>
      <c r="C34" t="s">
        <v>279</v>
      </c>
      <c r="D34" s="6">
        <f t="shared" si="0"/>
        <v>25</v>
      </c>
      <c r="G34" t="s">
        <v>11934</v>
      </c>
      <c r="H34">
        <v>80</v>
      </c>
      <c r="K34">
        <v>33</v>
      </c>
      <c r="L34" t="str">
        <f t="shared" si="1"/>
        <v>P33</v>
      </c>
      <c r="M34" t="s">
        <v>12053</v>
      </c>
      <c r="N34" t="s">
        <v>279</v>
      </c>
      <c r="O34">
        <v>25</v>
      </c>
    </row>
    <row r="35" spans="1:15">
      <c r="A35">
        <v>34</v>
      </c>
      <c r="B35" t="str">
        <f>VLOOKUP(C35,'master-barang-BRAM'!$B$2:$E$1394,3,FALSE)</f>
        <v>KIU157</v>
      </c>
      <c r="C35" t="s">
        <v>288</v>
      </c>
      <c r="D35" s="6">
        <f t="shared" si="0"/>
        <v>100</v>
      </c>
      <c r="G35" t="s">
        <v>11934</v>
      </c>
      <c r="H35">
        <v>120</v>
      </c>
      <c r="K35">
        <v>34</v>
      </c>
      <c r="L35" t="str">
        <f t="shared" si="1"/>
        <v>P34</v>
      </c>
      <c r="M35" t="s">
        <v>12061</v>
      </c>
      <c r="N35" t="s">
        <v>288</v>
      </c>
      <c r="O35">
        <v>100</v>
      </c>
    </row>
    <row r="36" spans="1:15">
      <c r="A36">
        <v>35</v>
      </c>
      <c r="B36" t="str">
        <f>VLOOKUP(C36,'master-barang-BRAM'!$B$2:$E$1394,3,FALSE)</f>
        <v>KIU159</v>
      </c>
      <c r="C36" t="s">
        <v>293</v>
      </c>
      <c r="D36" s="6">
        <f t="shared" si="0"/>
        <v>10</v>
      </c>
      <c r="G36" t="s">
        <v>11934</v>
      </c>
      <c r="H36">
        <v>40</v>
      </c>
      <c r="K36">
        <v>35</v>
      </c>
      <c r="L36" t="str">
        <f t="shared" si="1"/>
        <v>P35</v>
      </c>
      <c r="M36" t="s">
        <v>12063</v>
      </c>
      <c r="N36" t="s">
        <v>293</v>
      </c>
      <c r="O36">
        <v>10</v>
      </c>
    </row>
    <row r="37" spans="1:15">
      <c r="A37">
        <v>36</v>
      </c>
      <c r="B37" t="str">
        <f>VLOOKUP(C37,'master-barang-BRAM'!$B$2:$E$1394,3,FALSE)</f>
        <v>KIU160</v>
      </c>
      <c r="C37" t="s">
        <v>295</v>
      </c>
      <c r="D37" s="6">
        <f t="shared" si="0"/>
        <v>5</v>
      </c>
      <c r="G37" t="s">
        <v>11936</v>
      </c>
      <c r="H37">
        <v>280</v>
      </c>
      <c r="K37">
        <v>36</v>
      </c>
      <c r="L37" t="str">
        <f t="shared" si="1"/>
        <v>P36</v>
      </c>
      <c r="M37" t="s">
        <v>12064</v>
      </c>
      <c r="N37" t="s">
        <v>295</v>
      </c>
      <c r="O37">
        <v>5</v>
      </c>
    </row>
    <row r="38" spans="1:15">
      <c r="A38">
        <v>37</v>
      </c>
      <c r="B38" t="str">
        <f>VLOOKUP(C38,'master-barang-BRAM'!$B$2:$E$1394,3,FALSE)</f>
        <v>KIU177</v>
      </c>
      <c r="C38" t="s">
        <v>328</v>
      </c>
      <c r="D38" s="6">
        <f t="shared" si="0"/>
        <v>40</v>
      </c>
      <c r="G38" t="s">
        <v>11936</v>
      </c>
      <c r="H38">
        <v>120</v>
      </c>
      <c r="K38">
        <v>37</v>
      </c>
      <c r="L38" t="str">
        <f t="shared" si="1"/>
        <v>P37</v>
      </c>
      <c r="M38" t="s">
        <v>12081</v>
      </c>
      <c r="N38" t="s">
        <v>328</v>
      </c>
      <c r="O38">
        <v>40</v>
      </c>
    </row>
    <row r="39" spans="1:15">
      <c r="A39">
        <v>38</v>
      </c>
      <c r="B39" t="str">
        <f>VLOOKUP(C39,'master-barang-BRAM'!$B$2:$E$1394,3,FALSE)</f>
        <v>KIU194</v>
      </c>
      <c r="C39" t="s">
        <v>351</v>
      </c>
      <c r="D39" s="6">
        <f t="shared" si="0"/>
        <v>100</v>
      </c>
      <c r="G39" t="s">
        <v>11936</v>
      </c>
      <c r="H39">
        <v>8</v>
      </c>
      <c r="K39">
        <v>38</v>
      </c>
      <c r="L39" t="str">
        <f t="shared" si="1"/>
        <v>P38</v>
      </c>
      <c r="M39" t="s">
        <v>12098</v>
      </c>
      <c r="N39" t="s">
        <v>351</v>
      </c>
      <c r="O39">
        <v>100</v>
      </c>
    </row>
    <row r="40" spans="1:15">
      <c r="A40">
        <v>39</v>
      </c>
      <c r="B40" t="str">
        <f>VLOOKUP(C40,'master-barang-BRAM'!$B$2:$E$1394,3,FALSE)</f>
        <v>KIU195</v>
      </c>
      <c r="C40" t="s">
        <v>352</v>
      </c>
      <c r="D40" s="6">
        <f t="shared" si="0"/>
        <v>550</v>
      </c>
      <c r="G40" t="s">
        <v>11936</v>
      </c>
      <c r="H40">
        <v>1</v>
      </c>
      <c r="K40">
        <v>39</v>
      </c>
      <c r="L40" t="str">
        <f t="shared" si="1"/>
        <v>P39</v>
      </c>
      <c r="M40" t="s">
        <v>12099</v>
      </c>
      <c r="N40" t="s">
        <v>352</v>
      </c>
      <c r="O40">
        <v>550</v>
      </c>
    </row>
    <row r="41" spans="1:15">
      <c r="A41">
        <v>40</v>
      </c>
      <c r="B41" t="str">
        <f>VLOOKUP(C41,'master-barang-BRAM'!$B$2:$E$1394,3,FALSE)</f>
        <v>KIU219</v>
      </c>
      <c r="C41" t="s">
        <v>391</v>
      </c>
      <c r="D41" s="6">
        <f t="shared" si="0"/>
        <v>500</v>
      </c>
      <c r="G41" t="s">
        <v>11936</v>
      </c>
      <c r="H41">
        <v>1</v>
      </c>
      <c r="K41">
        <v>40</v>
      </c>
      <c r="L41" t="str">
        <f t="shared" si="1"/>
        <v>P40</v>
      </c>
      <c r="M41" t="s">
        <v>12123</v>
      </c>
      <c r="N41" t="s">
        <v>391</v>
      </c>
      <c r="O41">
        <v>500</v>
      </c>
    </row>
    <row r="42" spans="1:15">
      <c r="A42">
        <v>41</v>
      </c>
      <c r="B42" t="str">
        <f>VLOOKUP(C42,'master-barang-BRAM'!$B$2:$E$1394,3,FALSE)</f>
        <v>KIU221</v>
      </c>
      <c r="C42" t="s">
        <v>394</v>
      </c>
      <c r="D42" s="6">
        <f t="shared" si="0"/>
        <v>20</v>
      </c>
      <c r="G42" t="s">
        <v>11936</v>
      </c>
      <c r="H42">
        <v>20</v>
      </c>
      <c r="K42">
        <v>41</v>
      </c>
      <c r="L42" t="str">
        <f t="shared" si="1"/>
        <v>P41</v>
      </c>
      <c r="M42" t="s">
        <v>12125</v>
      </c>
      <c r="N42" t="s">
        <v>394</v>
      </c>
      <c r="O42">
        <v>20</v>
      </c>
    </row>
    <row r="43" spans="1:15">
      <c r="A43">
        <v>42</v>
      </c>
      <c r="B43" t="str">
        <f>VLOOKUP(C43,'master-barang-BRAM'!$B$2:$E$1394,3,FALSE)</f>
        <v>KIU224</v>
      </c>
      <c r="C43" t="s">
        <v>397</v>
      </c>
      <c r="D43" s="6">
        <f t="shared" si="0"/>
        <v>60</v>
      </c>
      <c r="G43" t="s">
        <v>11938</v>
      </c>
      <c r="H43">
        <v>15</v>
      </c>
      <c r="K43">
        <v>42</v>
      </c>
      <c r="L43" t="str">
        <f t="shared" si="1"/>
        <v>P42</v>
      </c>
      <c r="M43" t="s">
        <v>12128</v>
      </c>
      <c r="N43" t="s">
        <v>397</v>
      </c>
      <c r="O43">
        <v>60</v>
      </c>
    </row>
    <row r="44" spans="1:15">
      <c r="A44">
        <v>43</v>
      </c>
      <c r="B44" t="str">
        <f>VLOOKUP(C44,'master-barang-BRAM'!$B$2:$E$1394,3,FALSE)</f>
        <v>KIU240</v>
      </c>
      <c r="C44" t="s">
        <v>437</v>
      </c>
      <c r="D44" s="6">
        <f t="shared" si="0"/>
        <v>150</v>
      </c>
      <c r="G44" t="s">
        <v>11938</v>
      </c>
      <c r="H44">
        <v>450</v>
      </c>
      <c r="K44">
        <v>43</v>
      </c>
      <c r="L44" t="str">
        <f t="shared" si="1"/>
        <v>P43</v>
      </c>
      <c r="M44" t="s">
        <v>12144</v>
      </c>
      <c r="N44" t="s">
        <v>437</v>
      </c>
      <c r="O44">
        <v>150</v>
      </c>
    </row>
    <row r="45" spans="1:15">
      <c r="A45">
        <v>44</v>
      </c>
      <c r="B45" t="str">
        <f>VLOOKUP(C45,'master-barang-BRAM'!$B$2:$E$1394,3,FALSE)</f>
        <v>KIU241</v>
      </c>
      <c r="C45" t="s">
        <v>440</v>
      </c>
      <c r="D45" s="6">
        <f t="shared" si="0"/>
        <v>620</v>
      </c>
      <c r="G45" t="s">
        <v>11939</v>
      </c>
      <c r="H45">
        <v>1000</v>
      </c>
      <c r="K45">
        <v>44</v>
      </c>
      <c r="L45" t="str">
        <f t="shared" si="1"/>
        <v>P44</v>
      </c>
      <c r="M45" t="s">
        <v>12145</v>
      </c>
      <c r="N45" t="s">
        <v>440</v>
      </c>
      <c r="O45">
        <v>620</v>
      </c>
    </row>
    <row r="46" spans="1:15">
      <c r="A46">
        <v>45</v>
      </c>
      <c r="B46" t="str">
        <f>VLOOKUP(C46,'master-barang-BRAM'!$B$2:$E$1394,3,FALSE)</f>
        <v>KIU242</v>
      </c>
      <c r="C46" t="s">
        <v>448</v>
      </c>
      <c r="D46" s="6">
        <f t="shared" si="0"/>
        <v>320</v>
      </c>
      <c r="G46" t="s">
        <v>11939</v>
      </c>
      <c r="H46">
        <v>10</v>
      </c>
      <c r="K46">
        <v>45</v>
      </c>
      <c r="L46" t="str">
        <f t="shared" si="1"/>
        <v>P45</v>
      </c>
      <c r="M46" t="s">
        <v>12146</v>
      </c>
      <c r="N46" t="s">
        <v>448</v>
      </c>
      <c r="O46">
        <v>320</v>
      </c>
    </row>
    <row r="47" spans="1:15">
      <c r="A47">
        <v>46</v>
      </c>
      <c r="B47" t="str">
        <f>VLOOKUP(C47,'master-barang-BRAM'!$B$2:$E$1394,3,FALSE)</f>
        <v>KIU252</v>
      </c>
      <c r="C47" t="s">
        <v>476</v>
      </c>
      <c r="D47" s="6">
        <f t="shared" si="0"/>
        <v>120</v>
      </c>
      <c r="G47" t="s">
        <v>11940</v>
      </c>
      <c r="H47">
        <v>800</v>
      </c>
      <c r="K47">
        <v>46</v>
      </c>
      <c r="L47" t="str">
        <f t="shared" si="1"/>
        <v>P46</v>
      </c>
      <c r="M47" t="s">
        <v>12156</v>
      </c>
      <c r="N47" t="s">
        <v>476</v>
      </c>
      <c r="O47">
        <v>120</v>
      </c>
    </row>
    <row r="48" spans="1:15">
      <c r="A48">
        <v>47</v>
      </c>
      <c r="B48" t="str">
        <f>VLOOKUP(C48,'master-barang-BRAM'!$B$2:$E$1394,3,FALSE)</f>
        <v>KIU254</v>
      </c>
      <c r="C48" t="s">
        <v>478</v>
      </c>
      <c r="D48" s="6">
        <f t="shared" si="0"/>
        <v>100</v>
      </c>
      <c r="G48" t="s">
        <v>11940</v>
      </c>
      <c r="H48">
        <v>200</v>
      </c>
      <c r="K48">
        <v>47</v>
      </c>
      <c r="L48" t="str">
        <f t="shared" si="1"/>
        <v>P47</v>
      </c>
      <c r="M48" t="s">
        <v>12158</v>
      </c>
      <c r="N48" t="s">
        <v>478</v>
      </c>
      <c r="O48">
        <v>100</v>
      </c>
    </row>
    <row r="49" spans="1:15">
      <c r="A49">
        <v>48</v>
      </c>
      <c r="B49" t="str">
        <f>VLOOKUP(C49,'master-barang-BRAM'!$B$2:$E$1394,3,FALSE)</f>
        <v>KIU273</v>
      </c>
      <c r="C49" t="s">
        <v>505</v>
      </c>
      <c r="D49" s="6">
        <f t="shared" si="0"/>
        <v>16</v>
      </c>
      <c r="G49" t="s">
        <v>11940</v>
      </c>
      <c r="H49">
        <v>80</v>
      </c>
      <c r="K49">
        <v>48</v>
      </c>
      <c r="L49" t="str">
        <f t="shared" si="1"/>
        <v>P48</v>
      </c>
      <c r="M49" t="s">
        <v>12177</v>
      </c>
      <c r="N49" t="s">
        <v>505</v>
      </c>
      <c r="O49">
        <v>16</v>
      </c>
    </row>
    <row r="50" spans="1:15">
      <c r="A50">
        <v>49</v>
      </c>
      <c r="B50" t="str">
        <f>VLOOKUP(C50,'master-barang-BRAM'!$B$2:$E$1394,3,FALSE)</f>
        <v>KIU275</v>
      </c>
      <c r="C50" t="s">
        <v>508</v>
      </c>
      <c r="D50" s="6">
        <f t="shared" si="0"/>
        <v>40</v>
      </c>
      <c r="G50" t="s">
        <v>11956</v>
      </c>
      <c r="H50">
        <v>20</v>
      </c>
      <c r="K50">
        <v>49</v>
      </c>
      <c r="L50" t="str">
        <f t="shared" si="1"/>
        <v>P49</v>
      </c>
      <c r="M50" t="s">
        <v>12179</v>
      </c>
      <c r="N50" t="s">
        <v>508</v>
      </c>
      <c r="O50">
        <v>40</v>
      </c>
    </row>
    <row r="51" spans="1:15">
      <c r="A51">
        <v>50</v>
      </c>
      <c r="B51" t="str">
        <f>VLOOKUP(C51,'master-barang-BRAM'!$B$2:$E$1394,3,FALSE)</f>
        <v>KIU281</v>
      </c>
      <c r="C51" t="s">
        <v>519</v>
      </c>
      <c r="D51" s="6">
        <f t="shared" si="0"/>
        <v>65</v>
      </c>
      <c r="G51" t="s">
        <v>11956</v>
      </c>
      <c r="H51">
        <v>20</v>
      </c>
      <c r="K51">
        <v>50</v>
      </c>
      <c r="L51" t="str">
        <f t="shared" si="1"/>
        <v>P50</v>
      </c>
      <c r="M51" t="s">
        <v>12185</v>
      </c>
      <c r="N51" t="s">
        <v>519</v>
      </c>
      <c r="O51">
        <v>65</v>
      </c>
    </row>
    <row r="52" spans="1:15">
      <c r="A52">
        <v>51</v>
      </c>
      <c r="B52" t="str">
        <f>VLOOKUP(C52,'master-barang-BRAM'!$B$2:$E$1394,3,FALSE)</f>
        <v>KIU282</v>
      </c>
      <c r="C52" t="s">
        <v>522</v>
      </c>
      <c r="D52" s="6">
        <f t="shared" si="0"/>
        <v>450</v>
      </c>
      <c r="G52" t="s">
        <v>11956</v>
      </c>
      <c r="H52">
        <v>40</v>
      </c>
      <c r="K52">
        <v>51</v>
      </c>
      <c r="L52" t="str">
        <f t="shared" si="1"/>
        <v>P51</v>
      </c>
      <c r="M52" t="s">
        <v>12186</v>
      </c>
      <c r="N52" t="s">
        <v>522</v>
      </c>
      <c r="O52">
        <v>450</v>
      </c>
    </row>
    <row r="53" spans="1:15">
      <c r="A53">
        <v>52</v>
      </c>
      <c r="B53" t="str">
        <f>VLOOKUP(C53,'master-barang-BRAM'!$B$2:$E$1394,3,FALSE)</f>
        <v>KIU283</v>
      </c>
      <c r="C53" t="s">
        <v>526</v>
      </c>
      <c r="D53" s="6">
        <f t="shared" si="0"/>
        <v>500</v>
      </c>
      <c r="G53" t="s">
        <v>11956</v>
      </c>
      <c r="H53">
        <v>40</v>
      </c>
      <c r="K53">
        <v>52</v>
      </c>
      <c r="L53" t="str">
        <f t="shared" si="1"/>
        <v>P52</v>
      </c>
      <c r="M53" t="s">
        <v>12187</v>
      </c>
      <c r="N53" t="s">
        <v>526</v>
      </c>
      <c r="O53">
        <v>500</v>
      </c>
    </row>
    <row r="54" spans="1:15">
      <c r="A54">
        <v>53</v>
      </c>
      <c r="B54" t="str">
        <f>VLOOKUP(C54,'master-barang-BRAM'!$B$2:$E$1394,3,FALSE)</f>
        <v>KIU293</v>
      </c>
      <c r="C54" t="s">
        <v>544</v>
      </c>
      <c r="D54" s="6">
        <f t="shared" si="0"/>
        <v>100</v>
      </c>
      <c r="G54" t="s">
        <v>11957</v>
      </c>
      <c r="H54">
        <v>120</v>
      </c>
      <c r="K54">
        <v>53</v>
      </c>
      <c r="L54" t="str">
        <f t="shared" si="1"/>
        <v>P53</v>
      </c>
      <c r="M54" t="s">
        <v>12197</v>
      </c>
      <c r="N54" t="s">
        <v>544</v>
      </c>
      <c r="O54">
        <v>100</v>
      </c>
    </row>
    <row r="55" spans="1:15">
      <c r="A55">
        <v>54</v>
      </c>
      <c r="B55" t="str">
        <f>VLOOKUP(C55,'master-barang-BRAM'!$B$2:$E$1394,3,FALSE)</f>
        <v>KIU294</v>
      </c>
      <c r="C55" t="s">
        <v>547</v>
      </c>
      <c r="D55" s="6">
        <f t="shared" si="0"/>
        <v>1000</v>
      </c>
      <c r="G55" t="s">
        <v>11957</v>
      </c>
      <c r="H55">
        <v>40</v>
      </c>
      <c r="K55">
        <v>54</v>
      </c>
      <c r="L55" t="str">
        <f t="shared" si="1"/>
        <v>P54</v>
      </c>
      <c r="M55" t="s">
        <v>12198</v>
      </c>
      <c r="N55" t="s">
        <v>547</v>
      </c>
      <c r="O55">
        <v>1000</v>
      </c>
    </row>
    <row r="56" spans="1:15">
      <c r="A56">
        <v>55</v>
      </c>
      <c r="B56" t="str">
        <f>VLOOKUP(C56,'master-barang-BRAM'!$B$2:$E$1394,3,FALSE)</f>
        <v>KIU296</v>
      </c>
      <c r="C56" t="s">
        <v>554</v>
      </c>
      <c r="D56" s="6">
        <f t="shared" si="0"/>
        <v>40</v>
      </c>
      <c r="G56" t="s">
        <v>11957</v>
      </c>
      <c r="H56">
        <v>40</v>
      </c>
      <c r="K56">
        <v>55</v>
      </c>
      <c r="L56" t="str">
        <f t="shared" si="1"/>
        <v>P55</v>
      </c>
      <c r="M56" t="s">
        <v>12200</v>
      </c>
      <c r="N56" t="s">
        <v>554</v>
      </c>
      <c r="O56">
        <v>40</v>
      </c>
    </row>
    <row r="57" spans="1:15">
      <c r="A57">
        <v>56</v>
      </c>
      <c r="B57" t="str">
        <f>VLOOKUP(C57,'master-barang-BRAM'!$B$2:$E$1394,3,FALSE)</f>
        <v>KIU298</v>
      </c>
      <c r="C57" t="s">
        <v>561</v>
      </c>
      <c r="D57" s="6">
        <f t="shared" si="0"/>
        <v>60</v>
      </c>
      <c r="G57" t="s">
        <v>11958</v>
      </c>
      <c r="H57">
        <v>1250</v>
      </c>
      <c r="K57">
        <v>56</v>
      </c>
      <c r="L57" t="str">
        <f t="shared" si="1"/>
        <v>P56</v>
      </c>
      <c r="M57" t="s">
        <v>12202</v>
      </c>
      <c r="N57" t="s">
        <v>561</v>
      </c>
      <c r="O57">
        <v>60</v>
      </c>
    </row>
    <row r="58" spans="1:15">
      <c r="A58">
        <v>57</v>
      </c>
      <c r="B58" t="str">
        <f>VLOOKUP(C58,'master-barang-BRAM'!$B$2:$E$1394,3,FALSE)</f>
        <v>KIU299</v>
      </c>
      <c r="C58" t="s">
        <v>563</v>
      </c>
      <c r="D58" s="6">
        <f t="shared" si="0"/>
        <v>7</v>
      </c>
      <c r="G58" t="s">
        <v>11958</v>
      </c>
      <c r="H58">
        <v>50</v>
      </c>
      <c r="K58">
        <v>57</v>
      </c>
      <c r="L58" t="str">
        <f t="shared" si="1"/>
        <v>P57</v>
      </c>
      <c r="M58" t="s">
        <v>12203</v>
      </c>
      <c r="N58" t="s">
        <v>563</v>
      </c>
      <c r="O58">
        <v>7</v>
      </c>
    </row>
    <row r="59" spans="1:15">
      <c r="A59">
        <v>58</v>
      </c>
      <c r="B59" t="str">
        <f>VLOOKUP(C59,'master-barang-BRAM'!$B$2:$E$1394,3,FALSE)</f>
        <v>KIU303</v>
      </c>
      <c r="C59" t="s">
        <v>573</v>
      </c>
      <c r="D59" s="6">
        <f t="shared" si="0"/>
        <v>10</v>
      </c>
      <c r="G59" t="s">
        <v>11984</v>
      </c>
      <c r="H59">
        <v>100</v>
      </c>
      <c r="K59">
        <v>58</v>
      </c>
      <c r="L59" t="str">
        <f t="shared" si="1"/>
        <v>P58</v>
      </c>
      <c r="M59" t="s">
        <v>12207</v>
      </c>
      <c r="N59" t="s">
        <v>573</v>
      </c>
      <c r="O59">
        <v>10</v>
      </c>
    </row>
    <row r="60" spans="1:15">
      <c r="A60">
        <v>59</v>
      </c>
      <c r="B60" t="str">
        <f>VLOOKUP(C60,'master-barang-BRAM'!$B$2:$E$1394,3,FALSE)</f>
        <v>KIU315</v>
      </c>
      <c r="C60" t="s">
        <v>588</v>
      </c>
      <c r="D60" s="6">
        <f t="shared" si="0"/>
        <v>240</v>
      </c>
      <c r="G60" t="s">
        <v>11985</v>
      </c>
      <c r="H60">
        <v>20</v>
      </c>
      <c r="K60">
        <v>59</v>
      </c>
      <c r="L60" t="str">
        <f t="shared" si="1"/>
        <v>P59</v>
      </c>
      <c r="M60" t="s">
        <v>12219</v>
      </c>
      <c r="N60" t="s">
        <v>588</v>
      </c>
      <c r="O60">
        <v>240</v>
      </c>
    </row>
    <row r="61" spans="1:15">
      <c r="A61">
        <v>60</v>
      </c>
      <c r="B61" t="str">
        <f>VLOOKUP(C61,'master-barang-BRAM'!$B$2:$E$1394,3,FALSE)</f>
        <v>KIU327</v>
      </c>
      <c r="C61" t="s">
        <v>604</v>
      </c>
      <c r="D61" s="6">
        <f t="shared" si="0"/>
        <v>20</v>
      </c>
      <c r="G61" t="s">
        <v>11986</v>
      </c>
      <c r="H61">
        <v>50</v>
      </c>
      <c r="K61">
        <v>60</v>
      </c>
      <c r="L61" t="str">
        <f t="shared" si="1"/>
        <v>P60</v>
      </c>
      <c r="M61" t="s">
        <v>12231</v>
      </c>
      <c r="N61" t="s">
        <v>604</v>
      </c>
      <c r="O61">
        <v>20</v>
      </c>
    </row>
    <row r="62" spans="1:15">
      <c r="A62">
        <v>61</v>
      </c>
      <c r="B62" t="str">
        <f>VLOOKUP(C62,'master-barang-BRAM'!$B$2:$E$1394,3,FALSE)</f>
        <v>KIU334</v>
      </c>
      <c r="C62" t="s">
        <v>612</v>
      </c>
      <c r="D62" s="6">
        <f t="shared" si="0"/>
        <v>300</v>
      </c>
      <c r="G62" t="s">
        <v>11988</v>
      </c>
      <c r="H62">
        <v>80</v>
      </c>
      <c r="K62">
        <v>61</v>
      </c>
      <c r="L62" t="str">
        <f t="shared" si="1"/>
        <v>P61</v>
      </c>
      <c r="M62" t="s">
        <v>12238</v>
      </c>
      <c r="N62" t="s">
        <v>612</v>
      </c>
      <c r="O62">
        <v>300</v>
      </c>
    </row>
    <row r="63" spans="1:15">
      <c r="A63">
        <v>62</v>
      </c>
      <c r="B63" t="str">
        <f>VLOOKUP(C63,'master-barang-BRAM'!$B$2:$E$1394,3,FALSE)</f>
        <v>KIU342</v>
      </c>
      <c r="C63" t="s">
        <v>621</v>
      </c>
      <c r="D63" s="6">
        <f t="shared" si="0"/>
        <v>305</v>
      </c>
      <c r="G63" t="s">
        <v>11995</v>
      </c>
      <c r="H63">
        <v>200</v>
      </c>
      <c r="K63">
        <v>62</v>
      </c>
      <c r="L63" t="str">
        <f t="shared" si="1"/>
        <v>P62</v>
      </c>
      <c r="M63" t="s">
        <v>12246</v>
      </c>
      <c r="N63" t="s">
        <v>621</v>
      </c>
      <c r="O63">
        <v>305</v>
      </c>
    </row>
    <row r="64" spans="1:15">
      <c r="A64">
        <v>63</v>
      </c>
      <c r="B64" t="str">
        <f>VLOOKUP(C64,'master-barang-BRAM'!$B$2:$E$1394,3,FALSE)</f>
        <v>KIU343</v>
      </c>
      <c r="C64" t="s">
        <v>622</v>
      </c>
      <c r="D64" s="6">
        <f t="shared" si="0"/>
        <v>280</v>
      </c>
      <c r="G64" t="s">
        <v>12006</v>
      </c>
      <c r="H64">
        <v>60</v>
      </c>
      <c r="K64">
        <v>63</v>
      </c>
      <c r="L64" t="str">
        <f t="shared" si="1"/>
        <v>P63</v>
      </c>
      <c r="M64" t="s">
        <v>12247</v>
      </c>
      <c r="N64" t="s">
        <v>622</v>
      </c>
      <c r="O64">
        <v>280</v>
      </c>
    </row>
    <row r="65" spans="1:15">
      <c r="A65">
        <v>64</v>
      </c>
      <c r="B65" t="str">
        <f>VLOOKUP(C65,'master-barang-BRAM'!$B$2:$E$1394,3,FALSE)</f>
        <v>KIU355</v>
      </c>
      <c r="C65" t="s">
        <v>635</v>
      </c>
      <c r="D65" s="6">
        <f t="shared" si="0"/>
        <v>100</v>
      </c>
      <c r="G65" t="s">
        <v>12006</v>
      </c>
      <c r="H65">
        <v>20</v>
      </c>
      <c r="K65">
        <v>64</v>
      </c>
      <c r="L65" t="str">
        <f t="shared" si="1"/>
        <v>P64</v>
      </c>
      <c r="M65" t="s">
        <v>12259</v>
      </c>
      <c r="N65" t="s">
        <v>635</v>
      </c>
      <c r="O65">
        <v>100</v>
      </c>
    </row>
    <row r="66" spans="1:15">
      <c r="A66">
        <v>65</v>
      </c>
      <c r="B66" t="str">
        <f>VLOOKUP(C66,'master-barang-BRAM'!$B$2:$E$1394,3,FALSE)</f>
        <v>KIU370</v>
      </c>
      <c r="C66" t="s">
        <v>656</v>
      </c>
      <c r="D66" s="6">
        <f t="shared" si="0"/>
        <v>500</v>
      </c>
      <c r="G66" t="s">
        <v>12020</v>
      </c>
      <c r="H66">
        <v>1</v>
      </c>
      <c r="K66">
        <v>65</v>
      </c>
      <c r="L66" t="str">
        <f t="shared" si="1"/>
        <v>P65</v>
      </c>
      <c r="M66" t="s">
        <v>12274</v>
      </c>
      <c r="N66" t="s">
        <v>656</v>
      </c>
      <c r="O66">
        <v>500</v>
      </c>
    </row>
    <row r="67" spans="1:15">
      <c r="A67">
        <v>66</v>
      </c>
      <c r="B67" t="str">
        <f>VLOOKUP(C67,'master-barang-BRAM'!$B$2:$E$1394,3,FALSE)</f>
        <v>KIU371</v>
      </c>
      <c r="C67" t="s">
        <v>660</v>
      </c>
      <c r="D67" s="6">
        <f t="shared" ref="D67:D130" si="2">SUMIF(G67:G395,B67,H67:H395)</f>
        <v>1960</v>
      </c>
      <c r="G67" t="s">
        <v>12022</v>
      </c>
      <c r="H67">
        <v>4</v>
      </c>
      <c r="K67">
        <v>66</v>
      </c>
      <c r="L67" t="str">
        <f t="shared" ref="L67:L130" si="3">"P"&amp;K67</f>
        <v>P66</v>
      </c>
      <c r="M67" t="s">
        <v>12275</v>
      </c>
      <c r="N67" t="s">
        <v>660</v>
      </c>
      <c r="O67">
        <v>1960</v>
      </c>
    </row>
    <row r="68" spans="1:15">
      <c r="A68">
        <v>67</v>
      </c>
      <c r="B68" t="str">
        <f>VLOOKUP(C68,'master-barang-BRAM'!$B$2:$E$1394,3,FALSE)</f>
        <v>KIU373</v>
      </c>
      <c r="C68" t="s">
        <v>666</v>
      </c>
      <c r="D68" s="6">
        <f t="shared" si="2"/>
        <v>30</v>
      </c>
      <c r="G68" t="s">
        <v>12040</v>
      </c>
      <c r="H68">
        <v>100</v>
      </c>
      <c r="K68">
        <v>67</v>
      </c>
      <c r="L68" t="str">
        <f t="shared" si="3"/>
        <v>P67</v>
      </c>
      <c r="M68" t="s">
        <v>12277</v>
      </c>
      <c r="N68" t="s">
        <v>666</v>
      </c>
      <c r="O68">
        <v>30</v>
      </c>
    </row>
    <row r="69" spans="1:15">
      <c r="A69">
        <v>68</v>
      </c>
      <c r="B69" t="str">
        <f>VLOOKUP(C69,'master-barang-BRAM'!$B$2:$E$1394,3,FALSE)</f>
        <v>KIU425</v>
      </c>
      <c r="C69" t="s">
        <v>755</v>
      </c>
      <c r="D69" s="6">
        <f t="shared" si="2"/>
        <v>250</v>
      </c>
      <c r="G69" t="s">
        <v>12040</v>
      </c>
      <c r="H69">
        <v>500</v>
      </c>
      <c r="K69">
        <v>68</v>
      </c>
      <c r="L69" t="str">
        <f t="shared" si="3"/>
        <v>P68</v>
      </c>
      <c r="M69" t="s">
        <v>12329</v>
      </c>
      <c r="N69" t="s">
        <v>755</v>
      </c>
      <c r="O69">
        <v>250</v>
      </c>
    </row>
    <row r="70" spans="1:15">
      <c r="A70">
        <v>69</v>
      </c>
      <c r="B70" t="str">
        <f>VLOOKUP(C70,'master-barang-BRAM'!$B$2:$E$1394,3,FALSE)</f>
        <v>KIU434</v>
      </c>
      <c r="C70" t="s">
        <v>766</v>
      </c>
      <c r="D70" s="6">
        <f t="shared" si="2"/>
        <v>800</v>
      </c>
      <c r="G70" t="s">
        <v>12053</v>
      </c>
      <c r="H70">
        <v>25</v>
      </c>
      <c r="K70">
        <v>69</v>
      </c>
      <c r="L70" t="str">
        <f t="shared" si="3"/>
        <v>P69</v>
      </c>
      <c r="M70" t="s">
        <v>12338</v>
      </c>
      <c r="N70" t="s">
        <v>766</v>
      </c>
      <c r="O70">
        <v>800</v>
      </c>
    </row>
    <row r="71" spans="1:15">
      <c r="A71">
        <v>70</v>
      </c>
      <c r="B71" t="str">
        <f>VLOOKUP(C71,'master-barang-BRAM'!$B$2:$E$1394,3,FALSE)</f>
        <v>KIU476</v>
      </c>
      <c r="C71" t="s">
        <v>819</v>
      </c>
      <c r="D71" s="6">
        <f t="shared" si="2"/>
        <v>125</v>
      </c>
      <c r="G71" t="s">
        <v>12061</v>
      </c>
      <c r="H71">
        <v>100</v>
      </c>
      <c r="K71">
        <v>70</v>
      </c>
      <c r="L71" t="str">
        <f t="shared" si="3"/>
        <v>P70</v>
      </c>
      <c r="M71" t="s">
        <v>12380</v>
      </c>
      <c r="N71" t="s">
        <v>819</v>
      </c>
      <c r="O71">
        <v>125</v>
      </c>
    </row>
    <row r="72" spans="1:15">
      <c r="A72">
        <v>71</v>
      </c>
      <c r="B72" t="str">
        <f>VLOOKUP(C72,'master-barang-BRAM'!$B$2:$E$1394,3,FALSE)</f>
        <v>KIU481</v>
      </c>
      <c r="C72" t="s">
        <v>825</v>
      </c>
      <c r="D72" s="6">
        <f t="shared" si="2"/>
        <v>100</v>
      </c>
      <c r="G72" t="s">
        <v>12063</v>
      </c>
      <c r="H72">
        <v>10</v>
      </c>
      <c r="K72">
        <v>71</v>
      </c>
      <c r="L72" t="str">
        <f t="shared" si="3"/>
        <v>P71</v>
      </c>
      <c r="M72" t="s">
        <v>12385</v>
      </c>
      <c r="N72" t="s">
        <v>825</v>
      </c>
      <c r="O72">
        <v>100</v>
      </c>
    </row>
    <row r="73" spans="1:15">
      <c r="A73">
        <v>72</v>
      </c>
      <c r="B73" t="str">
        <f>VLOOKUP(C73,'master-barang-BRAM'!$B$2:$E$1394,3,FALSE)</f>
        <v>KIU495</v>
      </c>
      <c r="C73" t="s">
        <v>1036</v>
      </c>
      <c r="D73" s="6">
        <f t="shared" si="2"/>
        <v>150</v>
      </c>
      <c r="G73" t="s">
        <v>12064</v>
      </c>
      <c r="H73">
        <v>5</v>
      </c>
      <c r="K73">
        <v>72</v>
      </c>
      <c r="L73" t="str">
        <f t="shared" si="3"/>
        <v>P72</v>
      </c>
      <c r="M73" t="s">
        <v>12399</v>
      </c>
      <c r="N73" t="s">
        <v>1036</v>
      </c>
      <c r="O73">
        <v>150</v>
      </c>
    </row>
    <row r="74" spans="1:15">
      <c r="A74">
        <v>73</v>
      </c>
      <c r="B74" t="str">
        <f>VLOOKUP(C74,'master-barang-BRAM'!$B$2:$E$1394,3,FALSE)</f>
        <v>KIU498</v>
      </c>
      <c r="C74" t="s">
        <v>1039</v>
      </c>
      <c r="D74" s="6">
        <f t="shared" si="2"/>
        <v>20</v>
      </c>
      <c r="G74" t="s">
        <v>12081</v>
      </c>
      <c r="H74">
        <v>40</v>
      </c>
      <c r="K74">
        <v>73</v>
      </c>
      <c r="L74" t="str">
        <f t="shared" si="3"/>
        <v>P73</v>
      </c>
      <c r="M74" t="s">
        <v>12402</v>
      </c>
      <c r="N74" t="s">
        <v>1039</v>
      </c>
      <c r="O74">
        <v>20</v>
      </c>
    </row>
    <row r="75" spans="1:15">
      <c r="A75">
        <v>74</v>
      </c>
      <c r="B75" t="str">
        <f>VLOOKUP(C75,'master-barang-BRAM'!$B$2:$E$1394,3,FALSE)</f>
        <v>KIU655</v>
      </c>
      <c r="C75" t="s">
        <v>1224</v>
      </c>
      <c r="D75" s="6">
        <f t="shared" si="2"/>
        <v>20</v>
      </c>
      <c r="G75" t="s">
        <v>12098</v>
      </c>
      <c r="H75">
        <v>100</v>
      </c>
      <c r="K75">
        <v>74</v>
      </c>
      <c r="L75" t="str">
        <f t="shared" si="3"/>
        <v>P74</v>
      </c>
      <c r="M75" t="s">
        <v>12559</v>
      </c>
      <c r="N75" t="s">
        <v>1224</v>
      </c>
      <c r="O75">
        <v>20</v>
      </c>
    </row>
    <row r="76" spans="1:15">
      <c r="A76">
        <v>75</v>
      </c>
      <c r="B76" t="str">
        <f>VLOOKUP(C76,'master-barang-BRAM'!$B$2:$E$1394,3,FALSE)</f>
        <v>KIU661</v>
      </c>
      <c r="C76" t="s">
        <v>1235</v>
      </c>
      <c r="D76" s="6">
        <f t="shared" si="2"/>
        <v>150</v>
      </c>
      <c r="G76" t="s">
        <v>12099</v>
      </c>
      <c r="H76">
        <v>500</v>
      </c>
      <c r="K76">
        <v>75</v>
      </c>
      <c r="L76" t="str">
        <f t="shared" si="3"/>
        <v>P75</v>
      </c>
      <c r="M76" t="s">
        <v>12565</v>
      </c>
      <c r="N76" t="s">
        <v>1235</v>
      </c>
      <c r="O76">
        <v>150</v>
      </c>
    </row>
    <row r="77" spans="1:15">
      <c r="A77">
        <v>76</v>
      </c>
      <c r="B77" t="str">
        <f>VLOOKUP(C77,'master-barang-BRAM'!$B$2:$E$1394,3,FALSE)</f>
        <v>KIU662</v>
      </c>
      <c r="C77" t="s">
        <v>1236</v>
      </c>
      <c r="D77" s="6">
        <f t="shared" si="2"/>
        <v>50</v>
      </c>
      <c r="G77" t="s">
        <v>12099</v>
      </c>
      <c r="H77">
        <v>50</v>
      </c>
      <c r="K77">
        <v>76</v>
      </c>
      <c r="L77" t="str">
        <f t="shared" si="3"/>
        <v>P76</v>
      </c>
      <c r="M77" t="s">
        <v>12566</v>
      </c>
      <c r="N77" t="s">
        <v>1236</v>
      </c>
      <c r="O77">
        <v>50</v>
      </c>
    </row>
    <row r="78" spans="1:15">
      <c r="A78">
        <v>77</v>
      </c>
      <c r="B78" t="str">
        <f>VLOOKUP(C78,'master-barang-BRAM'!$B$2:$E$1394,3,FALSE)</f>
        <v>KIU664</v>
      </c>
      <c r="C78" t="s">
        <v>1238</v>
      </c>
      <c r="D78" s="6">
        <f t="shared" si="2"/>
        <v>96</v>
      </c>
      <c r="G78" t="s">
        <v>12123</v>
      </c>
      <c r="H78">
        <v>500</v>
      </c>
      <c r="K78">
        <v>77</v>
      </c>
      <c r="L78" t="str">
        <f t="shared" si="3"/>
        <v>P77</v>
      </c>
      <c r="M78" t="s">
        <v>12568</v>
      </c>
      <c r="N78" t="s">
        <v>1238</v>
      </c>
      <c r="O78">
        <v>96</v>
      </c>
    </row>
    <row r="79" spans="1:15">
      <c r="A79">
        <v>78</v>
      </c>
      <c r="B79" t="str">
        <f>VLOOKUP(C79,'master-barang-BRAM'!$B$2:$E$1394,3,FALSE)</f>
        <v>KIU675</v>
      </c>
      <c r="C79" t="s">
        <v>1256</v>
      </c>
      <c r="D79" s="6">
        <f t="shared" si="2"/>
        <v>10</v>
      </c>
      <c r="G79" t="s">
        <v>12125</v>
      </c>
      <c r="H79">
        <v>20</v>
      </c>
      <c r="K79">
        <v>78</v>
      </c>
      <c r="L79" t="str">
        <f t="shared" si="3"/>
        <v>P78</v>
      </c>
      <c r="M79" t="s">
        <v>12579</v>
      </c>
      <c r="N79" t="s">
        <v>1256</v>
      </c>
      <c r="O79">
        <v>10</v>
      </c>
    </row>
    <row r="80" spans="1:15">
      <c r="A80">
        <v>79</v>
      </c>
      <c r="B80" t="str">
        <f>VLOOKUP(C80,'master-barang-BRAM'!$B$2:$E$1394,3,FALSE)</f>
        <v>KIU676</v>
      </c>
      <c r="C80" t="s">
        <v>1257</v>
      </c>
      <c r="D80" s="6">
        <f t="shared" si="2"/>
        <v>60</v>
      </c>
      <c r="G80" t="s">
        <v>12128</v>
      </c>
      <c r="H80">
        <v>60</v>
      </c>
      <c r="K80">
        <v>79</v>
      </c>
      <c r="L80" t="str">
        <f t="shared" si="3"/>
        <v>P79</v>
      </c>
      <c r="M80" t="s">
        <v>12580</v>
      </c>
      <c r="N80" t="s">
        <v>1257</v>
      </c>
      <c r="O80">
        <v>60</v>
      </c>
    </row>
    <row r="81" spans="1:15">
      <c r="A81">
        <v>80</v>
      </c>
      <c r="B81" t="str">
        <f>VLOOKUP(C81,'master-barang-BRAM'!$B$2:$E$1394,3,FALSE)</f>
        <v>KIU678</v>
      </c>
      <c r="C81" t="s">
        <v>1259</v>
      </c>
      <c r="D81" s="6">
        <f t="shared" si="2"/>
        <v>80</v>
      </c>
      <c r="G81" t="s">
        <v>12144</v>
      </c>
      <c r="H81">
        <v>150</v>
      </c>
      <c r="K81">
        <v>80</v>
      </c>
      <c r="L81" t="str">
        <f t="shared" si="3"/>
        <v>P80</v>
      </c>
      <c r="M81" t="s">
        <v>12582</v>
      </c>
      <c r="N81" t="s">
        <v>1259</v>
      </c>
      <c r="O81">
        <v>80</v>
      </c>
    </row>
    <row r="82" spans="1:15">
      <c r="A82">
        <v>81</v>
      </c>
      <c r="B82" t="str">
        <f>VLOOKUP(C82,'master-barang-BRAM'!$B$2:$E$1394,3,FALSE)</f>
        <v>KIU701</v>
      </c>
      <c r="C82" t="s">
        <v>1292</v>
      </c>
      <c r="D82" s="6">
        <f t="shared" si="2"/>
        <v>1500</v>
      </c>
      <c r="G82" t="s">
        <v>12145</v>
      </c>
      <c r="H82">
        <v>20</v>
      </c>
      <c r="K82">
        <v>81</v>
      </c>
      <c r="L82" t="str">
        <f t="shared" si="3"/>
        <v>P81</v>
      </c>
      <c r="M82" t="s">
        <v>12605</v>
      </c>
      <c r="N82" t="s">
        <v>1292</v>
      </c>
      <c r="O82">
        <v>1500</v>
      </c>
    </row>
    <row r="83" spans="1:15">
      <c r="A83">
        <v>82</v>
      </c>
      <c r="B83" t="str">
        <f>VLOOKUP(C83,'master-barang-BRAM'!$B$2:$E$1394,3,FALSE)</f>
        <v>KIU717</v>
      </c>
      <c r="C83" t="s">
        <v>1322</v>
      </c>
      <c r="D83" s="6">
        <f t="shared" si="2"/>
        <v>80</v>
      </c>
      <c r="G83" t="s">
        <v>12145</v>
      </c>
      <c r="H83">
        <v>300</v>
      </c>
      <c r="K83">
        <v>82</v>
      </c>
      <c r="L83" t="str">
        <f t="shared" si="3"/>
        <v>P82</v>
      </c>
      <c r="M83" t="s">
        <v>12621</v>
      </c>
      <c r="N83" t="s">
        <v>1322</v>
      </c>
      <c r="O83">
        <v>80</v>
      </c>
    </row>
    <row r="84" spans="1:15">
      <c r="A84">
        <v>83</v>
      </c>
      <c r="B84" t="str">
        <f>VLOOKUP(C84,'master-barang-BRAM'!$B$2:$E$1394,3,FALSE)</f>
        <v>KIU719</v>
      </c>
      <c r="C84" t="s">
        <v>1324</v>
      </c>
      <c r="D84" s="6">
        <f t="shared" si="2"/>
        <v>160</v>
      </c>
      <c r="G84" t="s">
        <v>12145</v>
      </c>
      <c r="H84">
        <v>300</v>
      </c>
      <c r="K84">
        <v>83</v>
      </c>
      <c r="L84" t="str">
        <f t="shared" si="3"/>
        <v>P83</v>
      </c>
      <c r="M84" t="s">
        <v>12623</v>
      </c>
      <c r="N84" t="s">
        <v>1324</v>
      </c>
      <c r="O84">
        <v>160</v>
      </c>
    </row>
    <row r="85" spans="1:15">
      <c r="A85">
        <v>84</v>
      </c>
      <c r="B85" t="str">
        <f>VLOOKUP(C85,'master-barang-BRAM'!$B$2:$E$1394,3,FALSE)</f>
        <v>KIU720</v>
      </c>
      <c r="C85" t="s">
        <v>1325</v>
      </c>
      <c r="D85" s="6">
        <f t="shared" si="2"/>
        <v>16400</v>
      </c>
      <c r="G85" t="s">
        <v>12146</v>
      </c>
      <c r="H85">
        <v>20</v>
      </c>
      <c r="K85">
        <v>84</v>
      </c>
      <c r="L85" t="str">
        <f t="shared" si="3"/>
        <v>P84</v>
      </c>
      <c r="M85" t="s">
        <v>12624</v>
      </c>
      <c r="N85" t="s">
        <v>1325</v>
      </c>
      <c r="O85">
        <v>16400</v>
      </c>
    </row>
    <row r="86" spans="1:15">
      <c r="A86">
        <v>85</v>
      </c>
      <c r="B86" t="str">
        <f>VLOOKUP(C86,'master-barang-BRAM'!$B$2:$E$1394,3,FALSE)</f>
        <v>KIU722</v>
      </c>
      <c r="C86" t="s">
        <v>1327</v>
      </c>
      <c r="D86" s="6">
        <f t="shared" si="2"/>
        <v>20</v>
      </c>
      <c r="G86" t="s">
        <v>12146</v>
      </c>
      <c r="H86">
        <v>300</v>
      </c>
      <c r="K86">
        <v>85</v>
      </c>
      <c r="L86" t="str">
        <f t="shared" si="3"/>
        <v>P85</v>
      </c>
      <c r="M86" t="s">
        <v>12626</v>
      </c>
      <c r="N86" t="s">
        <v>1327</v>
      </c>
      <c r="O86">
        <v>20</v>
      </c>
    </row>
    <row r="87" spans="1:15">
      <c r="A87">
        <v>86</v>
      </c>
      <c r="B87" t="str">
        <f>VLOOKUP(C87,'master-barang-BRAM'!$B$2:$E$1394,3,FALSE)</f>
        <v>KIU723</v>
      </c>
      <c r="C87" t="s">
        <v>1328</v>
      </c>
      <c r="D87" s="6">
        <f t="shared" si="2"/>
        <v>40</v>
      </c>
      <c r="G87" t="s">
        <v>12156</v>
      </c>
      <c r="H87">
        <v>100</v>
      </c>
      <c r="K87">
        <v>86</v>
      </c>
      <c r="L87" t="str">
        <f t="shared" si="3"/>
        <v>P86</v>
      </c>
      <c r="M87" t="s">
        <v>12627</v>
      </c>
      <c r="N87" t="s">
        <v>1328</v>
      </c>
      <c r="O87">
        <v>40</v>
      </c>
    </row>
    <row r="88" spans="1:15">
      <c r="A88">
        <v>87</v>
      </c>
      <c r="B88" t="str">
        <f>VLOOKUP(C88,'master-barang-BRAM'!$B$2:$E$1394,3,FALSE)</f>
        <v>KIU730</v>
      </c>
      <c r="C88" t="s">
        <v>1339</v>
      </c>
      <c r="D88" s="6">
        <f t="shared" si="2"/>
        <v>1000</v>
      </c>
      <c r="G88" t="s">
        <v>12156</v>
      </c>
      <c r="H88">
        <v>20</v>
      </c>
      <c r="K88">
        <v>87</v>
      </c>
      <c r="L88" t="str">
        <f t="shared" si="3"/>
        <v>P87</v>
      </c>
      <c r="M88" t="s">
        <v>12634</v>
      </c>
      <c r="N88" t="s">
        <v>1339</v>
      </c>
      <c r="O88">
        <v>1000</v>
      </c>
    </row>
    <row r="89" spans="1:15">
      <c r="A89">
        <v>88</v>
      </c>
      <c r="B89" t="str">
        <f>VLOOKUP(C89,'master-barang-BRAM'!$B$2:$E$1394,3,FALSE)</f>
        <v>KIU814</v>
      </c>
      <c r="C89" t="s">
        <v>1428</v>
      </c>
      <c r="D89" s="6">
        <f t="shared" si="2"/>
        <v>640</v>
      </c>
      <c r="G89" t="s">
        <v>12158</v>
      </c>
      <c r="H89">
        <v>100</v>
      </c>
      <c r="K89">
        <v>88</v>
      </c>
      <c r="L89" t="str">
        <f t="shared" si="3"/>
        <v>P88</v>
      </c>
      <c r="M89" t="s">
        <v>12718</v>
      </c>
      <c r="N89" t="s">
        <v>1428</v>
      </c>
      <c r="O89">
        <v>640</v>
      </c>
    </row>
    <row r="90" spans="1:15">
      <c r="A90">
        <v>89</v>
      </c>
      <c r="B90" t="str">
        <f>VLOOKUP(C90,'master-barang-BRAM'!$B$2:$E$1394,3,FALSE)</f>
        <v>KIU820</v>
      </c>
      <c r="C90" t="s">
        <v>1437</v>
      </c>
      <c r="D90" s="6">
        <f t="shared" si="2"/>
        <v>24</v>
      </c>
      <c r="G90" t="s">
        <v>12177</v>
      </c>
      <c r="H90">
        <v>16</v>
      </c>
      <c r="K90">
        <v>89</v>
      </c>
      <c r="L90" t="str">
        <f t="shared" si="3"/>
        <v>P89</v>
      </c>
      <c r="M90" t="s">
        <v>12724</v>
      </c>
      <c r="N90" t="s">
        <v>1437</v>
      </c>
      <c r="O90">
        <v>24</v>
      </c>
    </row>
    <row r="91" spans="1:15">
      <c r="A91">
        <v>90</v>
      </c>
      <c r="B91" t="str">
        <f>VLOOKUP(C91,'master-barang-BRAM'!$B$2:$E$1394,3,FALSE)</f>
        <v>KIU821</v>
      </c>
      <c r="C91" t="s">
        <v>1438</v>
      </c>
      <c r="D91" s="6">
        <f t="shared" si="2"/>
        <v>24</v>
      </c>
      <c r="G91" t="s">
        <v>12179</v>
      </c>
      <c r="H91">
        <v>40</v>
      </c>
      <c r="K91">
        <v>90</v>
      </c>
      <c r="L91" t="str">
        <f t="shared" si="3"/>
        <v>P90</v>
      </c>
      <c r="M91" t="s">
        <v>12725</v>
      </c>
      <c r="N91" t="s">
        <v>1438</v>
      </c>
      <c r="O91">
        <v>24</v>
      </c>
    </row>
    <row r="92" spans="1:15">
      <c r="A92">
        <v>91</v>
      </c>
      <c r="B92" t="str">
        <f>VLOOKUP(C92,'master-barang-BRAM'!$B$2:$E$1394,3,FALSE)</f>
        <v>KIU857</v>
      </c>
      <c r="C92" t="s">
        <v>1482</v>
      </c>
      <c r="D92" s="6">
        <f t="shared" si="2"/>
        <v>20</v>
      </c>
      <c r="G92" t="s">
        <v>12185</v>
      </c>
      <c r="H92">
        <v>60</v>
      </c>
      <c r="K92">
        <v>91</v>
      </c>
      <c r="L92" t="str">
        <f t="shared" si="3"/>
        <v>P91</v>
      </c>
      <c r="M92" t="s">
        <v>12761</v>
      </c>
      <c r="N92" t="s">
        <v>1482</v>
      </c>
      <c r="O92">
        <v>20</v>
      </c>
    </row>
    <row r="93" spans="1:15">
      <c r="A93">
        <v>92</v>
      </c>
      <c r="B93" t="str">
        <f>VLOOKUP(C93,'master-barang-BRAM'!$B$2:$E$1394,3,FALSE)</f>
        <v>KIU858</v>
      </c>
      <c r="C93" t="s">
        <v>1483</v>
      </c>
      <c r="D93" s="6">
        <f t="shared" si="2"/>
        <v>40</v>
      </c>
      <c r="G93" t="s">
        <v>12185</v>
      </c>
      <c r="H93">
        <v>1</v>
      </c>
      <c r="K93">
        <v>92</v>
      </c>
      <c r="L93" t="str">
        <f t="shared" si="3"/>
        <v>P92</v>
      </c>
      <c r="M93" t="s">
        <v>12762</v>
      </c>
      <c r="N93" t="s">
        <v>1483</v>
      </c>
      <c r="O93">
        <v>40</v>
      </c>
    </row>
    <row r="94" spans="1:15">
      <c r="A94">
        <v>93</v>
      </c>
      <c r="B94" t="str">
        <f>VLOOKUP(C94,'master-barang-BRAM'!$B$2:$E$1394,3,FALSE)</f>
        <v>KIU862</v>
      </c>
      <c r="C94" t="s">
        <v>1487</v>
      </c>
      <c r="D94" s="6">
        <f t="shared" si="2"/>
        <v>160</v>
      </c>
      <c r="G94" t="s">
        <v>12185</v>
      </c>
      <c r="H94">
        <v>4</v>
      </c>
      <c r="K94">
        <v>93</v>
      </c>
      <c r="L94" t="str">
        <f t="shared" si="3"/>
        <v>P93</v>
      </c>
      <c r="M94" t="s">
        <v>12766</v>
      </c>
      <c r="N94" t="s">
        <v>1487</v>
      </c>
      <c r="O94">
        <v>160</v>
      </c>
    </row>
    <row r="95" spans="1:15">
      <c r="A95">
        <v>94</v>
      </c>
      <c r="B95" t="str">
        <f>VLOOKUP(C95,'master-barang-BRAM'!$B$2:$E$1394,3,FALSE)</f>
        <v>KIU870</v>
      </c>
      <c r="C95" t="s">
        <v>1509</v>
      </c>
      <c r="D95" s="6">
        <f t="shared" si="2"/>
        <v>48</v>
      </c>
      <c r="G95" t="s">
        <v>12186</v>
      </c>
      <c r="H95">
        <v>200</v>
      </c>
      <c r="K95">
        <v>94</v>
      </c>
      <c r="L95" t="str">
        <f t="shared" si="3"/>
        <v>P94</v>
      </c>
      <c r="M95" t="s">
        <v>12774</v>
      </c>
      <c r="N95" t="s">
        <v>1509</v>
      </c>
      <c r="O95">
        <v>48</v>
      </c>
    </row>
    <row r="96" spans="1:15">
      <c r="A96">
        <v>95</v>
      </c>
      <c r="B96" t="str">
        <f>VLOOKUP(C96,'master-barang-BRAM'!$B$2:$E$1394,3,FALSE)</f>
        <v>KIU895</v>
      </c>
      <c r="C96" t="s">
        <v>1555</v>
      </c>
      <c r="D96" s="6">
        <f t="shared" si="2"/>
        <v>40</v>
      </c>
      <c r="G96" t="s">
        <v>12186</v>
      </c>
      <c r="H96">
        <v>40</v>
      </c>
      <c r="K96">
        <v>95</v>
      </c>
      <c r="L96" t="str">
        <f t="shared" si="3"/>
        <v>P95</v>
      </c>
      <c r="M96" t="s">
        <v>12799</v>
      </c>
      <c r="N96" t="s">
        <v>1555</v>
      </c>
      <c r="O96">
        <v>40</v>
      </c>
    </row>
    <row r="97" spans="1:15">
      <c r="A97">
        <v>96</v>
      </c>
      <c r="B97" t="str">
        <f>VLOOKUP(C97,'master-barang-BRAM'!$B$2:$E$1394,3,FALSE)</f>
        <v>KIU909</v>
      </c>
      <c r="C97" t="s">
        <v>1577</v>
      </c>
      <c r="D97" s="6">
        <f t="shared" si="2"/>
        <v>15</v>
      </c>
      <c r="G97" t="s">
        <v>12186</v>
      </c>
      <c r="H97">
        <v>200</v>
      </c>
      <c r="K97">
        <v>96</v>
      </c>
      <c r="L97" t="str">
        <f t="shared" si="3"/>
        <v>P96</v>
      </c>
      <c r="M97" t="s">
        <v>12813</v>
      </c>
      <c r="N97" t="s">
        <v>1577</v>
      </c>
      <c r="O97">
        <v>15</v>
      </c>
    </row>
    <row r="98" spans="1:15">
      <c r="A98">
        <v>97</v>
      </c>
      <c r="B98" t="str">
        <f>VLOOKUP(C98,'master-barang-BRAM'!$B$2:$E$1394,3,FALSE)</f>
        <v>KIU910</v>
      </c>
      <c r="C98" t="s">
        <v>1578</v>
      </c>
      <c r="D98" s="6">
        <f t="shared" si="2"/>
        <v>60</v>
      </c>
      <c r="G98" t="s">
        <v>12186</v>
      </c>
      <c r="H98">
        <v>10</v>
      </c>
      <c r="K98">
        <v>97</v>
      </c>
      <c r="L98" t="str">
        <f t="shared" si="3"/>
        <v>P97</v>
      </c>
      <c r="M98" t="s">
        <v>12814</v>
      </c>
      <c r="N98" t="s">
        <v>1578</v>
      </c>
      <c r="O98">
        <v>60</v>
      </c>
    </row>
    <row r="99" spans="1:15">
      <c r="A99">
        <v>98</v>
      </c>
      <c r="B99" t="str">
        <f>VLOOKUP(C99,'master-barang-BRAM'!$B$2:$E$1394,3,FALSE)</f>
        <v>KIU911</v>
      </c>
      <c r="C99" t="s">
        <v>1579</v>
      </c>
      <c r="D99" s="6">
        <f t="shared" si="2"/>
        <v>20</v>
      </c>
      <c r="G99" t="s">
        <v>12187</v>
      </c>
      <c r="H99">
        <v>500</v>
      </c>
      <c r="K99">
        <v>98</v>
      </c>
      <c r="L99" t="str">
        <f t="shared" si="3"/>
        <v>P98</v>
      </c>
      <c r="M99" t="s">
        <v>12815</v>
      </c>
      <c r="N99" t="s">
        <v>1579</v>
      </c>
      <c r="O99">
        <v>20</v>
      </c>
    </row>
    <row r="100" spans="1:15">
      <c r="A100">
        <v>99</v>
      </c>
      <c r="B100" t="str">
        <f>VLOOKUP(C100,'master-barang-BRAM'!$B$2:$E$1394,3,FALSE)</f>
        <v>KIU914</v>
      </c>
      <c r="C100" t="s">
        <v>1583</v>
      </c>
      <c r="D100" s="6">
        <f t="shared" si="2"/>
        <v>10</v>
      </c>
      <c r="G100" t="s">
        <v>12197</v>
      </c>
      <c r="H100">
        <v>100</v>
      </c>
      <c r="K100">
        <v>99</v>
      </c>
      <c r="L100" t="str">
        <f t="shared" si="3"/>
        <v>P99</v>
      </c>
      <c r="M100" t="s">
        <v>12818</v>
      </c>
      <c r="N100" t="s">
        <v>1583</v>
      </c>
      <c r="O100">
        <v>10</v>
      </c>
    </row>
    <row r="101" spans="1:15">
      <c r="A101">
        <v>100</v>
      </c>
      <c r="B101" t="str">
        <f>VLOOKUP(C101,'master-barang-BRAM'!$B$2:$E$1394,3,FALSE)</f>
        <v>KIU919</v>
      </c>
      <c r="C101" t="s">
        <v>1590</v>
      </c>
      <c r="D101" s="6">
        <f t="shared" si="2"/>
        <v>15</v>
      </c>
      <c r="G101" t="s">
        <v>12198</v>
      </c>
      <c r="H101">
        <v>500</v>
      </c>
      <c r="K101">
        <v>100</v>
      </c>
      <c r="L101" t="str">
        <f t="shared" si="3"/>
        <v>P100</v>
      </c>
      <c r="M101" t="s">
        <v>12823</v>
      </c>
      <c r="N101" t="s">
        <v>1590</v>
      </c>
      <c r="O101">
        <v>15</v>
      </c>
    </row>
    <row r="102" spans="1:15">
      <c r="A102">
        <v>101</v>
      </c>
      <c r="B102" t="str">
        <f>VLOOKUP(C102,'master-barang-BRAM'!$B$2:$E$1394,3,FALSE)</f>
        <v>KIU920</v>
      </c>
      <c r="C102" t="s">
        <v>1594</v>
      </c>
      <c r="D102" s="6">
        <f t="shared" si="2"/>
        <v>20</v>
      </c>
      <c r="G102" t="s">
        <v>12198</v>
      </c>
      <c r="H102">
        <v>100</v>
      </c>
      <c r="K102">
        <v>101</v>
      </c>
      <c r="L102" t="str">
        <f t="shared" si="3"/>
        <v>P101</v>
      </c>
      <c r="M102" t="s">
        <v>12824</v>
      </c>
      <c r="N102" t="s">
        <v>1594</v>
      </c>
      <c r="O102">
        <v>20</v>
      </c>
    </row>
    <row r="103" spans="1:15">
      <c r="A103">
        <v>102</v>
      </c>
      <c r="B103" t="str">
        <f>VLOOKUP(C103,'master-barang-BRAM'!$B$2:$E$1394,3,FALSE)</f>
        <v>KIU929</v>
      </c>
      <c r="C103" t="s">
        <v>1607</v>
      </c>
      <c r="D103" s="6">
        <f t="shared" si="2"/>
        <v>10</v>
      </c>
      <c r="G103" t="s">
        <v>12198</v>
      </c>
      <c r="H103">
        <v>200</v>
      </c>
      <c r="K103">
        <v>102</v>
      </c>
      <c r="L103" t="str">
        <f t="shared" si="3"/>
        <v>P102</v>
      </c>
      <c r="M103" t="s">
        <v>12833</v>
      </c>
      <c r="N103" t="s">
        <v>1607</v>
      </c>
      <c r="O103">
        <v>10</v>
      </c>
    </row>
    <row r="104" spans="1:15">
      <c r="A104">
        <v>103</v>
      </c>
      <c r="B104" t="str">
        <f>VLOOKUP(C104,'master-barang-BRAM'!$B$2:$E$1394,3,FALSE)</f>
        <v>KIU930</v>
      </c>
      <c r="C104" t="s">
        <v>1608</v>
      </c>
      <c r="D104" s="6">
        <f t="shared" si="2"/>
        <v>490</v>
      </c>
      <c r="G104" t="s">
        <v>12198</v>
      </c>
      <c r="H104">
        <v>200</v>
      </c>
      <c r="K104">
        <v>103</v>
      </c>
      <c r="L104" t="str">
        <f t="shared" si="3"/>
        <v>P103</v>
      </c>
      <c r="M104" t="s">
        <v>12834</v>
      </c>
      <c r="N104" t="s">
        <v>1608</v>
      </c>
      <c r="O104">
        <v>490</v>
      </c>
    </row>
    <row r="105" spans="1:15">
      <c r="A105">
        <v>104</v>
      </c>
      <c r="B105" t="str">
        <f>VLOOKUP(C105,'master-barang-BRAM'!$B$2:$E$1394,3,FALSE)</f>
        <v>KIU940</v>
      </c>
      <c r="C105" t="s">
        <v>1618</v>
      </c>
      <c r="D105" s="6">
        <f t="shared" si="2"/>
        <v>2445</v>
      </c>
      <c r="G105" t="s">
        <v>12200</v>
      </c>
      <c r="H105">
        <v>40</v>
      </c>
      <c r="K105">
        <v>104</v>
      </c>
      <c r="L105" t="str">
        <f t="shared" si="3"/>
        <v>P104</v>
      </c>
      <c r="M105" t="s">
        <v>12844</v>
      </c>
      <c r="N105" t="s">
        <v>1618</v>
      </c>
      <c r="O105">
        <v>2445</v>
      </c>
    </row>
    <row r="106" spans="1:15">
      <c r="A106">
        <v>105</v>
      </c>
      <c r="B106" t="str">
        <f>VLOOKUP(C106,'master-barang-BRAM'!$B$2:$E$1394,3,FALSE)</f>
        <v>KIU941</v>
      </c>
      <c r="C106" t="s">
        <v>1620</v>
      </c>
      <c r="D106" s="6">
        <f t="shared" si="2"/>
        <v>35</v>
      </c>
      <c r="G106" t="s">
        <v>12202</v>
      </c>
      <c r="H106">
        <v>60</v>
      </c>
      <c r="K106">
        <v>105</v>
      </c>
      <c r="L106" t="str">
        <f t="shared" si="3"/>
        <v>P105</v>
      </c>
      <c r="M106" t="s">
        <v>12845</v>
      </c>
      <c r="N106" t="s">
        <v>1620</v>
      </c>
      <c r="O106">
        <v>35</v>
      </c>
    </row>
    <row r="107" spans="1:15">
      <c r="A107">
        <v>106</v>
      </c>
      <c r="B107" t="str">
        <f>VLOOKUP(C107,'master-barang-BRAM'!$B$2:$E$1394,3,FALSE)</f>
        <v>KIU979</v>
      </c>
      <c r="C107" t="s">
        <v>1669</v>
      </c>
      <c r="D107" s="6">
        <f t="shared" si="2"/>
        <v>100</v>
      </c>
      <c r="G107" t="s">
        <v>12203</v>
      </c>
      <c r="H107">
        <v>7</v>
      </c>
      <c r="K107">
        <v>106</v>
      </c>
      <c r="L107" t="str">
        <f t="shared" si="3"/>
        <v>P106</v>
      </c>
      <c r="M107" t="s">
        <v>12883</v>
      </c>
      <c r="N107" t="s">
        <v>1669</v>
      </c>
      <c r="O107">
        <v>100</v>
      </c>
    </row>
    <row r="108" spans="1:15">
      <c r="A108">
        <v>107</v>
      </c>
      <c r="B108" t="str">
        <f>VLOOKUP(C108,'master-barang-BRAM'!$B$2:$E$1394,3,FALSE)</f>
        <v>KIU986</v>
      </c>
      <c r="C108" t="s">
        <v>1678</v>
      </c>
      <c r="D108" s="6">
        <f t="shared" si="2"/>
        <v>80</v>
      </c>
      <c r="G108" t="s">
        <v>12207</v>
      </c>
      <c r="H108">
        <v>10</v>
      </c>
      <c r="K108">
        <v>107</v>
      </c>
      <c r="L108" t="str">
        <f t="shared" si="3"/>
        <v>P107</v>
      </c>
      <c r="M108" t="s">
        <v>12890</v>
      </c>
      <c r="N108" t="s">
        <v>1678</v>
      </c>
      <c r="O108">
        <v>80</v>
      </c>
    </row>
    <row r="109" spans="1:15">
      <c r="A109">
        <v>108</v>
      </c>
      <c r="B109" t="str">
        <f>VLOOKUP(C109,'master-barang-BRAM'!$B$2:$E$1394,3,FALSE)</f>
        <v>KIU1008</v>
      </c>
      <c r="C109" t="s">
        <v>1705</v>
      </c>
      <c r="D109" s="6">
        <f t="shared" si="2"/>
        <v>20</v>
      </c>
      <c r="G109" t="s">
        <v>12219</v>
      </c>
      <c r="H109">
        <v>80</v>
      </c>
      <c r="K109">
        <v>108</v>
      </c>
      <c r="L109" t="str">
        <f t="shared" si="3"/>
        <v>P108</v>
      </c>
      <c r="M109" t="s">
        <v>12912</v>
      </c>
      <c r="N109" t="s">
        <v>1705</v>
      </c>
      <c r="O109">
        <v>20</v>
      </c>
    </row>
    <row r="110" spans="1:15">
      <c r="A110">
        <v>109</v>
      </c>
      <c r="B110" t="str">
        <f>VLOOKUP(C110,'master-barang-BRAM'!$B$2:$E$1394,3,FALSE)</f>
        <v>KIU1010</v>
      </c>
      <c r="C110" t="s">
        <v>1707</v>
      </c>
      <c r="D110" s="6">
        <f t="shared" si="2"/>
        <v>200</v>
      </c>
      <c r="G110" t="s">
        <v>12219</v>
      </c>
      <c r="H110">
        <v>160</v>
      </c>
      <c r="K110">
        <v>109</v>
      </c>
      <c r="L110" t="str">
        <f t="shared" si="3"/>
        <v>P109</v>
      </c>
      <c r="M110" t="s">
        <v>12914</v>
      </c>
      <c r="N110" t="s">
        <v>1707</v>
      </c>
      <c r="O110">
        <v>200</v>
      </c>
    </row>
    <row r="111" spans="1:15">
      <c r="A111">
        <v>110</v>
      </c>
      <c r="B111" t="str">
        <f>VLOOKUP(C111,'master-barang-BRAM'!$B$2:$E$1394,3,FALSE)</f>
        <v>KIU1012</v>
      </c>
      <c r="C111" t="s">
        <v>1709</v>
      </c>
      <c r="D111" s="6">
        <f t="shared" si="2"/>
        <v>100</v>
      </c>
      <c r="G111" t="s">
        <v>12231</v>
      </c>
      <c r="H111">
        <v>20</v>
      </c>
      <c r="K111">
        <v>110</v>
      </c>
      <c r="L111" t="str">
        <f t="shared" si="3"/>
        <v>P110</v>
      </c>
      <c r="M111" t="s">
        <v>12916</v>
      </c>
      <c r="N111" t="s">
        <v>1709</v>
      </c>
      <c r="O111">
        <v>100</v>
      </c>
    </row>
    <row r="112" spans="1:15">
      <c r="A112">
        <v>111</v>
      </c>
      <c r="B112" t="str">
        <f>VLOOKUP(C112,'master-barang-BRAM'!$B$2:$E$1394,3,FALSE)</f>
        <v>KIU1013</v>
      </c>
      <c r="C112" t="s">
        <v>1710</v>
      </c>
      <c r="D112" s="6">
        <f t="shared" si="2"/>
        <v>200</v>
      </c>
      <c r="G112" t="s">
        <v>12238</v>
      </c>
      <c r="H112">
        <v>300</v>
      </c>
      <c r="K112">
        <v>111</v>
      </c>
      <c r="L112" t="str">
        <f t="shared" si="3"/>
        <v>P111</v>
      </c>
      <c r="M112" t="s">
        <v>12917</v>
      </c>
      <c r="N112" t="s">
        <v>1710</v>
      </c>
      <c r="O112">
        <v>200</v>
      </c>
    </row>
    <row r="113" spans="1:15">
      <c r="A113">
        <v>112</v>
      </c>
      <c r="B113" t="str">
        <f>VLOOKUP(C113,'master-barang-BRAM'!$B$2:$E$1394,3,FALSE)</f>
        <v>KIU1018</v>
      </c>
      <c r="C113" t="s">
        <v>1715</v>
      </c>
      <c r="D113" s="6">
        <f t="shared" si="2"/>
        <v>40</v>
      </c>
      <c r="G113" t="s">
        <v>12246</v>
      </c>
      <c r="H113">
        <v>200</v>
      </c>
      <c r="K113">
        <v>112</v>
      </c>
      <c r="L113" t="str">
        <f t="shared" si="3"/>
        <v>P112</v>
      </c>
      <c r="M113" t="s">
        <v>12922</v>
      </c>
      <c r="N113" t="s">
        <v>1715</v>
      </c>
      <c r="O113">
        <v>40</v>
      </c>
    </row>
    <row r="114" spans="1:15">
      <c r="A114">
        <v>113</v>
      </c>
      <c r="B114" t="str">
        <f>VLOOKUP(C114,'master-barang-BRAM'!$B$2:$E$1394,3,FALSE)</f>
        <v>KIU1023</v>
      </c>
      <c r="C114" t="s">
        <v>1720</v>
      </c>
      <c r="D114" s="6">
        <f t="shared" si="2"/>
        <v>10</v>
      </c>
      <c r="G114" t="s">
        <v>12246</v>
      </c>
      <c r="H114">
        <v>40</v>
      </c>
      <c r="K114">
        <v>113</v>
      </c>
      <c r="L114" t="str">
        <f t="shared" si="3"/>
        <v>P113</v>
      </c>
      <c r="M114" t="s">
        <v>12927</v>
      </c>
      <c r="N114" t="s">
        <v>1720</v>
      </c>
      <c r="O114">
        <v>10</v>
      </c>
    </row>
    <row r="115" spans="1:15">
      <c r="A115">
        <v>114</v>
      </c>
      <c r="B115" t="str">
        <f>VLOOKUP(C115,'master-barang-BRAM'!$B$2:$E$1394,3,FALSE)</f>
        <v>KIU1035</v>
      </c>
      <c r="C115" t="s">
        <v>1732</v>
      </c>
      <c r="D115" s="6">
        <f t="shared" si="2"/>
        <v>120</v>
      </c>
      <c r="G115" t="s">
        <v>12246</v>
      </c>
      <c r="H115">
        <v>5</v>
      </c>
      <c r="K115">
        <v>114</v>
      </c>
      <c r="L115" t="str">
        <f t="shared" si="3"/>
        <v>P114</v>
      </c>
      <c r="M115" t="s">
        <v>12939</v>
      </c>
      <c r="N115" t="s">
        <v>1732</v>
      </c>
      <c r="O115">
        <v>120</v>
      </c>
    </row>
    <row r="116" spans="1:15">
      <c r="A116">
        <v>115</v>
      </c>
      <c r="B116" t="str">
        <f>VLOOKUP(C116,'master-barang-BRAM'!$B$2:$E$1394,3,FALSE)</f>
        <v>KIU1039</v>
      </c>
      <c r="C116" t="s">
        <v>1738</v>
      </c>
      <c r="D116" s="6">
        <f t="shared" si="2"/>
        <v>650</v>
      </c>
      <c r="G116" t="s">
        <v>12246</v>
      </c>
      <c r="H116">
        <v>5</v>
      </c>
      <c r="K116">
        <v>115</v>
      </c>
      <c r="L116" t="str">
        <f t="shared" si="3"/>
        <v>P115</v>
      </c>
      <c r="M116" t="s">
        <v>12943</v>
      </c>
      <c r="N116" t="s">
        <v>1738</v>
      </c>
      <c r="O116">
        <v>650</v>
      </c>
    </row>
    <row r="117" spans="1:15">
      <c r="A117">
        <v>116</v>
      </c>
      <c r="B117" t="str">
        <f>VLOOKUP(C117,'master-barang-BRAM'!$B$2:$E$1394,3,FALSE)</f>
        <v>KIU1040</v>
      </c>
      <c r="C117" t="s">
        <v>1741</v>
      </c>
      <c r="D117" s="6">
        <f t="shared" si="2"/>
        <v>2000</v>
      </c>
      <c r="G117" t="s">
        <v>12246</v>
      </c>
      <c r="H117">
        <v>15</v>
      </c>
      <c r="K117">
        <v>116</v>
      </c>
      <c r="L117" t="str">
        <f t="shared" si="3"/>
        <v>P116</v>
      </c>
      <c r="M117" t="s">
        <v>12944</v>
      </c>
      <c r="N117" t="s">
        <v>1741</v>
      </c>
      <c r="O117">
        <v>2000</v>
      </c>
    </row>
    <row r="118" spans="1:15">
      <c r="A118">
        <v>117</v>
      </c>
      <c r="B118" t="str">
        <f>VLOOKUP(C118,'master-barang-BRAM'!$B$2:$E$1394,3,FALSE)</f>
        <v>KIU1042</v>
      </c>
      <c r="C118" t="s">
        <v>1745</v>
      </c>
      <c r="D118" s="6">
        <f t="shared" si="2"/>
        <v>209</v>
      </c>
      <c r="G118" t="s">
        <v>12246</v>
      </c>
      <c r="H118">
        <v>40</v>
      </c>
      <c r="K118">
        <v>117</v>
      </c>
      <c r="L118" t="str">
        <f t="shared" si="3"/>
        <v>P117</v>
      </c>
      <c r="M118" t="s">
        <v>12946</v>
      </c>
      <c r="N118" t="s">
        <v>1745</v>
      </c>
      <c r="O118">
        <v>209</v>
      </c>
    </row>
    <row r="119" spans="1:15">
      <c r="A119">
        <v>118</v>
      </c>
      <c r="B119" t="str">
        <f>VLOOKUP(C119,'master-barang-BRAM'!$B$2:$E$1394,3,FALSE)</f>
        <v>KIU1043</v>
      </c>
      <c r="C119" t="s">
        <v>1746</v>
      </c>
      <c r="D119" s="6">
        <f t="shared" si="2"/>
        <v>24</v>
      </c>
      <c r="G119" t="s">
        <v>12247</v>
      </c>
      <c r="H119">
        <v>250</v>
      </c>
      <c r="K119">
        <v>118</v>
      </c>
      <c r="L119" t="str">
        <f t="shared" si="3"/>
        <v>P118</v>
      </c>
      <c r="M119" t="s">
        <v>12947</v>
      </c>
      <c r="N119" t="s">
        <v>1746</v>
      </c>
      <c r="O119">
        <v>24</v>
      </c>
    </row>
    <row r="120" spans="1:15">
      <c r="A120">
        <v>119</v>
      </c>
      <c r="B120" t="str">
        <f>VLOOKUP(C120,'master-barang-BRAM'!$B$2:$E$1394,3,FALSE)</f>
        <v>KIU1044</v>
      </c>
      <c r="C120" t="s">
        <v>1748</v>
      </c>
      <c r="D120" s="6">
        <f t="shared" si="2"/>
        <v>1104</v>
      </c>
      <c r="G120" t="s">
        <v>12247</v>
      </c>
      <c r="H120">
        <v>10</v>
      </c>
      <c r="K120">
        <v>119</v>
      </c>
      <c r="L120" t="str">
        <f t="shared" si="3"/>
        <v>P119</v>
      </c>
      <c r="M120" t="s">
        <v>12948</v>
      </c>
      <c r="N120" t="s">
        <v>1748</v>
      </c>
      <c r="O120">
        <v>1104</v>
      </c>
    </row>
    <row r="121" spans="1:15">
      <c r="A121">
        <v>120</v>
      </c>
      <c r="B121" t="str">
        <f>VLOOKUP(C121,'master-barang-BRAM'!$B$2:$E$1394,3,FALSE)</f>
        <v>KIU1045</v>
      </c>
      <c r="C121" t="s">
        <v>1750</v>
      </c>
      <c r="D121" s="6">
        <f t="shared" si="2"/>
        <v>1760</v>
      </c>
      <c r="G121" t="s">
        <v>12247</v>
      </c>
      <c r="H121">
        <v>20</v>
      </c>
      <c r="K121">
        <v>120</v>
      </c>
      <c r="L121" t="str">
        <f t="shared" si="3"/>
        <v>P120</v>
      </c>
      <c r="M121" t="s">
        <v>12949</v>
      </c>
      <c r="N121" t="s">
        <v>1750</v>
      </c>
      <c r="O121">
        <v>1760</v>
      </c>
    </row>
    <row r="122" spans="1:15">
      <c r="A122">
        <v>121</v>
      </c>
      <c r="B122" t="str">
        <f>VLOOKUP(C122,'master-barang-BRAM'!$B$2:$E$1394,3,FALSE)</f>
        <v>KIU1051</v>
      </c>
      <c r="C122" t="s">
        <v>1761</v>
      </c>
      <c r="D122" s="6">
        <f t="shared" si="2"/>
        <v>5</v>
      </c>
      <c r="G122" t="s">
        <v>12259</v>
      </c>
      <c r="H122">
        <v>100</v>
      </c>
      <c r="K122">
        <v>121</v>
      </c>
      <c r="L122" t="str">
        <f t="shared" si="3"/>
        <v>P121</v>
      </c>
      <c r="M122" t="s">
        <v>12955</v>
      </c>
      <c r="N122" t="s">
        <v>1761</v>
      </c>
      <c r="O122">
        <v>5</v>
      </c>
    </row>
    <row r="123" spans="1:15">
      <c r="A123">
        <v>122</v>
      </c>
      <c r="B123" t="str">
        <f>VLOOKUP(C123,'master-barang-BRAM'!$B$2:$E$1394,3,FALSE)</f>
        <v>KIU1053</v>
      </c>
      <c r="C123" t="s">
        <v>1771</v>
      </c>
      <c r="D123" s="6">
        <f t="shared" si="2"/>
        <v>5</v>
      </c>
      <c r="G123" t="s">
        <v>12274</v>
      </c>
      <c r="H123">
        <v>500</v>
      </c>
      <c r="K123">
        <v>122</v>
      </c>
      <c r="L123" t="str">
        <f t="shared" si="3"/>
        <v>P122</v>
      </c>
      <c r="M123" t="s">
        <v>12957</v>
      </c>
      <c r="N123" t="s">
        <v>1771</v>
      </c>
      <c r="O123">
        <v>5</v>
      </c>
    </row>
    <row r="124" spans="1:15">
      <c r="A124">
        <v>123</v>
      </c>
      <c r="B124" t="str">
        <f>VLOOKUP(C124,'master-barang-BRAM'!$B$2:$E$1394,3,FALSE)</f>
        <v>KIU1066</v>
      </c>
      <c r="C124" t="s">
        <v>1792</v>
      </c>
      <c r="D124" s="6">
        <f t="shared" si="2"/>
        <v>1200</v>
      </c>
      <c r="G124" t="s">
        <v>12275</v>
      </c>
      <c r="H124">
        <v>100</v>
      </c>
      <c r="K124">
        <v>123</v>
      </c>
      <c r="L124" t="str">
        <f t="shared" si="3"/>
        <v>P123</v>
      </c>
      <c r="M124" t="s">
        <v>12970</v>
      </c>
      <c r="N124" t="s">
        <v>1792</v>
      </c>
      <c r="O124">
        <v>1200</v>
      </c>
    </row>
    <row r="125" spans="1:15">
      <c r="A125">
        <v>124</v>
      </c>
      <c r="B125" t="str">
        <f>VLOOKUP(C125,'master-barang-BRAM'!$B$2:$E$1394,3,FALSE)</f>
        <v>KIU1068</v>
      </c>
      <c r="C125" t="s">
        <v>1794</v>
      </c>
      <c r="D125" s="6">
        <f t="shared" si="2"/>
        <v>320</v>
      </c>
      <c r="G125" t="s">
        <v>12275</v>
      </c>
      <c r="H125">
        <v>1200</v>
      </c>
      <c r="K125">
        <v>124</v>
      </c>
      <c r="L125" t="str">
        <f t="shared" si="3"/>
        <v>P124</v>
      </c>
      <c r="M125" t="s">
        <v>12972</v>
      </c>
      <c r="N125" t="s">
        <v>1794</v>
      </c>
      <c r="O125">
        <v>320</v>
      </c>
    </row>
    <row r="126" spans="1:15">
      <c r="A126">
        <v>125</v>
      </c>
      <c r="B126" t="str">
        <f>VLOOKUP(C126,'master-barang-BRAM'!$B$2:$E$1394,3,FALSE)</f>
        <v>KIU1074</v>
      </c>
      <c r="C126" t="s">
        <v>1803</v>
      </c>
      <c r="D126" s="6">
        <f t="shared" si="2"/>
        <v>2500</v>
      </c>
      <c r="G126" t="s">
        <v>12275</v>
      </c>
      <c r="H126">
        <v>260</v>
      </c>
      <c r="K126">
        <v>125</v>
      </c>
      <c r="L126" t="str">
        <f t="shared" si="3"/>
        <v>P125</v>
      </c>
      <c r="M126" t="s">
        <v>12978</v>
      </c>
      <c r="N126" t="s">
        <v>1803</v>
      </c>
      <c r="O126">
        <v>2500</v>
      </c>
    </row>
    <row r="127" spans="1:15">
      <c r="A127">
        <v>126</v>
      </c>
      <c r="B127" t="str">
        <f>VLOOKUP(C127,'master-barang-BRAM'!$B$2:$E$1394,3,FALSE)</f>
        <v>KIU1078</v>
      </c>
      <c r="C127" t="s">
        <v>1811</v>
      </c>
      <c r="D127" s="6">
        <f t="shared" si="2"/>
        <v>10</v>
      </c>
      <c r="G127" t="s">
        <v>12275</v>
      </c>
      <c r="H127">
        <v>400</v>
      </c>
      <c r="K127">
        <v>126</v>
      </c>
      <c r="L127" t="str">
        <f t="shared" si="3"/>
        <v>P126</v>
      </c>
      <c r="M127" t="s">
        <v>12982</v>
      </c>
      <c r="N127" t="s">
        <v>1811</v>
      </c>
      <c r="O127">
        <v>10</v>
      </c>
    </row>
    <row r="128" spans="1:15">
      <c r="A128">
        <v>127</v>
      </c>
      <c r="B128" t="str">
        <f>VLOOKUP(C128,'master-barang-BRAM'!$B$2:$E$1394,3,FALSE)</f>
        <v>KIU1103</v>
      </c>
      <c r="C128" t="s">
        <v>1841</v>
      </c>
      <c r="D128" s="6">
        <f t="shared" si="2"/>
        <v>280</v>
      </c>
      <c r="G128" t="s">
        <v>12277</v>
      </c>
      <c r="H128">
        <v>30</v>
      </c>
      <c r="K128">
        <v>127</v>
      </c>
      <c r="L128" t="str">
        <f t="shared" si="3"/>
        <v>P127</v>
      </c>
      <c r="M128" t="s">
        <v>13007</v>
      </c>
      <c r="N128" t="s">
        <v>1841</v>
      </c>
      <c r="O128">
        <v>280</v>
      </c>
    </row>
    <row r="129" spans="1:15">
      <c r="A129">
        <v>128</v>
      </c>
      <c r="B129" t="str">
        <f>VLOOKUP(C129,'master-barang-BRAM'!$B$2:$E$1394,3,FALSE)</f>
        <v>KIU1104</v>
      </c>
      <c r="C129" t="s">
        <v>1858</v>
      </c>
      <c r="D129" s="6">
        <f t="shared" si="2"/>
        <v>1850</v>
      </c>
      <c r="G129" t="s">
        <v>12329</v>
      </c>
      <c r="H129">
        <v>250</v>
      </c>
      <c r="K129">
        <v>128</v>
      </c>
      <c r="L129" t="str">
        <f t="shared" si="3"/>
        <v>P128</v>
      </c>
      <c r="M129" t="s">
        <v>13008</v>
      </c>
      <c r="N129" t="s">
        <v>1858</v>
      </c>
      <c r="O129">
        <v>1850</v>
      </c>
    </row>
    <row r="130" spans="1:15">
      <c r="A130">
        <v>129</v>
      </c>
      <c r="B130" t="str">
        <f>VLOOKUP(C130,'master-barang-BRAM'!$B$2:$E$1394,3,FALSE)</f>
        <v>KIU1128</v>
      </c>
      <c r="C130" t="s">
        <v>1894</v>
      </c>
      <c r="D130" s="6">
        <f t="shared" si="2"/>
        <v>40</v>
      </c>
      <c r="G130" t="s">
        <v>12338</v>
      </c>
      <c r="H130">
        <v>50</v>
      </c>
      <c r="K130">
        <v>129</v>
      </c>
      <c r="L130" t="str">
        <f t="shared" si="3"/>
        <v>P129</v>
      </c>
      <c r="M130" t="s">
        <v>13032</v>
      </c>
      <c r="N130" t="s">
        <v>1894</v>
      </c>
      <c r="O130">
        <v>40</v>
      </c>
    </row>
    <row r="131" spans="1:15">
      <c r="A131">
        <v>130</v>
      </c>
      <c r="B131" t="str">
        <f>VLOOKUP(C131,'master-barang-BRAM'!$B$2:$E$1394,3,FALSE)</f>
        <v>KIU1129</v>
      </c>
      <c r="C131" t="s">
        <v>1895</v>
      </c>
      <c r="D131" s="6">
        <f t="shared" ref="D131:D192" si="4">SUMIF(G131:G459,B131,H131:H459)</f>
        <v>50</v>
      </c>
      <c r="G131" t="s">
        <v>12338</v>
      </c>
      <c r="H131">
        <v>250</v>
      </c>
      <c r="K131">
        <v>130</v>
      </c>
      <c r="L131" t="str">
        <f t="shared" ref="L131:L192" si="5">"P"&amp;K131</f>
        <v>P130</v>
      </c>
      <c r="M131" t="s">
        <v>13033</v>
      </c>
      <c r="N131" t="s">
        <v>1895</v>
      </c>
      <c r="O131">
        <v>50</v>
      </c>
    </row>
    <row r="132" spans="1:15">
      <c r="A132">
        <v>131</v>
      </c>
      <c r="B132" t="str">
        <f>VLOOKUP(C132,'master-barang-BRAM'!$B$2:$E$1394,3,FALSE)</f>
        <v>KIU1135</v>
      </c>
      <c r="C132" t="s">
        <v>1905</v>
      </c>
      <c r="D132" s="6">
        <f t="shared" si="4"/>
        <v>10</v>
      </c>
      <c r="G132" t="s">
        <v>12338</v>
      </c>
      <c r="H132">
        <v>500</v>
      </c>
      <c r="K132">
        <v>131</v>
      </c>
      <c r="L132" t="str">
        <f t="shared" si="5"/>
        <v>P131</v>
      </c>
      <c r="M132" t="s">
        <v>13039</v>
      </c>
      <c r="N132" t="s">
        <v>1905</v>
      </c>
      <c r="O132">
        <v>10</v>
      </c>
    </row>
    <row r="133" spans="1:15">
      <c r="A133">
        <v>132</v>
      </c>
      <c r="B133" t="str">
        <f>VLOOKUP(C133,'master-barang-BRAM'!$B$2:$E$1394,3,FALSE)</f>
        <v>KIU1149</v>
      </c>
      <c r="C133" t="s">
        <v>1934</v>
      </c>
      <c r="D133" s="6">
        <f t="shared" si="4"/>
        <v>5</v>
      </c>
      <c r="G133" t="s">
        <v>12380</v>
      </c>
      <c r="H133">
        <v>125</v>
      </c>
      <c r="K133">
        <v>132</v>
      </c>
      <c r="L133" t="str">
        <f t="shared" si="5"/>
        <v>P132</v>
      </c>
      <c r="M133" t="s">
        <v>13053</v>
      </c>
      <c r="N133" t="s">
        <v>1934</v>
      </c>
      <c r="O133">
        <v>5</v>
      </c>
    </row>
    <row r="134" spans="1:15">
      <c r="A134">
        <v>133</v>
      </c>
      <c r="B134" t="str">
        <f>VLOOKUP(C134,'master-barang-BRAM'!$B$2:$E$1394,3,FALSE)</f>
        <v>KIU1150</v>
      </c>
      <c r="C134" t="s">
        <v>1940</v>
      </c>
      <c r="D134" s="6">
        <f t="shared" si="4"/>
        <v>20</v>
      </c>
      <c r="G134" t="s">
        <v>12385</v>
      </c>
      <c r="H134">
        <v>100</v>
      </c>
      <c r="K134">
        <v>133</v>
      </c>
      <c r="L134" t="str">
        <f t="shared" si="5"/>
        <v>P133</v>
      </c>
      <c r="M134" t="s">
        <v>13054</v>
      </c>
      <c r="N134" t="s">
        <v>1940</v>
      </c>
      <c r="O134">
        <v>20</v>
      </c>
    </row>
    <row r="135" spans="1:15">
      <c r="A135">
        <v>134</v>
      </c>
      <c r="B135" t="str">
        <f>VLOOKUP(C135,'master-barang-BRAM'!$B$2:$E$1394,3,FALSE)</f>
        <v>KIU1175</v>
      </c>
      <c r="C135" t="s">
        <v>1971</v>
      </c>
      <c r="D135" s="6">
        <f t="shared" si="4"/>
        <v>220</v>
      </c>
      <c r="G135" t="s">
        <v>12399</v>
      </c>
      <c r="H135">
        <v>150</v>
      </c>
      <c r="K135">
        <v>134</v>
      </c>
      <c r="L135" t="str">
        <f t="shared" si="5"/>
        <v>P134</v>
      </c>
      <c r="M135" t="s">
        <v>13079</v>
      </c>
      <c r="N135" t="s">
        <v>1971</v>
      </c>
      <c r="O135">
        <v>220</v>
      </c>
    </row>
    <row r="136" spans="1:15">
      <c r="A136">
        <v>135</v>
      </c>
      <c r="B136" t="str">
        <f>VLOOKUP(C136,'master-barang-BRAM'!$B$2:$E$1394,3,FALSE)</f>
        <v>KIU1180</v>
      </c>
      <c r="C136" t="s">
        <v>1979</v>
      </c>
      <c r="D136" s="6">
        <f t="shared" si="4"/>
        <v>20</v>
      </c>
      <c r="G136" t="s">
        <v>12402</v>
      </c>
      <c r="H136">
        <v>20</v>
      </c>
      <c r="K136">
        <v>135</v>
      </c>
      <c r="L136" t="str">
        <f t="shared" si="5"/>
        <v>P135</v>
      </c>
      <c r="M136" t="s">
        <v>13084</v>
      </c>
      <c r="N136" t="s">
        <v>1979</v>
      </c>
      <c r="O136">
        <v>20</v>
      </c>
    </row>
    <row r="137" spans="1:15">
      <c r="A137">
        <v>136</v>
      </c>
      <c r="B137" t="str">
        <f>VLOOKUP(C137,'master-barang-BRAM'!$B$2:$E$1394,3,FALSE)</f>
        <v>KIU1190</v>
      </c>
      <c r="C137" t="s">
        <v>1991</v>
      </c>
      <c r="D137" s="6">
        <f t="shared" si="4"/>
        <v>100</v>
      </c>
      <c r="G137" t="s">
        <v>12559</v>
      </c>
      <c r="H137">
        <v>20</v>
      </c>
      <c r="K137">
        <v>136</v>
      </c>
      <c r="L137" t="str">
        <f t="shared" si="5"/>
        <v>P136</v>
      </c>
      <c r="M137" t="s">
        <v>13094</v>
      </c>
      <c r="N137" t="s">
        <v>1991</v>
      </c>
      <c r="O137">
        <v>100</v>
      </c>
    </row>
    <row r="138" spans="1:15">
      <c r="A138">
        <v>137</v>
      </c>
      <c r="B138" t="str">
        <f>VLOOKUP(C138,'master-barang-BRAM'!$B$2:$E$1394,3,FALSE)</f>
        <v>KIU1191</v>
      </c>
      <c r="C138" t="s">
        <v>1992</v>
      </c>
      <c r="D138" s="6">
        <f t="shared" si="4"/>
        <v>20</v>
      </c>
      <c r="G138" t="s">
        <v>12565</v>
      </c>
      <c r="H138">
        <v>150</v>
      </c>
      <c r="K138">
        <v>137</v>
      </c>
      <c r="L138" t="str">
        <f t="shared" si="5"/>
        <v>P137</v>
      </c>
      <c r="M138" t="s">
        <v>13095</v>
      </c>
      <c r="N138" t="s">
        <v>1992</v>
      </c>
      <c r="O138">
        <v>20</v>
      </c>
    </row>
    <row r="139" spans="1:15">
      <c r="A139">
        <v>138</v>
      </c>
      <c r="B139" t="str">
        <f>VLOOKUP(C139,'master-barang-BRAM'!$B$2:$E$1394,3,FALSE)</f>
        <v>KIU1228</v>
      </c>
      <c r="C139" t="s">
        <v>2049</v>
      </c>
      <c r="D139" s="6">
        <f t="shared" si="4"/>
        <v>200</v>
      </c>
      <c r="G139" t="s">
        <v>12566</v>
      </c>
      <c r="H139">
        <v>50</v>
      </c>
      <c r="K139">
        <v>138</v>
      </c>
      <c r="L139" t="str">
        <f t="shared" si="5"/>
        <v>P138</v>
      </c>
      <c r="M139" t="s">
        <v>13132</v>
      </c>
      <c r="N139" t="s">
        <v>2049</v>
      </c>
      <c r="O139">
        <v>200</v>
      </c>
    </row>
    <row r="140" spans="1:15">
      <c r="A140">
        <v>139</v>
      </c>
      <c r="B140" t="str">
        <f>VLOOKUP(C140,'master-barang-BRAM'!$B$2:$E$1394,3,FALSE)</f>
        <v>KIU1244</v>
      </c>
      <c r="C140" t="s">
        <v>2075</v>
      </c>
      <c r="D140" s="6">
        <f t="shared" si="4"/>
        <v>670</v>
      </c>
      <c r="G140" t="s">
        <v>12568</v>
      </c>
      <c r="H140">
        <v>48</v>
      </c>
      <c r="K140">
        <v>139</v>
      </c>
      <c r="L140" t="str">
        <f t="shared" si="5"/>
        <v>P139</v>
      </c>
      <c r="M140" t="s">
        <v>13148</v>
      </c>
      <c r="N140" t="s">
        <v>2075</v>
      </c>
      <c r="O140">
        <v>670</v>
      </c>
    </row>
    <row r="141" spans="1:15">
      <c r="A141">
        <v>140</v>
      </c>
      <c r="B141" t="str">
        <f>VLOOKUP(C141,'master-barang-BRAM'!$B$2:$E$1394,3,FALSE)</f>
        <v>KIU1249</v>
      </c>
      <c r="C141" t="s">
        <v>2082</v>
      </c>
      <c r="D141" s="6">
        <f t="shared" si="4"/>
        <v>120</v>
      </c>
      <c r="G141" t="s">
        <v>12568</v>
      </c>
      <c r="H141">
        <v>48</v>
      </c>
      <c r="K141">
        <v>140</v>
      </c>
      <c r="L141" t="str">
        <f t="shared" si="5"/>
        <v>P140</v>
      </c>
      <c r="M141" t="s">
        <v>13153</v>
      </c>
      <c r="N141" t="s">
        <v>2082</v>
      </c>
      <c r="O141">
        <v>120</v>
      </c>
    </row>
    <row r="142" spans="1:15">
      <c r="A142">
        <v>141</v>
      </c>
      <c r="B142" t="str">
        <f>VLOOKUP(C142,'master-barang-BRAM'!$B$2:$E$1394,3,FALSE)</f>
        <v>KIU1250</v>
      </c>
      <c r="C142" t="s">
        <v>2084</v>
      </c>
      <c r="D142" s="6">
        <f t="shared" si="4"/>
        <v>20</v>
      </c>
      <c r="G142" t="s">
        <v>12579</v>
      </c>
      <c r="H142">
        <v>10</v>
      </c>
      <c r="K142">
        <v>141</v>
      </c>
      <c r="L142" t="str">
        <f t="shared" si="5"/>
        <v>P141</v>
      </c>
      <c r="M142" t="s">
        <v>13154</v>
      </c>
      <c r="N142" t="s">
        <v>2084</v>
      </c>
      <c r="O142">
        <v>20</v>
      </c>
    </row>
    <row r="143" spans="1:15">
      <c r="A143">
        <v>142</v>
      </c>
      <c r="B143" t="str">
        <f>VLOOKUP(C143,'master-barang-BRAM'!$B$2:$E$1394,3,FALSE)</f>
        <v>KIU1272</v>
      </c>
      <c r="C143" t="s">
        <v>2107</v>
      </c>
      <c r="D143" s="6">
        <f t="shared" si="4"/>
        <v>100</v>
      </c>
      <c r="G143" t="s">
        <v>12580</v>
      </c>
      <c r="H143">
        <v>40</v>
      </c>
      <c r="K143">
        <v>142</v>
      </c>
      <c r="L143" t="str">
        <f t="shared" si="5"/>
        <v>P142</v>
      </c>
      <c r="M143" t="s">
        <v>13176</v>
      </c>
      <c r="N143" t="s">
        <v>2107</v>
      </c>
      <c r="O143">
        <v>100</v>
      </c>
    </row>
    <row r="144" spans="1:15">
      <c r="A144">
        <v>143</v>
      </c>
      <c r="B144" t="str">
        <f>VLOOKUP(C144,'master-barang-BRAM'!$B$2:$E$1394,3,FALSE)</f>
        <v>KIU1274</v>
      </c>
      <c r="C144" t="s">
        <v>2109</v>
      </c>
      <c r="D144" s="6">
        <f t="shared" si="4"/>
        <v>2</v>
      </c>
      <c r="G144" t="s">
        <v>12580</v>
      </c>
      <c r="H144">
        <v>20</v>
      </c>
      <c r="K144">
        <v>143</v>
      </c>
      <c r="L144" t="str">
        <f t="shared" si="5"/>
        <v>P143</v>
      </c>
      <c r="M144" t="s">
        <v>13178</v>
      </c>
      <c r="N144" t="s">
        <v>2109</v>
      </c>
      <c r="O144">
        <v>2</v>
      </c>
    </row>
    <row r="145" spans="1:15">
      <c r="A145">
        <v>144</v>
      </c>
      <c r="B145" t="str">
        <f>VLOOKUP(C145,'master-barang-BRAM'!$B$2:$E$1394,3,FALSE)</f>
        <v>KIU1275</v>
      </c>
      <c r="C145" t="s">
        <v>2110</v>
      </c>
      <c r="D145" s="6">
        <f t="shared" si="4"/>
        <v>16</v>
      </c>
      <c r="G145" t="s">
        <v>12582</v>
      </c>
      <c r="H145">
        <v>40</v>
      </c>
      <c r="K145">
        <v>144</v>
      </c>
      <c r="L145" t="str">
        <f t="shared" si="5"/>
        <v>P144</v>
      </c>
      <c r="M145" t="s">
        <v>13179</v>
      </c>
      <c r="N145" t="s">
        <v>2110</v>
      </c>
      <c r="O145">
        <v>16</v>
      </c>
    </row>
    <row r="146" spans="1:15">
      <c r="A146">
        <v>145</v>
      </c>
      <c r="B146" t="str">
        <f>VLOOKUP(C146,'master-barang-BRAM'!$B$2:$E$1394,3,FALSE)</f>
        <v>KIU1282</v>
      </c>
      <c r="C146" t="s">
        <v>2117</v>
      </c>
      <c r="D146" s="6">
        <f t="shared" si="4"/>
        <v>55</v>
      </c>
      <c r="G146" t="s">
        <v>12582</v>
      </c>
      <c r="H146">
        <v>40</v>
      </c>
      <c r="K146">
        <v>145</v>
      </c>
      <c r="L146" t="str">
        <f t="shared" si="5"/>
        <v>P145</v>
      </c>
      <c r="M146" t="s">
        <v>13186</v>
      </c>
      <c r="N146" t="s">
        <v>2117</v>
      </c>
      <c r="O146">
        <v>55</v>
      </c>
    </row>
    <row r="147" spans="1:15">
      <c r="A147">
        <v>146</v>
      </c>
      <c r="B147" t="str">
        <f>VLOOKUP(C147,'master-barang-BRAM'!$B$2:$E$1394,3,FALSE)</f>
        <v>KIU1291</v>
      </c>
      <c r="C147" t="s">
        <v>2136</v>
      </c>
      <c r="D147" s="6">
        <f t="shared" si="4"/>
        <v>5000</v>
      </c>
      <c r="G147" t="s">
        <v>12605</v>
      </c>
      <c r="H147">
        <v>1500</v>
      </c>
      <c r="K147">
        <v>146</v>
      </c>
      <c r="L147" t="str">
        <f t="shared" si="5"/>
        <v>P146</v>
      </c>
      <c r="M147" t="s">
        <v>13195</v>
      </c>
      <c r="N147" t="s">
        <v>2136</v>
      </c>
      <c r="O147">
        <v>5000</v>
      </c>
    </row>
    <row r="148" spans="1:15">
      <c r="A148">
        <v>147</v>
      </c>
      <c r="B148" t="str">
        <f>VLOOKUP(C148,'master-barang-BRAM'!$B$2:$E$1394,3,FALSE)</f>
        <v>KIU1293</v>
      </c>
      <c r="C148" t="s">
        <v>2148</v>
      </c>
      <c r="D148" s="6">
        <f t="shared" si="4"/>
        <v>70</v>
      </c>
      <c r="G148" t="s">
        <v>12621</v>
      </c>
      <c r="H148">
        <v>40</v>
      </c>
      <c r="K148">
        <v>147</v>
      </c>
      <c r="L148" t="str">
        <f t="shared" si="5"/>
        <v>P147</v>
      </c>
      <c r="M148" t="s">
        <v>13197</v>
      </c>
      <c r="N148" t="s">
        <v>2148</v>
      </c>
      <c r="O148">
        <v>70</v>
      </c>
    </row>
    <row r="149" spans="1:15">
      <c r="A149">
        <v>148</v>
      </c>
      <c r="B149" t="str">
        <f>VLOOKUP(C149,'master-barang-BRAM'!$B$2:$E$1394,3,FALSE)</f>
        <v>KIU1301</v>
      </c>
      <c r="C149" t="s">
        <v>2159</v>
      </c>
      <c r="D149" s="6">
        <f t="shared" si="4"/>
        <v>50</v>
      </c>
      <c r="G149" t="s">
        <v>12621</v>
      </c>
      <c r="H149">
        <v>40</v>
      </c>
      <c r="K149">
        <v>148</v>
      </c>
      <c r="L149" t="str">
        <f t="shared" si="5"/>
        <v>P148</v>
      </c>
      <c r="M149" t="s">
        <v>13205</v>
      </c>
      <c r="N149" t="s">
        <v>2159</v>
      </c>
      <c r="O149">
        <v>50</v>
      </c>
    </row>
    <row r="150" spans="1:15">
      <c r="A150">
        <v>149</v>
      </c>
      <c r="B150" t="str">
        <f>VLOOKUP(C150,'master-barang-BRAM'!$B$2:$E$1394,3,FALSE)</f>
        <v>KIU1302</v>
      </c>
      <c r="C150" t="s">
        <v>2160</v>
      </c>
      <c r="D150" s="6">
        <f t="shared" si="4"/>
        <v>20</v>
      </c>
      <c r="G150" t="s">
        <v>12623</v>
      </c>
      <c r="H150">
        <v>120</v>
      </c>
      <c r="K150">
        <v>149</v>
      </c>
      <c r="L150" t="str">
        <f t="shared" si="5"/>
        <v>P149</v>
      </c>
      <c r="M150" t="s">
        <v>13206</v>
      </c>
      <c r="N150" t="s">
        <v>2160</v>
      </c>
      <c r="O150">
        <v>20</v>
      </c>
    </row>
    <row r="151" spans="1:15">
      <c r="A151">
        <v>150</v>
      </c>
      <c r="B151" t="str">
        <f>VLOOKUP(C151,'master-barang-BRAM'!$B$2:$E$1394,3,FALSE)</f>
        <v>KIU1303</v>
      </c>
      <c r="C151" t="s">
        <v>2161</v>
      </c>
      <c r="D151" s="6">
        <f t="shared" si="4"/>
        <v>60</v>
      </c>
      <c r="G151" t="s">
        <v>12623</v>
      </c>
      <c r="H151">
        <v>40</v>
      </c>
      <c r="K151">
        <v>150</v>
      </c>
      <c r="L151" t="str">
        <f t="shared" si="5"/>
        <v>P150</v>
      </c>
      <c r="M151" t="s">
        <v>13207</v>
      </c>
      <c r="N151" t="s">
        <v>2161</v>
      </c>
      <c r="O151">
        <v>60</v>
      </c>
    </row>
    <row r="152" spans="1:15">
      <c r="A152">
        <v>151</v>
      </c>
      <c r="B152" t="str">
        <f>VLOOKUP(C152,'master-barang-BRAM'!$B$2:$E$1394,3,FALSE)</f>
        <v>KIU132</v>
      </c>
      <c r="C152" t="s">
        <v>256</v>
      </c>
      <c r="D152" s="6">
        <f t="shared" si="4"/>
        <v>90</v>
      </c>
      <c r="G152" t="s">
        <v>12624</v>
      </c>
      <c r="H152">
        <v>600</v>
      </c>
      <c r="K152">
        <v>151</v>
      </c>
      <c r="L152" t="str">
        <f t="shared" si="5"/>
        <v>P151</v>
      </c>
      <c r="M152" t="s">
        <v>12036</v>
      </c>
      <c r="N152" t="s">
        <v>256</v>
      </c>
      <c r="O152">
        <v>90</v>
      </c>
    </row>
    <row r="153" spans="1:15">
      <c r="A153">
        <v>152</v>
      </c>
      <c r="B153" t="str">
        <f>VLOOKUP(C153,'master-barang-BRAM'!$B$2:$E$1394,3,FALSE)</f>
        <v>KIU244</v>
      </c>
      <c r="C153" t="s">
        <v>465</v>
      </c>
      <c r="D153" s="6">
        <f t="shared" si="4"/>
        <v>20</v>
      </c>
      <c r="G153" t="s">
        <v>12624</v>
      </c>
      <c r="H153">
        <v>14600</v>
      </c>
      <c r="K153">
        <v>152</v>
      </c>
      <c r="L153" t="str">
        <f t="shared" si="5"/>
        <v>P152</v>
      </c>
      <c r="M153" t="s">
        <v>12148</v>
      </c>
      <c r="N153" t="s">
        <v>465</v>
      </c>
      <c r="O153">
        <v>20</v>
      </c>
    </row>
    <row r="154" spans="1:15">
      <c r="A154">
        <v>153</v>
      </c>
      <c r="B154" t="str">
        <f>VLOOKUP(C154,'master-barang-BRAM'!$B$2:$E$1394,3,FALSE)</f>
        <v>KIU316</v>
      </c>
      <c r="C154" t="s">
        <v>590</v>
      </c>
      <c r="D154" s="6">
        <f t="shared" si="4"/>
        <v>150</v>
      </c>
      <c r="G154" t="s">
        <v>12624</v>
      </c>
      <c r="H154">
        <v>200</v>
      </c>
      <c r="K154">
        <v>153</v>
      </c>
      <c r="L154" t="str">
        <f t="shared" si="5"/>
        <v>P153</v>
      </c>
      <c r="M154" t="s">
        <v>12220</v>
      </c>
      <c r="N154" t="s">
        <v>590</v>
      </c>
      <c r="O154">
        <v>150</v>
      </c>
    </row>
    <row r="155" spans="1:15">
      <c r="A155">
        <v>154</v>
      </c>
      <c r="B155" t="str">
        <f>VLOOKUP(C155,'master-barang-BRAM'!$B$2:$E$1394,3,FALSE)</f>
        <v>KIU337</v>
      </c>
      <c r="C155" t="s">
        <v>616</v>
      </c>
      <c r="D155" s="6">
        <f t="shared" si="4"/>
        <v>675</v>
      </c>
      <c r="G155" t="s">
        <v>12624</v>
      </c>
      <c r="H155">
        <v>1000</v>
      </c>
      <c r="K155">
        <v>154</v>
      </c>
      <c r="L155" t="str">
        <f t="shared" si="5"/>
        <v>P154</v>
      </c>
      <c r="M155" t="s">
        <v>12241</v>
      </c>
      <c r="N155" t="s">
        <v>616</v>
      </c>
      <c r="O155">
        <v>675</v>
      </c>
    </row>
    <row r="156" spans="1:15">
      <c r="A156">
        <v>155</v>
      </c>
      <c r="B156" t="str">
        <f>VLOOKUP(C156,'master-barang-BRAM'!$B$2:$E$1394,3,FALSE)</f>
        <v>KIU338</v>
      </c>
      <c r="C156" t="s">
        <v>617</v>
      </c>
      <c r="D156" s="6">
        <f t="shared" si="4"/>
        <v>30</v>
      </c>
      <c r="G156" t="s">
        <v>12626</v>
      </c>
      <c r="H156">
        <v>20</v>
      </c>
      <c r="K156">
        <v>155</v>
      </c>
      <c r="L156" t="str">
        <f t="shared" si="5"/>
        <v>P155</v>
      </c>
      <c r="M156" t="s">
        <v>12242</v>
      </c>
      <c r="N156" t="s">
        <v>617</v>
      </c>
      <c r="O156">
        <v>30</v>
      </c>
    </row>
    <row r="157" spans="1:15">
      <c r="A157">
        <v>156</v>
      </c>
      <c r="B157" t="str">
        <f>VLOOKUP(C157,'master-barang-BRAM'!$B$2:$E$1394,3,FALSE)</f>
        <v>KIU396</v>
      </c>
      <c r="C157" t="s">
        <v>695</v>
      </c>
      <c r="D157" s="6">
        <f t="shared" si="4"/>
        <v>144</v>
      </c>
      <c r="G157" t="s">
        <v>12627</v>
      </c>
      <c r="H157">
        <v>40</v>
      </c>
      <c r="K157">
        <v>156</v>
      </c>
      <c r="L157" t="str">
        <f t="shared" si="5"/>
        <v>P156</v>
      </c>
      <c r="M157" t="s">
        <v>12300</v>
      </c>
      <c r="N157" t="s">
        <v>695</v>
      </c>
      <c r="O157">
        <v>144</v>
      </c>
    </row>
    <row r="158" spans="1:15">
      <c r="A158">
        <v>157</v>
      </c>
      <c r="B158" t="str">
        <f>VLOOKUP(C158,'master-barang-BRAM'!$B$2:$E$1394,3,FALSE)</f>
        <v>KIU397</v>
      </c>
      <c r="C158" t="s">
        <v>705</v>
      </c>
      <c r="D158" s="6">
        <f t="shared" si="4"/>
        <v>336</v>
      </c>
      <c r="G158" t="s">
        <v>12634</v>
      </c>
      <c r="H158">
        <v>1000</v>
      </c>
      <c r="K158">
        <v>157</v>
      </c>
      <c r="L158" t="str">
        <f t="shared" si="5"/>
        <v>P157</v>
      </c>
      <c r="M158" t="s">
        <v>12301</v>
      </c>
      <c r="N158" t="s">
        <v>705</v>
      </c>
      <c r="O158">
        <v>336</v>
      </c>
    </row>
    <row r="159" spans="1:15">
      <c r="A159">
        <v>158</v>
      </c>
      <c r="B159" t="str">
        <f>VLOOKUP(C159,'master-barang-BRAM'!$B$2:$E$1394,3,FALSE)</f>
        <v>KIU398</v>
      </c>
      <c r="C159" t="s">
        <v>709</v>
      </c>
      <c r="D159" s="6">
        <f t="shared" si="4"/>
        <v>2160</v>
      </c>
      <c r="G159" t="s">
        <v>12718</v>
      </c>
      <c r="H159">
        <v>640</v>
      </c>
      <c r="K159">
        <v>158</v>
      </c>
      <c r="L159" t="str">
        <f t="shared" si="5"/>
        <v>P158</v>
      </c>
      <c r="M159" t="s">
        <v>12302</v>
      </c>
      <c r="N159" t="s">
        <v>709</v>
      </c>
      <c r="O159">
        <v>2160</v>
      </c>
    </row>
    <row r="160" spans="1:15">
      <c r="A160">
        <v>159</v>
      </c>
      <c r="B160" t="str">
        <f>VLOOKUP(C160,'master-barang-BRAM'!$B$2:$E$1394,3,FALSE)</f>
        <v>KIU399</v>
      </c>
      <c r="C160" t="s">
        <v>726</v>
      </c>
      <c r="D160" s="6">
        <f t="shared" si="4"/>
        <v>816</v>
      </c>
      <c r="G160" t="s">
        <v>12724</v>
      </c>
      <c r="H160">
        <v>20</v>
      </c>
      <c r="K160">
        <v>159</v>
      </c>
      <c r="L160" t="str">
        <f t="shared" si="5"/>
        <v>P159</v>
      </c>
      <c r="M160" t="s">
        <v>12303</v>
      </c>
      <c r="N160" t="s">
        <v>726</v>
      </c>
      <c r="O160">
        <v>816</v>
      </c>
    </row>
    <row r="161" spans="1:15">
      <c r="A161">
        <v>160</v>
      </c>
      <c r="B161" t="str">
        <f>VLOOKUP(C161,'master-barang-BRAM'!$B$2:$E$1394,3,FALSE)</f>
        <v>KIU419</v>
      </c>
      <c r="C161" t="s">
        <v>749</v>
      </c>
      <c r="D161" s="6">
        <f t="shared" si="4"/>
        <v>20</v>
      </c>
      <c r="G161" t="s">
        <v>12724</v>
      </c>
      <c r="H161">
        <v>4</v>
      </c>
      <c r="K161">
        <v>160</v>
      </c>
      <c r="L161" t="str">
        <f t="shared" si="5"/>
        <v>P160</v>
      </c>
      <c r="M161" t="s">
        <v>12323</v>
      </c>
      <c r="N161" t="s">
        <v>749</v>
      </c>
      <c r="O161">
        <v>20</v>
      </c>
    </row>
    <row r="162" spans="1:15">
      <c r="A162">
        <v>161</v>
      </c>
      <c r="B162" t="str">
        <f>VLOOKUP(C162,'master-barang-BRAM'!$B$2:$E$1394,3,FALSE)</f>
        <v>KIU458</v>
      </c>
      <c r="C162" t="s">
        <v>796</v>
      </c>
      <c r="D162" s="6">
        <f t="shared" si="4"/>
        <v>200</v>
      </c>
      <c r="G162" t="s">
        <v>12725</v>
      </c>
      <c r="H162">
        <v>20</v>
      </c>
      <c r="K162">
        <v>161</v>
      </c>
      <c r="L162" t="str">
        <f t="shared" si="5"/>
        <v>P161</v>
      </c>
      <c r="M162" t="s">
        <v>12362</v>
      </c>
      <c r="N162" t="s">
        <v>796</v>
      </c>
      <c r="O162">
        <v>200</v>
      </c>
    </row>
    <row r="163" spans="1:15">
      <c r="A163">
        <v>162</v>
      </c>
      <c r="B163" t="str">
        <f>VLOOKUP(C163,'master-barang-BRAM'!$B$2:$E$1394,3,FALSE)</f>
        <v>KIU626</v>
      </c>
      <c r="C163" t="s">
        <v>1187</v>
      </c>
      <c r="D163" s="6">
        <f t="shared" si="4"/>
        <v>615</v>
      </c>
      <c r="G163" t="s">
        <v>12725</v>
      </c>
      <c r="H163">
        <v>4</v>
      </c>
      <c r="K163">
        <v>162</v>
      </c>
      <c r="L163" t="str">
        <f t="shared" si="5"/>
        <v>P162</v>
      </c>
      <c r="M163" t="s">
        <v>12530</v>
      </c>
      <c r="N163" t="s">
        <v>1187</v>
      </c>
      <c r="O163">
        <v>615</v>
      </c>
    </row>
    <row r="164" spans="1:15">
      <c r="A164">
        <v>163</v>
      </c>
      <c r="B164" t="str">
        <f>VLOOKUP(C164,'master-barang-BRAM'!$B$2:$E$1394,3,FALSE)</f>
        <v>KIU627</v>
      </c>
      <c r="C164" t="s">
        <v>1188</v>
      </c>
      <c r="D164" s="6">
        <f t="shared" si="4"/>
        <v>120</v>
      </c>
      <c r="G164" t="s">
        <v>12761</v>
      </c>
      <c r="H164">
        <v>20</v>
      </c>
      <c r="K164">
        <v>163</v>
      </c>
      <c r="L164" t="str">
        <f t="shared" si="5"/>
        <v>P163</v>
      </c>
      <c r="M164" t="s">
        <v>12531</v>
      </c>
      <c r="N164" t="s">
        <v>1188</v>
      </c>
      <c r="O164">
        <v>120</v>
      </c>
    </row>
    <row r="165" spans="1:15">
      <c r="A165">
        <v>164</v>
      </c>
      <c r="B165" t="str">
        <f>VLOOKUP(C165,'master-barang-BRAM'!$B$2:$E$1394,3,FALSE)</f>
        <v>KIU682</v>
      </c>
      <c r="C165" t="s">
        <v>1263</v>
      </c>
      <c r="D165" s="6">
        <f t="shared" si="4"/>
        <v>20</v>
      </c>
      <c r="G165" t="s">
        <v>12762</v>
      </c>
      <c r="H165">
        <v>40</v>
      </c>
      <c r="K165">
        <v>164</v>
      </c>
      <c r="L165" t="str">
        <f t="shared" si="5"/>
        <v>P164</v>
      </c>
      <c r="M165" t="s">
        <v>12586</v>
      </c>
      <c r="N165" t="s">
        <v>1263</v>
      </c>
      <c r="O165">
        <v>20</v>
      </c>
    </row>
    <row r="166" spans="1:15">
      <c r="A166">
        <v>165</v>
      </c>
      <c r="B166" t="str">
        <f>VLOOKUP(C166,'master-barang-BRAM'!$B$2:$E$1394,3,FALSE)</f>
        <v>KIU683</v>
      </c>
      <c r="C166" t="s">
        <v>1267</v>
      </c>
      <c r="D166" s="6">
        <f t="shared" si="4"/>
        <v>20</v>
      </c>
      <c r="G166" t="s">
        <v>12766</v>
      </c>
      <c r="H166">
        <v>40</v>
      </c>
      <c r="K166">
        <v>165</v>
      </c>
      <c r="L166" t="str">
        <f t="shared" si="5"/>
        <v>P165</v>
      </c>
      <c r="M166" t="s">
        <v>12587</v>
      </c>
      <c r="N166" t="s">
        <v>1267</v>
      </c>
      <c r="O166">
        <v>20</v>
      </c>
    </row>
    <row r="167" spans="1:15">
      <c r="A167">
        <v>166</v>
      </c>
      <c r="B167" t="str">
        <f>VLOOKUP(C167,'master-barang-BRAM'!$B$2:$E$1394,3,FALSE)</f>
        <v>KIU688</v>
      </c>
      <c r="C167" t="s">
        <v>1274</v>
      </c>
      <c r="D167" s="6">
        <f t="shared" si="4"/>
        <v>260</v>
      </c>
      <c r="G167" t="s">
        <v>12766</v>
      </c>
      <c r="H167">
        <v>40</v>
      </c>
      <c r="K167">
        <v>166</v>
      </c>
      <c r="L167" t="str">
        <f t="shared" si="5"/>
        <v>P166</v>
      </c>
      <c r="M167" t="s">
        <v>12592</v>
      </c>
      <c r="N167" t="s">
        <v>1274</v>
      </c>
      <c r="O167">
        <v>260</v>
      </c>
    </row>
    <row r="168" spans="1:15">
      <c r="A168">
        <v>167</v>
      </c>
      <c r="B168" t="str">
        <f>VLOOKUP(C168,'master-barang-BRAM'!$B$2:$E$1394,3,FALSE)</f>
        <v>KIU732</v>
      </c>
      <c r="C168" t="s">
        <v>1341</v>
      </c>
      <c r="D168" s="6">
        <f t="shared" si="4"/>
        <v>770</v>
      </c>
      <c r="G168" t="s">
        <v>12766</v>
      </c>
      <c r="H168">
        <v>60</v>
      </c>
      <c r="K168">
        <v>167</v>
      </c>
      <c r="L168" t="str">
        <f t="shared" si="5"/>
        <v>P167</v>
      </c>
      <c r="M168" t="s">
        <v>12636</v>
      </c>
      <c r="N168" t="s">
        <v>1341</v>
      </c>
      <c r="O168">
        <v>770</v>
      </c>
    </row>
    <row r="169" spans="1:15">
      <c r="A169">
        <v>168</v>
      </c>
      <c r="B169" t="str">
        <f>VLOOKUP(C169,'master-barang-BRAM'!$B$2:$E$1394,3,FALSE)</f>
        <v>KIU850</v>
      </c>
      <c r="C169" t="s">
        <v>1474</v>
      </c>
      <c r="D169" s="6">
        <f t="shared" si="4"/>
        <v>8</v>
      </c>
      <c r="G169" t="s">
        <v>12766</v>
      </c>
      <c r="H169">
        <v>20</v>
      </c>
      <c r="K169">
        <v>168</v>
      </c>
      <c r="L169" t="str">
        <f t="shared" si="5"/>
        <v>P168</v>
      </c>
      <c r="M169" t="s">
        <v>12754</v>
      </c>
      <c r="N169" t="s">
        <v>1474</v>
      </c>
      <c r="O169">
        <v>8</v>
      </c>
    </row>
    <row r="170" spans="1:15">
      <c r="A170">
        <v>169</v>
      </c>
      <c r="B170" t="str">
        <f>VLOOKUP(C170,'master-barang-BRAM'!$B$2:$E$1394,3,FALSE)</f>
        <v>KIU854</v>
      </c>
      <c r="C170" t="s">
        <v>1478</v>
      </c>
      <c r="D170" s="6">
        <f t="shared" si="4"/>
        <v>8</v>
      </c>
      <c r="G170" t="s">
        <v>12774</v>
      </c>
      <c r="H170">
        <v>48</v>
      </c>
      <c r="K170">
        <v>169</v>
      </c>
      <c r="L170" t="str">
        <f t="shared" si="5"/>
        <v>P169</v>
      </c>
      <c r="M170" t="s">
        <v>12758</v>
      </c>
      <c r="N170" t="s">
        <v>1478</v>
      </c>
      <c r="O170">
        <v>8</v>
      </c>
    </row>
    <row r="171" spans="1:15">
      <c r="A171">
        <v>170</v>
      </c>
      <c r="B171" t="str">
        <f>VLOOKUP(C171,'master-barang-BRAM'!$B$2:$E$1394,3,FALSE)</f>
        <v>KIU1034</v>
      </c>
      <c r="C171" t="s">
        <v>1731</v>
      </c>
      <c r="D171" s="6">
        <f t="shared" si="4"/>
        <v>20</v>
      </c>
      <c r="G171" t="s">
        <v>12799</v>
      </c>
      <c r="H171">
        <v>40</v>
      </c>
      <c r="K171">
        <v>170</v>
      </c>
      <c r="L171" t="str">
        <f t="shared" si="5"/>
        <v>P170</v>
      </c>
      <c r="M171" t="s">
        <v>12938</v>
      </c>
      <c r="N171" t="s">
        <v>1731</v>
      </c>
      <c r="O171">
        <v>20</v>
      </c>
    </row>
    <row r="172" spans="1:15">
      <c r="A172">
        <v>171</v>
      </c>
      <c r="B172" t="str">
        <f>VLOOKUP(C172,'master-barang-BRAM'!$B$2:$E$1394,3,FALSE)</f>
        <v>KIU1130</v>
      </c>
      <c r="C172" t="s">
        <v>1900</v>
      </c>
      <c r="D172" s="6">
        <f t="shared" si="4"/>
        <v>20</v>
      </c>
      <c r="G172" t="s">
        <v>12813</v>
      </c>
      <c r="H172">
        <v>15</v>
      </c>
      <c r="K172">
        <v>171</v>
      </c>
      <c r="L172" t="str">
        <f t="shared" si="5"/>
        <v>P171</v>
      </c>
      <c r="M172" t="s">
        <v>13034</v>
      </c>
      <c r="N172" t="s">
        <v>1900</v>
      </c>
      <c r="O172">
        <v>20</v>
      </c>
    </row>
    <row r="173" spans="1:15">
      <c r="A173">
        <v>172</v>
      </c>
      <c r="B173" t="str">
        <f>VLOOKUP(C173,'master-barang-BRAM'!$B$2:$E$1394,3,FALSE)</f>
        <v>KIU1245</v>
      </c>
      <c r="C173" t="s">
        <v>2076</v>
      </c>
      <c r="D173" s="6">
        <f t="shared" si="4"/>
        <v>60</v>
      </c>
      <c r="G173" t="s">
        <v>12814</v>
      </c>
      <c r="H173">
        <v>60</v>
      </c>
      <c r="K173">
        <v>172</v>
      </c>
      <c r="L173" t="str">
        <f t="shared" si="5"/>
        <v>P172</v>
      </c>
      <c r="M173" t="s">
        <v>13149</v>
      </c>
      <c r="N173" t="s">
        <v>2076</v>
      </c>
      <c r="O173">
        <v>60</v>
      </c>
    </row>
    <row r="174" spans="1:15">
      <c r="A174">
        <v>173</v>
      </c>
      <c r="B174" t="str">
        <f>VLOOKUP(C174,'master-barang-BRAM'!$B$2:$E$1394,3,FALSE)</f>
        <v>KIU1307</v>
      </c>
      <c r="C174" t="s">
        <v>2168</v>
      </c>
      <c r="D174" s="6">
        <f t="shared" si="4"/>
        <v>5</v>
      </c>
      <c r="G174" t="s">
        <v>12815</v>
      </c>
      <c r="H174">
        <v>20</v>
      </c>
      <c r="K174">
        <v>173</v>
      </c>
      <c r="L174" t="str">
        <f t="shared" si="5"/>
        <v>P173</v>
      </c>
      <c r="M174" t="s">
        <v>13211</v>
      </c>
      <c r="N174" t="s">
        <v>2168</v>
      </c>
      <c r="O174">
        <v>5</v>
      </c>
    </row>
    <row r="175" spans="1:15">
      <c r="A175">
        <v>174</v>
      </c>
      <c r="B175" t="str">
        <f>VLOOKUP(C175,'master-barang-BRAM'!$B$2:$E$1394,3,FALSE)</f>
        <v>KIU1020</v>
      </c>
      <c r="C175" t="s">
        <v>1717</v>
      </c>
      <c r="D175" s="6">
        <f t="shared" si="4"/>
        <v>122</v>
      </c>
      <c r="G175" t="s">
        <v>12818</v>
      </c>
      <c r="H175">
        <v>10</v>
      </c>
      <c r="K175">
        <v>174</v>
      </c>
      <c r="L175" t="str">
        <f t="shared" si="5"/>
        <v>P174</v>
      </c>
      <c r="M175" t="s">
        <v>12924</v>
      </c>
      <c r="N175" t="s">
        <v>1717</v>
      </c>
      <c r="O175">
        <v>122</v>
      </c>
    </row>
    <row r="176" spans="1:15">
      <c r="A176">
        <v>175</v>
      </c>
      <c r="B176" t="str">
        <f>VLOOKUP(C176,'master-barang-BRAM'!$B$2:$E$1394,3,FALSE)</f>
        <v>KIU44</v>
      </c>
      <c r="C176" t="s">
        <v>102</v>
      </c>
      <c r="D176" s="6">
        <f t="shared" si="4"/>
        <v>3</v>
      </c>
      <c r="G176" t="s">
        <v>12823</v>
      </c>
      <c r="H176">
        <v>15</v>
      </c>
      <c r="K176">
        <v>175</v>
      </c>
      <c r="L176" t="str">
        <f t="shared" si="5"/>
        <v>P175</v>
      </c>
      <c r="M176" t="s">
        <v>11948</v>
      </c>
      <c r="N176" t="s">
        <v>102</v>
      </c>
      <c r="O176">
        <v>3</v>
      </c>
    </row>
    <row r="177" spans="1:15">
      <c r="A177">
        <v>176</v>
      </c>
      <c r="B177" t="str">
        <f>VLOOKUP(C177,'master-barang-BRAM'!$B$2:$E$1394,3,FALSE)</f>
        <v>KIU45</v>
      </c>
      <c r="C177" t="s">
        <v>103</v>
      </c>
      <c r="D177" s="6">
        <f t="shared" si="4"/>
        <v>3</v>
      </c>
      <c r="G177" t="s">
        <v>12824</v>
      </c>
      <c r="H177">
        <v>20</v>
      </c>
      <c r="K177">
        <v>176</v>
      </c>
      <c r="L177" t="str">
        <f t="shared" si="5"/>
        <v>P176</v>
      </c>
      <c r="M177" t="s">
        <v>11949</v>
      </c>
      <c r="N177" t="s">
        <v>103</v>
      </c>
      <c r="O177">
        <v>3</v>
      </c>
    </row>
    <row r="178" spans="1:15">
      <c r="A178">
        <v>177</v>
      </c>
      <c r="B178" t="str">
        <f>VLOOKUP(C178,'master-barang-BRAM'!$B$2:$E$1394,3,FALSE)</f>
        <v>KIU47</v>
      </c>
      <c r="C178" t="s">
        <v>105</v>
      </c>
      <c r="D178" s="6">
        <f t="shared" si="4"/>
        <v>2</v>
      </c>
      <c r="G178" t="s">
        <v>12833</v>
      </c>
      <c r="H178">
        <v>10</v>
      </c>
      <c r="K178">
        <v>177</v>
      </c>
      <c r="L178" t="str">
        <f t="shared" si="5"/>
        <v>P177</v>
      </c>
      <c r="M178" t="s">
        <v>11951</v>
      </c>
      <c r="N178" t="s">
        <v>105</v>
      </c>
      <c r="O178">
        <v>2</v>
      </c>
    </row>
    <row r="179" spans="1:15">
      <c r="A179">
        <v>178</v>
      </c>
      <c r="B179" t="str">
        <f>VLOOKUP(C179,'master-barang-BRAM'!$B$2:$E$1394,3,FALSE)</f>
        <v>KIU448</v>
      </c>
      <c r="C179" t="s">
        <v>780</v>
      </c>
      <c r="D179" s="6">
        <f t="shared" si="4"/>
        <v>10</v>
      </c>
      <c r="G179" t="s">
        <v>12834</v>
      </c>
      <c r="H179">
        <v>400</v>
      </c>
      <c r="K179">
        <v>178</v>
      </c>
      <c r="L179" t="str">
        <f t="shared" si="5"/>
        <v>P178</v>
      </c>
      <c r="M179" t="s">
        <v>12352</v>
      </c>
      <c r="N179" t="s">
        <v>780</v>
      </c>
      <c r="O179">
        <v>10</v>
      </c>
    </row>
    <row r="180" spans="1:15">
      <c r="A180">
        <v>179</v>
      </c>
      <c r="B180" t="str">
        <f>VLOOKUP(C180,'master-barang-BRAM'!$B$2:$E$1394,3,FALSE)</f>
        <v>KIU745</v>
      </c>
      <c r="C180" t="s">
        <v>1357</v>
      </c>
      <c r="D180" s="6">
        <f t="shared" si="4"/>
        <v>25</v>
      </c>
      <c r="G180" t="s">
        <v>12834</v>
      </c>
      <c r="H180">
        <v>10</v>
      </c>
      <c r="K180">
        <v>179</v>
      </c>
      <c r="L180" t="str">
        <f t="shared" si="5"/>
        <v>P179</v>
      </c>
      <c r="M180" t="s">
        <v>12649</v>
      </c>
      <c r="N180" t="s">
        <v>1357</v>
      </c>
      <c r="O180">
        <v>25</v>
      </c>
    </row>
    <row r="181" spans="1:15">
      <c r="A181">
        <v>180</v>
      </c>
      <c r="B181" t="str">
        <f>VLOOKUP(C181,'master-barang-BRAM'!$B$2:$E$1394,3,FALSE)</f>
        <v>KIU772</v>
      </c>
      <c r="C181" t="s">
        <v>1385</v>
      </c>
      <c r="D181" s="6">
        <f t="shared" si="4"/>
        <v>6</v>
      </c>
      <c r="G181" t="s">
        <v>12834</v>
      </c>
      <c r="H181">
        <v>80</v>
      </c>
      <c r="K181">
        <v>180</v>
      </c>
      <c r="L181" t="str">
        <f t="shared" si="5"/>
        <v>P180</v>
      </c>
      <c r="M181" t="s">
        <v>12676</v>
      </c>
      <c r="N181" t="s">
        <v>1385</v>
      </c>
      <c r="O181">
        <v>6</v>
      </c>
    </row>
    <row r="182" spans="1:15">
      <c r="A182">
        <v>181</v>
      </c>
      <c r="B182" t="str">
        <f>VLOOKUP(C182,'master-barang-BRAM'!$B$2:$E$1394,3,FALSE)</f>
        <v>KIU790</v>
      </c>
      <c r="C182" t="s">
        <v>1403</v>
      </c>
      <c r="D182" s="6">
        <f t="shared" si="4"/>
        <v>25</v>
      </c>
      <c r="G182" t="s">
        <v>12844</v>
      </c>
      <c r="H182">
        <v>30</v>
      </c>
      <c r="K182">
        <v>181</v>
      </c>
      <c r="L182" t="str">
        <f t="shared" si="5"/>
        <v>P181</v>
      </c>
      <c r="M182" t="s">
        <v>12694</v>
      </c>
      <c r="N182" t="s">
        <v>1403</v>
      </c>
      <c r="O182">
        <v>25</v>
      </c>
    </row>
    <row r="183" spans="1:15">
      <c r="A183">
        <v>182</v>
      </c>
      <c r="B183" t="str">
        <f>VLOOKUP(C183,'master-barang-BRAM'!$B$2:$E$1394,3,FALSE)</f>
        <v>KIU1159</v>
      </c>
      <c r="C183" t="s">
        <v>1954</v>
      </c>
      <c r="D183" s="6">
        <f t="shared" si="4"/>
        <v>1</v>
      </c>
      <c r="G183" t="s">
        <v>12844</v>
      </c>
      <c r="H183">
        <v>15</v>
      </c>
      <c r="K183">
        <v>182</v>
      </c>
      <c r="L183" t="str">
        <f t="shared" si="5"/>
        <v>P182</v>
      </c>
      <c r="M183" t="s">
        <v>13063</v>
      </c>
      <c r="N183" t="s">
        <v>1954</v>
      </c>
      <c r="O183">
        <v>1</v>
      </c>
    </row>
    <row r="184" spans="1:15">
      <c r="A184">
        <v>183</v>
      </c>
      <c r="B184" t="str">
        <f>VLOOKUP(C184,'master-barang-BRAM'!$B$2:$E$1394,3,FALSE)</f>
        <v>KIU1161</v>
      </c>
      <c r="C184" t="s">
        <v>1956</v>
      </c>
      <c r="D184" s="6">
        <f t="shared" si="4"/>
        <v>41</v>
      </c>
      <c r="G184" t="s">
        <v>12844</v>
      </c>
      <c r="H184">
        <v>2400</v>
      </c>
      <c r="K184">
        <v>183</v>
      </c>
      <c r="L184" t="str">
        <f t="shared" si="5"/>
        <v>P183</v>
      </c>
      <c r="M184" t="s">
        <v>13065</v>
      </c>
      <c r="N184" t="s">
        <v>1956</v>
      </c>
      <c r="O184">
        <v>41</v>
      </c>
    </row>
    <row r="185" spans="1:15">
      <c r="A185">
        <v>184</v>
      </c>
      <c r="B185" t="str">
        <f>VLOOKUP(C185,'master-barang-BRAM'!$B$2:$E$1394,3,FALSE)</f>
        <v>KIU1162</v>
      </c>
      <c r="C185" t="s">
        <v>1957</v>
      </c>
      <c r="D185" s="6">
        <f t="shared" si="4"/>
        <v>2</v>
      </c>
      <c r="G185" t="s">
        <v>12845</v>
      </c>
      <c r="H185">
        <v>20</v>
      </c>
      <c r="K185">
        <v>184</v>
      </c>
      <c r="L185" t="str">
        <f t="shared" si="5"/>
        <v>P184</v>
      </c>
      <c r="M185" t="s">
        <v>13066</v>
      </c>
      <c r="N185" t="s">
        <v>1957</v>
      </c>
      <c r="O185">
        <v>2</v>
      </c>
    </row>
    <row r="186" spans="1:15">
      <c r="A186">
        <v>185</v>
      </c>
      <c r="B186" t="str">
        <f>VLOOKUP(C186,'master-barang-BRAM'!$B$2:$E$1394,3,FALSE)</f>
        <v>KIU1163</v>
      </c>
      <c r="C186" t="s">
        <v>1958</v>
      </c>
      <c r="D186" s="6">
        <f t="shared" si="4"/>
        <v>217</v>
      </c>
      <c r="G186" t="s">
        <v>12845</v>
      </c>
      <c r="H186">
        <v>15</v>
      </c>
      <c r="K186">
        <v>185</v>
      </c>
      <c r="L186" t="str">
        <f t="shared" si="5"/>
        <v>P185</v>
      </c>
      <c r="M186" t="s">
        <v>13067</v>
      </c>
      <c r="N186" t="s">
        <v>1958</v>
      </c>
      <c r="O186">
        <v>217</v>
      </c>
    </row>
    <row r="187" spans="1:15">
      <c r="A187">
        <v>186</v>
      </c>
      <c r="B187" t="str">
        <f>VLOOKUP(C187,'master-barang-BRAM'!$B$2:$E$1394,3,FALSE)</f>
        <v>KIU1165</v>
      </c>
      <c r="C187" t="s">
        <v>1960</v>
      </c>
      <c r="D187" s="6">
        <f t="shared" si="4"/>
        <v>5</v>
      </c>
      <c r="G187" t="s">
        <v>12883</v>
      </c>
      <c r="H187">
        <v>100</v>
      </c>
      <c r="K187">
        <v>186</v>
      </c>
      <c r="L187" t="str">
        <f t="shared" si="5"/>
        <v>P186</v>
      </c>
      <c r="M187" t="s">
        <v>13069</v>
      </c>
      <c r="N187" t="s">
        <v>1960</v>
      </c>
      <c r="O187">
        <v>5</v>
      </c>
    </row>
    <row r="188" spans="1:15">
      <c r="A188">
        <v>187</v>
      </c>
      <c r="B188" t="str">
        <f>VLOOKUP(C188,'master-barang-BRAM'!$B$2:$E$1394,3,FALSE)</f>
        <v>KIU1197</v>
      </c>
      <c r="C188" t="s">
        <v>2001</v>
      </c>
      <c r="D188" s="6">
        <f t="shared" si="4"/>
        <v>480</v>
      </c>
      <c r="G188" t="s">
        <v>12890</v>
      </c>
      <c r="H188">
        <v>80</v>
      </c>
      <c r="K188">
        <v>187</v>
      </c>
      <c r="L188" t="str">
        <f t="shared" si="5"/>
        <v>P187</v>
      </c>
      <c r="M188" t="s">
        <v>13101</v>
      </c>
      <c r="N188" t="s">
        <v>2001</v>
      </c>
      <c r="O188">
        <v>480</v>
      </c>
    </row>
    <row r="189" spans="1:15">
      <c r="A189">
        <v>188</v>
      </c>
      <c r="B189" t="str">
        <f>VLOOKUP(C189,'master-barang-BRAM'!$B$2:$E$1394,3,FALSE)</f>
        <v>KIU1201</v>
      </c>
      <c r="C189" t="s">
        <v>2005</v>
      </c>
      <c r="D189" s="6">
        <f t="shared" si="4"/>
        <v>1</v>
      </c>
      <c r="G189" t="s">
        <v>12912</v>
      </c>
      <c r="H189">
        <v>20</v>
      </c>
      <c r="K189">
        <v>188</v>
      </c>
      <c r="L189" t="str">
        <f t="shared" si="5"/>
        <v>P188</v>
      </c>
      <c r="M189" t="s">
        <v>13105</v>
      </c>
      <c r="N189" t="s">
        <v>2005</v>
      </c>
      <c r="O189">
        <v>1</v>
      </c>
    </row>
    <row r="190" spans="1:15">
      <c r="A190">
        <v>189</v>
      </c>
      <c r="B190" t="str">
        <f>VLOOKUP(C190,'master-barang-BRAM'!$B$2:$E$1394,3,FALSE)</f>
        <v>KIU1221</v>
      </c>
      <c r="C190" t="s">
        <v>2033</v>
      </c>
      <c r="D190" s="6">
        <f t="shared" si="4"/>
        <v>2</v>
      </c>
      <c r="G190" t="s">
        <v>12914</v>
      </c>
      <c r="H190">
        <v>200</v>
      </c>
      <c r="K190">
        <v>189</v>
      </c>
      <c r="L190" t="str">
        <f t="shared" si="5"/>
        <v>P189</v>
      </c>
      <c r="M190" t="s">
        <v>13125</v>
      </c>
      <c r="N190" t="s">
        <v>2033</v>
      </c>
      <c r="O190">
        <v>2</v>
      </c>
    </row>
    <row r="191" spans="1:15">
      <c r="A191">
        <v>190</v>
      </c>
      <c r="B191" t="str">
        <f>VLOOKUP(C191,'master-barang-BRAM'!$B$2:$E$1394,3,FALSE)</f>
        <v>KIU542</v>
      </c>
      <c r="C191" t="s">
        <v>1094</v>
      </c>
      <c r="D191" s="6">
        <f t="shared" si="4"/>
        <v>3</v>
      </c>
      <c r="G191" t="s">
        <v>12916</v>
      </c>
      <c r="H191">
        <v>100</v>
      </c>
      <c r="K191">
        <v>190</v>
      </c>
      <c r="L191" t="str">
        <f t="shared" si="5"/>
        <v>P190</v>
      </c>
      <c r="M191" t="s">
        <v>12446</v>
      </c>
      <c r="N191" t="s">
        <v>1094</v>
      </c>
      <c r="O191">
        <v>3</v>
      </c>
    </row>
    <row r="192" spans="1:15">
      <c r="A192">
        <v>191</v>
      </c>
      <c r="B192" t="str">
        <f>VLOOKUP(C192,'master-barang-BRAM'!$B$2:$E$1394,3,FALSE)</f>
        <v>KIU564</v>
      </c>
      <c r="C192" t="s">
        <v>1116</v>
      </c>
      <c r="D192" s="6">
        <f t="shared" si="4"/>
        <v>500</v>
      </c>
      <c r="G192" t="s">
        <v>12917</v>
      </c>
      <c r="H192">
        <v>200</v>
      </c>
      <c r="K192">
        <v>191</v>
      </c>
      <c r="L192" t="str">
        <f t="shared" si="5"/>
        <v>P191</v>
      </c>
      <c r="M192" t="s">
        <v>12468</v>
      </c>
      <c r="N192" t="s">
        <v>1116</v>
      </c>
      <c r="O192">
        <v>500</v>
      </c>
    </row>
    <row r="193" spans="7:8">
      <c r="G193" t="s">
        <v>12922</v>
      </c>
      <c r="H193">
        <v>40</v>
      </c>
    </row>
    <row r="194" spans="7:8">
      <c r="G194" t="s">
        <v>12927</v>
      </c>
      <c r="H194">
        <v>2</v>
      </c>
    </row>
    <row r="195" spans="7:8">
      <c r="G195" t="s">
        <v>12927</v>
      </c>
      <c r="H195">
        <v>8</v>
      </c>
    </row>
    <row r="196" spans="7:8">
      <c r="G196" t="s">
        <v>12939</v>
      </c>
      <c r="H196">
        <v>80</v>
      </c>
    </row>
    <row r="197" spans="7:8">
      <c r="G197" t="s">
        <v>12939</v>
      </c>
      <c r="H197">
        <v>40</v>
      </c>
    </row>
    <row r="198" spans="7:8">
      <c r="G198" t="s">
        <v>12943</v>
      </c>
      <c r="H198">
        <v>200</v>
      </c>
    </row>
    <row r="199" spans="7:8">
      <c r="G199" t="s">
        <v>12943</v>
      </c>
      <c r="H199">
        <v>200</v>
      </c>
    </row>
    <row r="200" spans="7:8">
      <c r="G200" t="s">
        <v>12943</v>
      </c>
      <c r="H200">
        <v>200</v>
      </c>
    </row>
    <row r="201" spans="7:8">
      <c r="G201" t="s">
        <v>12943</v>
      </c>
      <c r="H201">
        <v>50</v>
      </c>
    </row>
    <row r="202" spans="7:8">
      <c r="G202" t="s">
        <v>12944</v>
      </c>
      <c r="H202">
        <v>2000</v>
      </c>
    </row>
    <row r="203" spans="7:8">
      <c r="G203" t="s">
        <v>12946</v>
      </c>
      <c r="H203">
        <v>9</v>
      </c>
    </row>
    <row r="204" spans="7:8">
      <c r="G204" t="s">
        <v>12946</v>
      </c>
      <c r="H204">
        <v>200</v>
      </c>
    </row>
    <row r="205" spans="7:8">
      <c r="G205" t="s">
        <v>12947</v>
      </c>
      <c r="H205">
        <v>24</v>
      </c>
    </row>
    <row r="206" spans="7:8">
      <c r="G206" t="s">
        <v>12948</v>
      </c>
      <c r="H206">
        <v>48</v>
      </c>
    </row>
    <row r="207" spans="7:8">
      <c r="G207" t="s">
        <v>12948</v>
      </c>
      <c r="H207">
        <v>96</v>
      </c>
    </row>
    <row r="208" spans="7:8">
      <c r="G208" t="s">
        <v>12948</v>
      </c>
      <c r="H208">
        <v>240</v>
      </c>
    </row>
    <row r="209" spans="7:8">
      <c r="G209" t="s">
        <v>12948</v>
      </c>
      <c r="H209">
        <v>720</v>
      </c>
    </row>
    <row r="210" spans="7:8">
      <c r="G210" t="s">
        <v>12949</v>
      </c>
      <c r="H210">
        <v>160</v>
      </c>
    </row>
    <row r="211" spans="7:8">
      <c r="G211" t="s">
        <v>12949</v>
      </c>
      <c r="H211">
        <v>1600</v>
      </c>
    </row>
    <row r="212" spans="7:8">
      <c r="G212" t="s">
        <v>12955</v>
      </c>
      <c r="H212">
        <v>5</v>
      </c>
    </row>
    <row r="213" spans="7:8">
      <c r="G213" t="s">
        <v>12957</v>
      </c>
      <c r="H213">
        <v>5</v>
      </c>
    </row>
    <row r="214" spans="7:8">
      <c r="G214" t="s">
        <v>12970</v>
      </c>
      <c r="H214">
        <v>1200</v>
      </c>
    </row>
    <row r="215" spans="7:8">
      <c r="G215" t="s">
        <v>12972</v>
      </c>
      <c r="H215">
        <v>320</v>
      </c>
    </row>
    <row r="216" spans="7:8">
      <c r="G216" t="s">
        <v>12978</v>
      </c>
      <c r="H216">
        <v>2500</v>
      </c>
    </row>
    <row r="217" spans="7:8">
      <c r="G217" t="s">
        <v>12982</v>
      </c>
      <c r="H217">
        <v>10</v>
      </c>
    </row>
    <row r="218" spans="7:8">
      <c r="G218" t="s">
        <v>13007</v>
      </c>
      <c r="H218">
        <v>200</v>
      </c>
    </row>
    <row r="219" spans="7:8">
      <c r="G219" t="s">
        <v>13007</v>
      </c>
      <c r="H219">
        <v>80</v>
      </c>
    </row>
    <row r="220" spans="7:8">
      <c r="G220" t="s">
        <v>13008</v>
      </c>
      <c r="H220">
        <v>1250</v>
      </c>
    </row>
    <row r="221" spans="7:8">
      <c r="G221" t="s">
        <v>13008</v>
      </c>
      <c r="H221">
        <v>100</v>
      </c>
    </row>
    <row r="222" spans="7:8">
      <c r="G222" t="s">
        <v>13008</v>
      </c>
      <c r="H222">
        <v>500</v>
      </c>
    </row>
    <row r="223" spans="7:8">
      <c r="G223" t="s">
        <v>13032</v>
      </c>
      <c r="H223">
        <v>40</v>
      </c>
    </row>
    <row r="224" spans="7:8">
      <c r="G224" t="s">
        <v>13033</v>
      </c>
      <c r="H224">
        <v>50</v>
      </c>
    </row>
    <row r="225" spans="7:8">
      <c r="G225" t="s">
        <v>13039</v>
      </c>
      <c r="H225">
        <v>10</v>
      </c>
    </row>
    <row r="226" spans="7:8">
      <c r="G226" t="s">
        <v>13053</v>
      </c>
      <c r="H226">
        <v>5</v>
      </c>
    </row>
    <row r="227" spans="7:8">
      <c r="G227" t="s">
        <v>13054</v>
      </c>
      <c r="H227">
        <v>20</v>
      </c>
    </row>
    <row r="228" spans="7:8">
      <c r="G228" t="s">
        <v>13079</v>
      </c>
      <c r="H228">
        <v>220</v>
      </c>
    </row>
    <row r="229" spans="7:8">
      <c r="G229" t="s">
        <v>13084</v>
      </c>
      <c r="H229">
        <v>20</v>
      </c>
    </row>
    <row r="230" spans="7:8">
      <c r="G230" t="s">
        <v>13094</v>
      </c>
      <c r="H230">
        <v>50</v>
      </c>
    </row>
    <row r="231" spans="7:8">
      <c r="G231" t="s">
        <v>13094</v>
      </c>
      <c r="H231">
        <v>50</v>
      </c>
    </row>
    <row r="232" spans="7:8">
      <c r="G232" t="s">
        <v>13095</v>
      </c>
      <c r="H232">
        <v>20</v>
      </c>
    </row>
    <row r="233" spans="7:8">
      <c r="G233" t="s">
        <v>13132</v>
      </c>
      <c r="H233">
        <v>200</v>
      </c>
    </row>
    <row r="234" spans="7:8">
      <c r="G234" t="s">
        <v>13148</v>
      </c>
      <c r="H234">
        <v>220</v>
      </c>
    </row>
    <row r="235" spans="7:8">
      <c r="G235" t="s">
        <v>13148</v>
      </c>
      <c r="H235">
        <v>220</v>
      </c>
    </row>
    <row r="236" spans="7:8">
      <c r="G236" t="s">
        <v>13148</v>
      </c>
      <c r="H236">
        <v>10</v>
      </c>
    </row>
    <row r="237" spans="7:8">
      <c r="G237" t="s">
        <v>13148</v>
      </c>
      <c r="H237">
        <v>220</v>
      </c>
    </row>
    <row r="238" spans="7:8">
      <c r="G238" t="s">
        <v>13153</v>
      </c>
      <c r="H238">
        <v>120</v>
      </c>
    </row>
    <row r="239" spans="7:8">
      <c r="G239" t="s">
        <v>13154</v>
      </c>
      <c r="H239">
        <v>20</v>
      </c>
    </row>
    <row r="240" spans="7:8">
      <c r="G240" t="s">
        <v>13176</v>
      </c>
      <c r="H240">
        <v>100</v>
      </c>
    </row>
    <row r="241" spans="7:8">
      <c r="G241" t="s">
        <v>13178</v>
      </c>
      <c r="H241">
        <v>2</v>
      </c>
    </row>
    <row r="242" spans="7:8">
      <c r="G242" t="s">
        <v>13179</v>
      </c>
      <c r="H242">
        <v>16</v>
      </c>
    </row>
    <row r="243" spans="7:8">
      <c r="G243" t="s">
        <v>13186</v>
      </c>
      <c r="H243">
        <v>25</v>
      </c>
    </row>
    <row r="244" spans="7:8">
      <c r="G244" t="s">
        <v>13186</v>
      </c>
      <c r="H244">
        <v>30</v>
      </c>
    </row>
    <row r="245" spans="7:8">
      <c r="G245" t="s">
        <v>13195</v>
      </c>
      <c r="H245">
        <v>5000</v>
      </c>
    </row>
    <row r="246" spans="7:8">
      <c r="G246" t="s">
        <v>13197</v>
      </c>
      <c r="H246">
        <v>20</v>
      </c>
    </row>
    <row r="247" spans="7:8">
      <c r="G247" t="s">
        <v>13197</v>
      </c>
      <c r="H247">
        <v>50</v>
      </c>
    </row>
    <row r="248" spans="7:8">
      <c r="G248" t="s">
        <v>13205</v>
      </c>
      <c r="H248">
        <v>50</v>
      </c>
    </row>
    <row r="249" spans="7:8">
      <c r="G249" t="s">
        <v>13206</v>
      </c>
      <c r="H249">
        <v>20</v>
      </c>
    </row>
    <row r="250" spans="7:8">
      <c r="G250" t="s">
        <v>13207</v>
      </c>
      <c r="H250">
        <v>60</v>
      </c>
    </row>
    <row r="251" spans="7:8">
      <c r="G251" t="s">
        <v>12036</v>
      </c>
      <c r="H251">
        <v>15</v>
      </c>
    </row>
    <row r="252" spans="7:8">
      <c r="G252" t="s">
        <v>12036</v>
      </c>
      <c r="H252">
        <v>75</v>
      </c>
    </row>
    <row r="253" spans="7:8">
      <c r="G253" t="s">
        <v>12148</v>
      </c>
      <c r="H253">
        <v>20</v>
      </c>
    </row>
    <row r="254" spans="7:8">
      <c r="G254" t="s">
        <v>12220</v>
      </c>
      <c r="H254">
        <v>150</v>
      </c>
    </row>
    <row r="255" spans="7:8">
      <c r="G255" t="s">
        <v>12241</v>
      </c>
      <c r="H255">
        <v>150</v>
      </c>
    </row>
    <row r="256" spans="7:8">
      <c r="G256" t="s">
        <v>12241</v>
      </c>
      <c r="H256">
        <v>330</v>
      </c>
    </row>
    <row r="257" spans="7:8">
      <c r="G257" t="s">
        <v>12241</v>
      </c>
      <c r="H257">
        <v>45</v>
      </c>
    </row>
    <row r="258" spans="7:8">
      <c r="G258" t="s">
        <v>12241</v>
      </c>
      <c r="H258">
        <v>150</v>
      </c>
    </row>
    <row r="259" spans="7:8">
      <c r="G259" t="s">
        <v>12242</v>
      </c>
      <c r="H259">
        <v>30</v>
      </c>
    </row>
    <row r="260" spans="7:8">
      <c r="G260" t="s">
        <v>12300</v>
      </c>
      <c r="H260">
        <v>144</v>
      </c>
    </row>
    <row r="261" spans="7:8">
      <c r="G261" t="s">
        <v>12301</v>
      </c>
      <c r="H261">
        <v>120</v>
      </c>
    </row>
    <row r="262" spans="7:8">
      <c r="G262" t="s">
        <v>12301</v>
      </c>
      <c r="H262">
        <v>48</v>
      </c>
    </row>
    <row r="263" spans="7:8">
      <c r="G263" t="s">
        <v>12301</v>
      </c>
      <c r="H263">
        <v>24</v>
      </c>
    </row>
    <row r="264" spans="7:8">
      <c r="G264" t="s">
        <v>12301</v>
      </c>
      <c r="H264">
        <v>24</v>
      </c>
    </row>
    <row r="265" spans="7:8">
      <c r="G265" t="s">
        <v>12301</v>
      </c>
      <c r="H265">
        <v>120</v>
      </c>
    </row>
    <row r="266" spans="7:8">
      <c r="G266" t="s">
        <v>12302</v>
      </c>
      <c r="H266">
        <v>720</v>
      </c>
    </row>
    <row r="267" spans="7:8">
      <c r="G267" t="s">
        <v>12302</v>
      </c>
      <c r="H267">
        <v>144</v>
      </c>
    </row>
    <row r="268" spans="7:8">
      <c r="G268" t="s">
        <v>12302</v>
      </c>
      <c r="H268">
        <v>432</v>
      </c>
    </row>
    <row r="269" spans="7:8">
      <c r="G269" t="s">
        <v>12302</v>
      </c>
      <c r="H269">
        <v>720</v>
      </c>
    </row>
    <row r="270" spans="7:8">
      <c r="G270" t="s">
        <v>12302</v>
      </c>
      <c r="H270">
        <v>144</v>
      </c>
    </row>
    <row r="271" spans="7:8">
      <c r="G271" t="s">
        <v>12303</v>
      </c>
      <c r="H271">
        <v>120</v>
      </c>
    </row>
    <row r="272" spans="7:8">
      <c r="G272" t="s">
        <v>12303</v>
      </c>
      <c r="H272">
        <v>48</v>
      </c>
    </row>
    <row r="273" spans="7:8">
      <c r="G273" t="s">
        <v>12303</v>
      </c>
      <c r="H273">
        <v>24</v>
      </c>
    </row>
    <row r="274" spans="7:8">
      <c r="G274" t="s">
        <v>12303</v>
      </c>
      <c r="H274">
        <v>24</v>
      </c>
    </row>
    <row r="275" spans="7:8">
      <c r="G275" t="s">
        <v>12303</v>
      </c>
      <c r="H275">
        <v>240</v>
      </c>
    </row>
    <row r="276" spans="7:8">
      <c r="G276" t="s">
        <v>12303</v>
      </c>
      <c r="H276">
        <v>120</v>
      </c>
    </row>
    <row r="277" spans="7:8">
      <c r="G277" t="s">
        <v>12303</v>
      </c>
      <c r="H277">
        <v>240</v>
      </c>
    </row>
    <row r="278" spans="7:8">
      <c r="G278" t="s">
        <v>12323</v>
      </c>
      <c r="H278">
        <v>20</v>
      </c>
    </row>
    <row r="279" spans="7:8">
      <c r="G279" t="s">
        <v>12362</v>
      </c>
      <c r="H279">
        <v>200</v>
      </c>
    </row>
    <row r="280" spans="7:8">
      <c r="G280" t="s">
        <v>12530</v>
      </c>
      <c r="H280">
        <v>15</v>
      </c>
    </row>
    <row r="281" spans="7:8">
      <c r="G281" t="s">
        <v>12530</v>
      </c>
      <c r="H281">
        <v>1</v>
      </c>
    </row>
    <row r="282" spans="7:8">
      <c r="G282" t="s">
        <v>12530</v>
      </c>
      <c r="H282">
        <v>74</v>
      </c>
    </row>
    <row r="283" spans="7:8">
      <c r="G283" t="s">
        <v>12530</v>
      </c>
      <c r="H283">
        <v>75</v>
      </c>
    </row>
    <row r="284" spans="7:8">
      <c r="G284" t="s">
        <v>12530</v>
      </c>
      <c r="H284">
        <v>450</v>
      </c>
    </row>
    <row r="285" spans="7:8">
      <c r="G285" t="s">
        <v>12531</v>
      </c>
      <c r="H285">
        <v>75</v>
      </c>
    </row>
    <row r="286" spans="7:8">
      <c r="G286" t="s">
        <v>12531</v>
      </c>
      <c r="H286">
        <v>30</v>
      </c>
    </row>
    <row r="287" spans="7:8">
      <c r="G287" t="s">
        <v>12531</v>
      </c>
      <c r="H287">
        <v>15</v>
      </c>
    </row>
    <row r="288" spans="7:8">
      <c r="G288" t="s">
        <v>12586</v>
      </c>
      <c r="H288">
        <v>20</v>
      </c>
    </row>
    <row r="289" spans="7:8">
      <c r="G289" t="s">
        <v>12587</v>
      </c>
      <c r="H289">
        <v>20</v>
      </c>
    </row>
    <row r="290" spans="7:8">
      <c r="G290" t="s">
        <v>12592</v>
      </c>
      <c r="H290">
        <v>220</v>
      </c>
    </row>
    <row r="291" spans="7:8">
      <c r="G291" t="s">
        <v>12592</v>
      </c>
      <c r="H291">
        <v>40</v>
      </c>
    </row>
    <row r="292" spans="7:8">
      <c r="G292" t="s">
        <v>12636</v>
      </c>
      <c r="H292">
        <v>10</v>
      </c>
    </row>
    <row r="293" spans="7:8">
      <c r="G293" t="s">
        <v>12636</v>
      </c>
      <c r="H293">
        <v>300</v>
      </c>
    </row>
    <row r="294" spans="7:8">
      <c r="G294" t="s">
        <v>12636</v>
      </c>
      <c r="H294">
        <v>40</v>
      </c>
    </row>
    <row r="295" spans="7:8">
      <c r="G295" t="s">
        <v>12636</v>
      </c>
      <c r="H295">
        <v>20</v>
      </c>
    </row>
    <row r="296" spans="7:8">
      <c r="G296" t="s">
        <v>12636</v>
      </c>
      <c r="H296">
        <v>400</v>
      </c>
    </row>
    <row r="297" spans="7:8">
      <c r="G297" t="s">
        <v>12754</v>
      </c>
      <c r="H297">
        <v>8</v>
      </c>
    </row>
    <row r="298" spans="7:8">
      <c r="G298" t="s">
        <v>12758</v>
      </c>
      <c r="H298">
        <v>8</v>
      </c>
    </row>
    <row r="299" spans="7:8">
      <c r="G299" t="s">
        <v>12938</v>
      </c>
      <c r="H299">
        <v>20</v>
      </c>
    </row>
    <row r="300" spans="7:8">
      <c r="G300" t="s">
        <v>13034</v>
      </c>
      <c r="H300">
        <v>20</v>
      </c>
    </row>
    <row r="301" spans="7:8">
      <c r="G301" t="s">
        <v>13149</v>
      </c>
      <c r="H301">
        <v>60</v>
      </c>
    </row>
    <row r="302" spans="7:8">
      <c r="G302" t="s">
        <v>13211</v>
      </c>
      <c r="H302">
        <v>5</v>
      </c>
    </row>
    <row r="303" spans="7:8">
      <c r="G303" t="s">
        <v>12924</v>
      </c>
      <c r="H303">
        <v>122</v>
      </c>
    </row>
    <row r="304" spans="7:8">
      <c r="G304" t="s">
        <v>11948</v>
      </c>
      <c r="H304">
        <v>1</v>
      </c>
    </row>
    <row r="305" spans="7:8">
      <c r="G305" t="s">
        <v>11948</v>
      </c>
      <c r="H305">
        <v>1</v>
      </c>
    </row>
    <row r="306" spans="7:8">
      <c r="G306" t="s">
        <v>11948</v>
      </c>
      <c r="H306">
        <v>1</v>
      </c>
    </row>
    <row r="307" spans="7:8">
      <c r="G307" t="s">
        <v>11949</v>
      </c>
      <c r="H307">
        <v>3</v>
      </c>
    </row>
    <row r="308" spans="7:8">
      <c r="G308" t="s">
        <v>11951</v>
      </c>
      <c r="H308">
        <v>2</v>
      </c>
    </row>
    <row r="309" spans="7:8">
      <c r="G309" t="s">
        <v>12352</v>
      </c>
      <c r="H309">
        <v>10</v>
      </c>
    </row>
    <row r="310" spans="7:8">
      <c r="G310" t="s">
        <v>12649</v>
      </c>
      <c r="H310">
        <v>25</v>
      </c>
    </row>
    <row r="311" spans="7:8">
      <c r="G311" t="s">
        <v>12676</v>
      </c>
      <c r="H311">
        <v>6</v>
      </c>
    </row>
    <row r="312" spans="7:8">
      <c r="G312" t="s">
        <v>12694</v>
      </c>
      <c r="H312">
        <v>25</v>
      </c>
    </row>
    <row r="313" spans="7:8">
      <c r="G313" t="s">
        <v>13063</v>
      </c>
      <c r="H313">
        <v>1</v>
      </c>
    </row>
    <row r="314" spans="7:8">
      <c r="G314" t="s">
        <v>13065</v>
      </c>
      <c r="H314">
        <v>41</v>
      </c>
    </row>
    <row r="315" spans="7:8">
      <c r="G315" t="s">
        <v>13066</v>
      </c>
      <c r="H315">
        <v>1</v>
      </c>
    </row>
    <row r="316" spans="7:8">
      <c r="G316" t="s">
        <v>13066</v>
      </c>
      <c r="H316">
        <v>1</v>
      </c>
    </row>
    <row r="317" spans="7:8">
      <c r="G317" t="s">
        <v>13067</v>
      </c>
      <c r="H317">
        <v>3</v>
      </c>
    </row>
    <row r="318" spans="7:8">
      <c r="G318" t="s">
        <v>13067</v>
      </c>
      <c r="H318">
        <v>1</v>
      </c>
    </row>
    <row r="319" spans="7:8">
      <c r="G319" t="s">
        <v>13067</v>
      </c>
      <c r="H319">
        <v>1</v>
      </c>
    </row>
    <row r="320" spans="7:8">
      <c r="G320" t="s">
        <v>13067</v>
      </c>
      <c r="H320">
        <v>11</v>
      </c>
    </row>
    <row r="321" spans="7:8">
      <c r="G321" t="s">
        <v>13067</v>
      </c>
      <c r="H321">
        <v>200</v>
      </c>
    </row>
    <row r="322" spans="7:8">
      <c r="G322" t="s">
        <v>13067</v>
      </c>
      <c r="H322">
        <v>1</v>
      </c>
    </row>
    <row r="323" spans="7:8">
      <c r="G323" t="s">
        <v>13069</v>
      </c>
      <c r="H323">
        <v>5</v>
      </c>
    </row>
    <row r="324" spans="7:8">
      <c r="G324" t="s">
        <v>13101</v>
      </c>
      <c r="H324">
        <v>80</v>
      </c>
    </row>
    <row r="325" spans="7:8">
      <c r="G325" t="s">
        <v>13101</v>
      </c>
      <c r="H325">
        <v>400</v>
      </c>
    </row>
    <row r="326" spans="7:8">
      <c r="G326" t="s">
        <v>13105</v>
      </c>
      <c r="H326">
        <v>1</v>
      </c>
    </row>
    <row r="327" spans="7:8">
      <c r="G327" t="s">
        <v>13125</v>
      </c>
      <c r="H327">
        <v>2</v>
      </c>
    </row>
    <row r="328" spans="7:8">
      <c r="G328" t="s">
        <v>12446</v>
      </c>
      <c r="H328">
        <v>3</v>
      </c>
    </row>
    <row r="329" spans="7:8">
      <c r="G329" t="s">
        <v>12468</v>
      </c>
      <c r="H329">
        <v>300</v>
      </c>
    </row>
    <row r="330" spans="7:8">
      <c r="G330" t="s">
        <v>12468</v>
      </c>
      <c r="H330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0"/>
  <sheetViews>
    <sheetView workbookViewId="0">
      <selection activeCell="F20" sqref="F20"/>
    </sheetView>
  </sheetViews>
  <sheetFormatPr defaultRowHeight="15"/>
  <cols>
    <col min="2" max="2" width="6.85546875" bestFit="1" customWidth="1"/>
    <col min="3" max="3" width="13.85546875" bestFit="1" customWidth="1"/>
    <col min="4" max="4" width="13.85546875" customWidth="1"/>
    <col min="5" max="5" width="12.42578125" bestFit="1" customWidth="1"/>
    <col min="6" max="6" width="53.7109375" bestFit="1" customWidth="1"/>
    <col min="7" max="7" width="10.7109375" style="3" bestFit="1" customWidth="1"/>
    <col min="8" max="8" width="18.7109375" style="6" customWidth="1"/>
  </cols>
  <sheetData>
    <row r="1" spans="1:12">
      <c r="B1" s="1" t="s">
        <v>9</v>
      </c>
      <c r="C1" s="1" t="s">
        <v>1</v>
      </c>
      <c r="D1" s="1"/>
      <c r="E1" s="1" t="s">
        <v>0</v>
      </c>
      <c r="F1" s="1" t="s">
        <v>2</v>
      </c>
      <c r="G1" s="25" t="s">
        <v>7</v>
      </c>
      <c r="H1" s="26" t="s">
        <v>4295</v>
      </c>
      <c r="I1" s="1" t="s">
        <v>12</v>
      </c>
      <c r="L1" t="s">
        <v>16491</v>
      </c>
    </row>
    <row r="2" spans="1:12">
      <c r="A2" t="str">
        <f>F2&amp;G2&amp;H2</f>
        <v>Jagung Bisi 18 20 X 1 kg3095HBS18</v>
      </c>
      <c r="B2" t="e">
        <f>VLOOKUP(A2,'master-barang-bayu'!A:C,2,0)</f>
        <v>#N/A</v>
      </c>
      <c r="C2" t="s">
        <v>16200</v>
      </c>
      <c r="E2" t="str">
        <f>VLOOKUP(F2,'master-barang-BRAM'!$B$2:$I$1394,3,FALSE)</f>
        <v>KIU1342</v>
      </c>
      <c r="F2" t="s">
        <v>845</v>
      </c>
      <c r="H2" s="6" t="s">
        <v>858</v>
      </c>
      <c r="I2">
        <v>2000</v>
      </c>
      <c r="J2">
        <f>I2:I330</f>
        <v>2000</v>
      </c>
      <c r="L2" t="s">
        <v>13721</v>
      </c>
    </row>
    <row r="3" spans="1:12">
      <c r="A3" t="str">
        <f t="shared" ref="A3:A66" si="0">F3&amp;G3&amp;H3</f>
        <v>Jagung Bisi 2 20 X 1 kg2305HBS2</v>
      </c>
      <c r="B3" t="e">
        <f>VLOOKUP(A3,'master-barang-bayu'!A:C,2,0)</f>
        <v>#N/A</v>
      </c>
      <c r="C3" t="s">
        <v>16282</v>
      </c>
      <c r="E3" t="str">
        <f>VLOOKUP(F3,'master-barang-BRAM'!$B$2:$I$1394,3,FALSE)</f>
        <v>KIU1343</v>
      </c>
      <c r="F3" t="s">
        <v>938</v>
      </c>
      <c r="H3" s="6" t="s">
        <v>942</v>
      </c>
      <c r="I3">
        <v>100</v>
      </c>
      <c r="L3" t="s">
        <v>13803</v>
      </c>
    </row>
    <row r="4" spans="1:12">
      <c r="A4" t="str">
        <f t="shared" si="0"/>
        <v>Jagung Bisi 321 20 X 1 kg (+Kaos)2381HBS321</v>
      </c>
      <c r="B4" t="e">
        <f>VLOOKUP(A4,'master-barang-bayu'!A:C,2,0)</f>
        <v>#N/A</v>
      </c>
      <c r="C4" t="s">
        <v>16286</v>
      </c>
      <c r="E4" t="str">
        <f>VLOOKUP(F4,'master-barang-BRAM'!$B$2:$I$1394,3,FALSE)</f>
        <v>KIU1345</v>
      </c>
      <c r="F4" t="s">
        <v>947</v>
      </c>
      <c r="H4" s="6" t="s">
        <v>948</v>
      </c>
      <c r="I4">
        <v>140</v>
      </c>
      <c r="L4" t="s">
        <v>13807</v>
      </c>
    </row>
    <row r="5" spans="1:12">
      <c r="A5" t="str">
        <f t="shared" si="0"/>
        <v>Jagung Bisi 321 20 X 1 kg (+Kaos)2381HBS321</v>
      </c>
      <c r="B5" t="e">
        <f>VLOOKUP(A5,'master-barang-bayu'!A:C,2,0)</f>
        <v>#N/A</v>
      </c>
      <c r="C5" t="s">
        <v>16286</v>
      </c>
      <c r="E5" t="str">
        <f>VLOOKUP(F5,'master-barang-BRAM'!$B$2:$I$1394,3,FALSE)</f>
        <v>KIU1345</v>
      </c>
      <c r="F5" t="s">
        <v>947</v>
      </c>
      <c r="H5" s="6" t="s">
        <v>948</v>
      </c>
      <c r="I5">
        <v>40</v>
      </c>
      <c r="L5" t="s">
        <v>13807</v>
      </c>
    </row>
    <row r="6" spans="1:12">
      <c r="A6" t="str">
        <f t="shared" si="0"/>
        <v>Jagung DK 771 20 X 1 kg (Bayer)9CFA012099</v>
      </c>
      <c r="B6" t="e">
        <f>VLOOKUP(A6,'master-barang-bayu'!A:C,2,0)</f>
        <v>#N/A</v>
      </c>
      <c r="C6" t="s">
        <v>16308</v>
      </c>
      <c r="E6" t="str">
        <f>VLOOKUP(F6,'master-barang-BRAM'!$B$2:$I$1394,3,FALSE)</f>
        <v>KIU1350</v>
      </c>
      <c r="F6" t="s">
        <v>966</v>
      </c>
      <c r="H6" s="6" t="s">
        <v>975</v>
      </c>
      <c r="I6">
        <v>40</v>
      </c>
      <c r="L6" t="s">
        <v>13829</v>
      </c>
    </row>
    <row r="7" spans="1:12">
      <c r="A7" t="str">
        <f>F7&amp;G7&amp;H7</f>
        <v>Jagung DK 771 20 X 1 kg (Bayer)9CFA012099</v>
      </c>
      <c r="B7" t="e">
        <f>VLOOKUP(A7,'master-barang-bayu'!A:C,2,0)</f>
        <v>#N/A</v>
      </c>
      <c r="C7" t="s">
        <v>16308</v>
      </c>
      <c r="E7" t="str">
        <f>VLOOKUP(F7,'master-barang-BRAM'!$B$2:$I$1394,3,FALSE)</f>
        <v>KIU1350</v>
      </c>
      <c r="F7" t="s">
        <v>966</v>
      </c>
      <c r="H7" s="6" t="s">
        <v>975</v>
      </c>
      <c r="I7">
        <v>300</v>
      </c>
      <c r="L7" t="s">
        <v>13829</v>
      </c>
    </row>
    <row r="8" spans="1:12">
      <c r="A8" t="str">
        <f t="shared" si="0"/>
        <v>Jagung DK 771 20 X 1 kg (Bayer)9CFA013003</v>
      </c>
      <c r="B8" t="e">
        <f>VLOOKUP(A8,'master-barang-bayu'!A:C,2,0)</f>
        <v>#N/A</v>
      </c>
      <c r="C8" t="s">
        <v>16305</v>
      </c>
      <c r="E8" t="str">
        <f>VLOOKUP(F8,'master-barang-BRAM'!$B$2:$I$1394,3,FALSE)</f>
        <v>KIU1350</v>
      </c>
      <c r="F8" t="s">
        <v>966</v>
      </c>
      <c r="H8" s="6" t="s">
        <v>972</v>
      </c>
      <c r="I8">
        <v>500</v>
      </c>
      <c r="L8" t="s">
        <v>13826</v>
      </c>
    </row>
    <row r="9" spans="1:12">
      <c r="A9" t="str">
        <f t="shared" si="0"/>
        <v>Jagung NK 7202 20 X 1 kg19046175</v>
      </c>
      <c r="B9" t="e">
        <f>VLOOKUP(A9,'master-barang-bayu'!A:C,2,0)</f>
        <v>#N/A</v>
      </c>
      <c r="C9" t="s">
        <v>16331</v>
      </c>
      <c r="E9" t="str">
        <f>VLOOKUP(F9,'master-barang-BRAM'!$B$2:$I$1394,3,FALSE)</f>
        <v>KIU1358</v>
      </c>
      <c r="F9" t="s">
        <v>1000</v>
      </c>
      <c r="H9" s="6">
        <v>19046175</v>
      </c>
      <c r="I9">
        <v>500</v>
      </c>
      <c r="L9" t="s">
        <v>13852</v>
      </c>
    </row>
    <row r="10" spans="1:12">
      <c r="A10" t="str">
        <f t="shared" si="0"/>
        <v>Jagung NK 7202 20 X 1 kg19046175</v>
      </c>
      <c r="B10" t="e">
        <f>VLOOKUP(A10,'master-barang-bayu'!A:C,2,0)</f>
        <v>#N/A</v>
      </c>
      <c r="C10" t="s">
        <v>16331</v>
      </c>
      <c r="E10" t="str">
        <f>VLOOKUP(F10,'master-barang-BRAM'!$B$2:$I$1394,3,FALSE)</f>
        <v>KIU1358</v>
      </c>
      <c r="F10" t="s">
        <v>1000</v>
      </c>
      <c r="H10" s="6">
        <v>19046175</v>
      </c>
      <c r="I10">
        <v>1140</v>
      </c>
      <c r="L10" t="s">
        <v>13852</v>
      </c>
    </row>
    <row r="11" spans="1:12">
      <c r="A11" t="str">
        <f t="shared" si="0"/>
        <v>Jagung P27 Gajah 20 X 1 kg007CKMAFDNDC055</v>
      </c>
      <c r="B11" t="e">
        <f>VLOOKUP(A11,'master-barang-bayu'!A:C,2,0)</f>
        <v>#N/A</v>
      </c>
      <c r="C11" t="s">
        <v>16347</v>
      </c>
      <c r="E11" t="str">
        <f>VLOOKUP(F11,'master-barang-BRAM'!$B$2:$I$1394,3,FALSE)</f>
        <v>KIU1360</v>
      </c>
      <c r="F11" t="s">
        <v>1002</v>
      </c>
      <c r="H11" s="6" t="s">
        <v>1007</v>
      </c>
      <c r="I11">
        <v>40</v>
      </c>
      <c r="L11" t="s">
        <v>13868</v>
      </c>
    </row>
    <row r="12" spans="1:12">
      <c r="A12" t="str">
        <f t="shared" si="0"/>
        <v>Jagung P27 Gajah 20 X 1 kg007CKMAFDNDC055</v>
      </c>
      <c r="B12" t="e">
        <f>VLOOKUP(A12,'master-barang-bayu'!A:C,2,0)</f>
        <v>#N/A</v>
      </c>
      <c r="C12" t="s">
        <v>16347</v>
      </c>
      <c r="E12" t="str">
        <f>VLOOKUP(F12,'master-barang-BRAM'!$B$2:$I$1394,3,FALSE)</f>
        <v>KIU1360</v>
      </c>
      <c r="F12" t="s">
        <v>1002</v>
      </c>
      <c r="H12" s="6" t="s">
        <v>1007</v>
      </c>
      <c r="I12">
        <v>200</v>
      </c>
      <c r="L12" t="s">
        <v>13868</v>
      </c>
    </row>
    <row r="13" spans="1:12">
      <c r="A13" t="str">
        <f t="shared" si="0"/>
        <v>Abacell 18 EC 10 X 1 ltr0</v>
      </c>
      <c r="B13" t="e">
        <f>VLOOKUP(A13,'master-barang-bayu'!A:C,2,0)</f>
        <v>#N/A</v>
      </c>
      <c r="C13" t="s">
        <v>14384</v>
      </c>
      <c r="E13" t="str">
        <f>VLOOKUP(F13,'master-barang-BRAM'!$B$2:$I$1394,3,FALSE)</f>
        <v>KIU1</v>
      </c>
      <c r="F13" t="s">
        <v>14</v>
      </c>
      <c r="H13" s="6">
        <v>0</v>
      </c>
      <c r="I13">
        <v>10</v>
      </c>
      <c r="L13" t="s">
        <v>11905</v>
      </c>
    </row>
    <row r="14" spans="1:12">
      <c r="A14" t="str">
        <f t="shared" si="0"/>
        <v>Abacell 18 EC 10 X 1 ltr0</v>
      </c>
      <c r="B14" t="e">
        <f>VLOOKUP(A14,'master-barang-bayu'!A:C,2,0)</f>
        <v>#N/A</v>
      </c>
      <c r="C14" t="s">
        <v>14384</v>
      </c>
      <c r="E14" t="str">
        <f>VLOOKUP(F14,'master-barang-BRAM'!$B$2:$I$1394,3,FALSE)</f>
        <v>KIU1</v>
      </c>
      <c r="F14" t="s">
        <v>14</v>
      </c>
      <c r="H14" s="6">
        <v>0</v>
      </c>
      <c r="I14">
        <v>100</v>
      </c>
      <c r="L14" t="s">
        <v>11905</v>
      </c>
    </row>
    <row r="15" spans="1:12">
      <c r="A15" t="str">
        <f t="shared" si="0"/>
        <v>Abacell 18 EC 10 X 1 ltr0</v>
      </c>
      <c r="B15" t="e">
        <f>VLOOKUP(A15,'master-barang-bayu'!A:C,2,0)</f>
        <v>#N/A</v>
      </c>
      <c r="C15" t="s">
        <v>14384</v>
      </c>
      <c r="E15" t="str">
        <f>VLOOKUP(F15,'master-barang-BRAM'!$B$2:$I$1394,3,FALSE)</f>
        <v>KIU1</v>
      </c>
      <c r="F15" t="s">
        <v>14</v>
      </c>
      <c r="H15" s="6">
        <v>0</v>
      </c>
      <c r="I15">
        <v>9</v>
      </c>
      <c r="L15" t="s">
        <v>11905</v>
      </c>
    </row>
    <row r="16" spans="1:12">
      <c r="A16" t="str">
        <f t="shared" si="0"/>
        <v>Abacell 18 EC 10 X 1 ltr0</v>
      </c>
      <c r="B16" t="e">
        <f>VLOOKUP(A16,'master-barang-bayu'!A:C,2,0)</f>
        <v>#N/A</v>
      </c>
      <c r="C16" t="s">
        <v>14384</v>
      </c>
      <c r="E16" t="str">
        <f>VLOOKUP(F16,'master-barang-BRAM'!$B$2:$I$1394,3,FALSE)</f>
        <v>KIU1</v>
      </c>
      <c r="F16" t="s">
        <v>14</v>
      </c>
      <c r="H16" s="6">
        <v>0</v>
      </c>
      <c r="I16">
        <v>140</v>
      </c>
      <c r="L16" t="s">
        <v>11905</v>
      </c>
    </row>
    <row r="17" spans="1:12">
      <c r="A17" t="str">
        <f t="shared" si="0"/>
        <v>Abacell 18 EC 40 X 250 ml0</v>
      </c>
      <c r="B17" t="e">
        <f>VLOOKUP(A17,'master-barang-bayu'!A:C,2,0)</f>
        <v>#N/A</v>
      </c>
      <c r="C17" t="s">
        <v>14385</v>
      </c>
      <c r="E17" t="str">
        <f>VLOOKUP(F17,'master-barang-BRAM'!$B$2:$I$1394,3,FALSE)</f>
        <v>KIU2</v>
      </c>
      <c r="F17" t="s">
        <v>17</v>
      </c>
      <c r="H17" s="6">
        <v>0</v>
      </c>
      <c r="I17">
        <v>40</v>
      </c>
      <c r="L17" t="s">
        <v>11906</v>
      </c>
    </row>
    <row r="18" spans="1:12">
      <c r="A18" t="str">
        <f t="shared" si="0"/>
        <v>Abacell 18 EC 40 X 250 ml0</v>
      </c>
      <c r="B18" t="e">
        <f>VLOOKUP(A18,'master-barang-bayu'!A:C,2,0)</f>
        <v>#N/A</v>
      </c>
      <c r="C18" t="s">
        <v>14385</v>
      </c>
      <c r="E18" t="str">
        <f>VLOOKUP(F18,'master-barang-BRAM'!$B$2:$I$1394,3,FALSE)</f>
        <v>KIU2</v>
      </c>
      <c r="F18" t="s">
        <v>17</v>
      </c>
      <c r="H18" s="6">
        <v>0</v>
      </c>
      <c r="I18">
        <v>40</v>
      </c>
      <c r="L18" t="s">
        <v>11906</v>
      </c>
    </row>
    <row r="19" spans="1:12">
      <c r="A19" t="str">
        <f t="shared" si="0"/>
        <v>Abacell 18 EC 40 X 250 ml0</v>
      </c>
      <c r="B19" t="e">
        <f>VLOOKUP(A19,'master-barang-bayu'!A:C,2,0)</f>
        <v>#N/A</v>
      </c>
      <c r="C19" t="s">
        <v>14385</v>
      </c>
      <c r="E19" t="str">
        <f>VLOOKUP(F19,'master-barang-BRAM'!$B$2:$I$1394,3,FALSE)</f>
        <v>KIU2</v>
      </c>
      <c r="F19" t="s">
        <v>17</v>
      </c>
      <c r="H19" s="6">
        <v>0</v>
      </c>
      <c r="I19">
        <v>120</v>
      </c>
      <c r="L19" t="s">
        <v>11906</v>
      </c>
    </row>
    <row r="20" spans="1:12">
      <c r="A20" t="str">
        <f t="shared" si="0"/>
        <v>Abacell 18 EC 40 X 250 ml0</v>
      </c>
      <c r="B20" t="e">
        <f>VLOOKUP(A20,'master-barang-bayu'!A:C,2,0)</f>
        <v>#N/A</v>
      </c>
      <c r="C20" t="s">
        <v>14385</v>
      </c>
      <c r="E20" t="str">
        <f>VLOOKUP(F20,'master-barang-BRAM'!$B$2:$I$1394,3,FALSE)</f>
        <v>KIU2</v>
      </c>
      <c r="F20" t="s">
        <v>17</v>
      </c>
      <c r="H20" s="6">
        <v>0</v>
      </c>
      <c r="I20">
        <v>5</v>
      </c>
      <c r="L20" t="s">
        <v>11906</v>
      </c>
    </row>
    <row r="21" spans="1:12">
      <c r="A21" t="str">
        <f t="shared" si="0"/>
        <v>Abacell 18 EC 40 X 250 ml0</v>
      </c>
      <c r="B21" t="e">
        <f>VLOOKUP(A21,'master-barang-bayu'!A:C,2,0)</f>
        <v>#N/A</v>
      </c>
      <c r="C21" t="s">
        <v>14385</v>
      </c>
      <c r="E21" t="str">
        <f>VLOOKUP(F21,'master-barang-BRAM'!$B$2:$I$1394,3,FALSE)</f>
        <v>KIU2</v>
      </c>
      <c r="F21" t="s">
        <v>17</v>
      </c>
      <c r="H21" s="6">
        <v>0</v>
      </c>
      <c r="I21">
        <v>80</v>
      </c>
      <c r="L21" t="s">
        <v>11906</v>
      </c>
    </row>
    <row r="22" spans="1:12">
      <c r="A22" t="str">
        <f t="shared" si="0"/>
        <v>Abacell 18 EC 40 X 250 ml0</v>
      </c>
      <c r="B22" t="e">
        <f>VLOOKUP(A22,'master-barang-bayu'!A:C,2,0)</f>
        <v>#N/A</v>
      </c>
      <c r="C22" t="s">
        <v>14385</v>
      </c>
      <c r="E22" t="str">
        <f>VLOOKUP(F22,'master-barang-BRAM'!$B$2:$I$1394,3,FALSE)</f>
        <v>KIU2</v>
      </c>
      <c r="F22" t="s">
        <v>17</v>
      </c>
      <c r="H22" s="6">
        <v>0</v>
      </c>
      <c r="I22">
        <v>80</v>
      </c>
      <c r="L22" t="s">
        <v>11906</v>
      </c>
    </row>
    <row r="23" spans="1:12">
      <c r="A23" t="str">
        <f t="shared" si="0"/>
        <v>Abacell 18 EC 50 X 100 ml0</v>
      </c>
      <c r="B23" t="e">
        <f>VLOOKUP(A23,'master-barang-bayu'!A:C,2,0)</f>
        <v>#N/A</v>
      </c>
      <c r="C23" t="s">
        <v>14386</v>
      </c>
      <c r="E23" t="str">
        <f>VLOOKUP(F23,'master-barang-BRAM'!$B$2:$I$1394,3,FALSE)</f>
        <v>KIU3</v>
      </c>
      <c r="F23" t="s">
        <v>19</v>
      </c>
      <c r="H23" s="6">
        <v>0</v>
      </c>
      <c r="I23">
        <v>100</v>
      </c>
      <c r="L23" t="s">
        <v>11907</v>
      </c>
    </row>
    <row r="24" spans="1:12">
      <c r="A24" t="str">
        <f t="shared" si="0"/>
        <v>Abenz 22 EC 100 X 100 ml0</v>
      </c>
      <c r="B24" t="e">
        <f>VLOOKUP(A24,'master-barang-bayu'!A:C,2,0)</f>
        <v>#N/A</v>
      </c>
      <c r="C24" t="s">
        <v>14391</v>
      </c>
      <c r="E24" t="str">
        <f>VLOOKUP(F24,'master-barang-BRAM'!$B$2:$I$1394,3,FALSE)</f>
        <v>KIU6</v>
      </c>
      <c r="F24" t="s">
        <v>24</v>
      </c>
      <c r="H24" s="6">
        <v>0</v>
      </c>
      <c r="I24">
        <v>500</v>
      </c>
      <c r="L24" t="s">
        <v>11912</v>
      </c>
    </row>
    <row r="25" spans="1:12">
      <c r="A25" t="str">
        <f t="shared" si="0"/>
        <v>Abenz 22 EC 40 X 250 ml0</v>
      </c>
      <c r="B25" t="e">
        <f>VLOOKUP(A25,'master-barang-bayu'!A:C,2,0)</f>
        <v>#N/A</v>
      </c>
      <c r="C25" t="s">
        <v>14393</v>
      </c>
      <c r="E25" t="str">
        <f>VLOOKUP(F25,'master-barang-BRAM'!$B$2:$I$1394,3,FALSE)</f>
        <v>KIU7</v>
      </c>
      <c r="F25" t="s">
        <v>28</v>
      </c>
      <c r="H25" s="6">
        <v>0</v>
      </c>
      <c r="I25">
        <v>200</v>
      </c>
      <c r="L25" t="s">
        <v>11914</v>
      </c>
    </row>
    <row r="26" spans="1:12">
      <c r="A26" t="str">
        <f t="shared" si="0"/>
        <v>Abenz 22 EC 40 X 250 ml0</v>
      </c>
      <c r="B26" t="e">
        <f>VLOOKUP(A26,'master-barang-bayu'!A:C,2,0)</f>
        <v>#N/A</v>
      </c>
      <c r="C26" t="s">
        <v>14393</v>
      </c>
      <c r="E26" t="str">
        <f>VLOOKUP(F26,'master-barang-BRAM'!$B$2:$I$1394,3,FALSE)</f>
        <v>KIU7</v>
      </c>
      <c r="F26" t="s">
        <v>28</v>
      </c>
      <c r="H26" s="6">
        <v>0</v>
      </c>
      <c r="I26">
        <v>40</v>
      </c>
      <c r="L26" t="s">
        <v>11914</v>
      </c>
    </row>
    <row r="27" spans="1:12">
      <c r="A27" t="str">
        <f t="shared" si="0"/>
        <v>Abojo 60 WP 10 X 20 X 50 gr0</v>
      </c>
      <c r="B27" t="e">
        <f>VLOOKUP(A27,'master-barang-bayu'!A:C,2,0)</f>
        <v>#N/A</v>
      </c>
      <c r="C27" t="s">
        <v>14394</v>
      </c>
      <c r="E27" t="str">
        <f>VLOOKUP(F27,'master-barang-BRAM'!$B$2:$I$1394,3,FALSE)</f>
        <v>KIU8</v>
      </c>
      <c r="F27" t="s">
        <v>31</v>
      </c>
      <c r="H27" s="6">
        <v>0</v>
      </c>
      <c r="I27">
        <v>40</v>
      </c>
      <c r="L27" t="s">
        <v>11915</v>
      </c>
    </row>
    <row r="28" spans="1:12">
      <c r="A28" t="str">
        <f t="shared" si="0"/>
        <v>Abojo 60 WP 100 X 100 gr0</v>
      </c>
      <c r="B28" t="e">
        <f>VLOOKUP(A28,'master-barang-bayu'!A:C,2,0)</f>
        <v>#N/A</v>
      </c>
      <c r="C28" t="s">
        <v>14395</v>
      </c>
      <c r="E28" t="str">
        <f>VLOOKUP(F28,'master-barang-BRAM'!$B$2:$I$1394,3,FALSE)</f>
        <v>KIU9</v>
      </c>
      <c r="F28" t="s">
        <v>33</v>
      </c>
      <c r="H28" s="6">
        <v>0</v>
      </c>
      <c r="I28">
        <v>300</v>
      </c>
      <c r="L28" t="s">
        <v>11916</v>
      </c>
    </row>
    <row r="29" spans="1:12">
      <c r="A29" t="str">
        <f t="shared" si="0"/>
        <v>Ace One 75 SP 25 X 400 gr0</v>
      </c>
      <c r="B29" t="e">
        <f>VLOOKUP(A29,'master-barang-bayu'!A:C,2,0)</f>
        <v>#N/A</v>
      </c>
      <c r="C29" t="s">
        <v>14401</v>
      </c>
      <c r="E29" t="str">
        <f>VLOOKUP(F29,'master-barang-BRAM'!$B$2:$I$1394,3,FALSE)</f>
        <v>KIU15</v>
      </c>
      <c r="F29" t="s">
        <v>44</v>
      </c>
      <c r="H29" s="6">
        <v>0</v>
      </c>
      <c r="I29">
        <v>250</v>
      </c>
      <c r="L29" t="s">
        <v>11922</v>
      </c>
    </row>
    <row r="30" spans="1:12">
      <c r="A30" t="str">
        <f t="shared" si="0"/>
        <v>Agil 100 EC 100 X 100 ml0</v>
      </c>
      <c r="B30" t="e">
        <f>VLOOKUP(A30,'master-barang-bayu'!A:C,2,0)</f>
        <v>#N/A</v>
      </c>
      <c r="C30" t="s">
        <v>14420</v>
      </c>
      <c r="E30" t="str">
        <f>VLOOKUP(F30,'master-barang-BRAM'!$B$2:$I$1394,3,FALSE)</f>
        <v>KIU29</v>
      </c>
      <c r="F30" t="s">
        <v>65</v>
      </c>
      <c r="H30" s="6">
        <v>0</v>
      </c>
      <c r="I30">
        <v>1200</v>
      </c>
      <c r="L30" t="s">
        <v>11941</v>
      </c>
    </row>
    <row r="31" spans="1:12">
      <c r="A31" t="str">
        <f t="shared" si="0"/>
        <v>Agil 100 EC 100 X 100 ml0</v>
      </c>
      <c r="B31" t="e">
        <f>VLOOKUP(A31,'master-barang-bayu'!A:C,2,0)</f>
        <v>#N/A</v>
      </c>
      <c r="C31" t="s">
        <v>14420</v>
      </c>
      <c r="E31" t="str">
        <f>VLOOKUP(F31,'master-barang-BRAM'!$B$2:$I$1394,3,FALSE)</f>
        <v>KIU29</v>
      </c>
      <c r="F31" t="s">
        <v>65</v>
      </c>
      <c r="H31" s="6">
        <v>0</v>
      </c>
      <c r="I31">
        <v>100</v>
      </c>
      <c r="L31" t="s">
        <v>11941</v>
      </c>
    </row>
    <row r="32" spans="1:12">
      <c r="A32" t="str">
        <f t="shared" si="0"/>
        <v>Agil 100 EC 40 X 250 ml0</v>
      </c>
      <c r="B32" t="e">
        <f>VLOOKUP(A32,'master-barang-bayu'!A:C,2,0)</f>
        <v>#N/A</v>
      </c>
      <c r="C32" t="s">
        <v>16468</v>
      </c>
      <c r="E32" t="str">
        <f>VLOOKUP(F32,'master-barang-BRAM'!$B$2:$I$1394,3,FALSE)</f>
        <v>KIU30</v>
      </c>
      <c r="F32" t="s">
        <v>66</v>
      </c>
      <c r="H32" s="6">
        <v>0</v>
      </c>
      <c r="I32">
        <v>200</v>
      </c>
      <c r="L32" t="s">
        <v>14380</v>
      </c>
    </row>
    <row r="33" spans="1:12">
      <c r="A33" t="str">
        <f t="shared" si="0"/>
        <v>Agil 100 EC 40 X 250 ml0</v>
      </c>
      <c r="B33" t="e">
        <f>VLOOKUP(A33,'master-barang-bayu'!A:C,2,0)</f>
        <v>#N/A</v>
      </c>
      <c r="C33" t="s">
        <v>16468</v>
      </c>
      <c r="E33" t="str">
        <f>VLOOKUP(F33,'master-barang-BRAM'!$B$2:$I$1394,3,FALSE)</f>
        <v>KIU30</v>
      </c>
      <c r="F33" t="s">
        <v>66</v>
      </c>
      <c r="H33" s="6">
        <v>0</v>
      </c>
      <c r="I33">
        <v>40</v>
      </c>
      <c r="L33" t="s">
        <v>14380</v>
      </c>
    </row>
    <row r="34" spans="1:12">
      <c r="A34" t="str">
        <f t="shared" si="0"/>
        <v>Agil 100 EC 40 X 250 ml0</v>
      </c>
      <c r="B34" t="e">
        <f>VLOOKUP(A34,'master-barang-bayu'!A:C,2,0)</f>
        <v>#N/A</v>
      </c>
      <c r="C34" t="s">
        <v>14422</v>
      </c>
      <c r="E34" t="str">
        <f>VLOOKUP(F34,'master-barang-BRAM'!$B$2:$I$1394,3,FALSE)</f>
        <v>KIU30</v>
      </c>
      <c r="F34" t="s">
        <v>66</v>
      </c>
      <c r="H34" s="6">
        <v>0</v>
      </c>
      <c r="I34">
        <v>80</v>
      </c>
      <c r="L34" t="s">
        <v>11943</v>
      </c>
    </row>
    <row r="35" spans="1:12">
      <c r="A35" t="str">
        <f t="shared" si="0"/>
        <v>Agil 100 EC 40 X 250 ml0</v>
      </c>
      <c r="B35" t="e">
        <f>VLOOKUP(A35,'master-barang-bayu'!A:C,2,0)</f>
        <v>#N/A</v>
      </c>
      <c r="C35" t="s">
        <v>14422</v>
      </c>
      <c r="E35" t="str">
        <f>VLOOKUP(F35,'master-barang-BRAM'!$B$2:$I$1394,3,FALSE)</f>
        <v>KIU30</v>
      </c>
      <c r="F35" t="s">
        <v>66</v>
      </c>
      <c r="H35" s="6">
        <v>0</v>
      </c>
      <c r="I35">
        <v>120</v>
      </c>
      <c r="L35" t="s">
        <v>11943</v>
      </c>
    </row>
    <row r="36" spans="1:12">
      <c r="A36" t="str">
        <f t="shared" si="0"/>
        <v>Agil 100 EC 40 X 250 ml0</v>
      </c>
      <c r="B36" t="e">
        <f>VLOOKUP(A36,'master-barang-bayu'!A:C,2,0)</f>
        <v>#N/A</v>
      </c>
      <c r="C36" t="s">
        <v>14422</v>
      </c>
      <c r="E36" t="str">
        <f>VLOOKUP(F36,'master-barang-BRAM'!$B$2:$I$1394,3,FALSE)</f>
        <v>KIU30</v>
      </c>
      <c r="F36" t="s">
        <v>66</v>
      </c>
      <c r="H36" s="6">
        <v>0</v>
      </c>
      <c r="I36">
        <v>40</v>
      </c>
      <c r="L36" t="s">
        <v>11943</v>
      </c>
    </row>
    <row r="37" spans="1:12">
      <c r="A37" t="str">
        <f t="shared" si="0"/>
        <v>Agrimec 18 EC 40 X 250 ml0</v>
      </c>
      <c r="B37" t="e">
        <f>VLOOKUP(A37,'master-barang-bayu'!A:C,2,0)</f>
        <v>#N/A</v>
      </c>
      <c r="C37" t="s">
        <v>14427</v>
      </c>
      <c r="E37" t="str">
        <f>VLOOKUP(F37,'master-barang-BRAM'!$B$2:$I$1394,3,FALSE)</f>
        <v>KIU32</v>
      </c>
      <c r="F37" t="s">
        <v>71</v>
      </c>
      <c r="H37" s="6">
        <v>0</v>
      </c>
      <c r="I37">
        <v>280</v>
      </c>
      <c r="L37" t="s">
        <v>11948</v>
      </c>
    </row>
    <row r="38" spans="1:12">
      <c r="A38" t="str">
        <f t="shared" si="0"/>
        <v>Agrimec 18 EC 40 X 250 ml0</v>
      </c>
      <c r="B38" t="e">
        <f>VLOOKUP(A38,'master-barang-bayu'!A:C,2,0)</f>
        <v>#N/A</v>
      </c>
      <c r="C38" t="s">
        <v>14427</v>
      </c>
      <c r="E38" t="str">
        <f>VLOOKUP(F38,'master-barang-BRAM'!$B$2:$I$1394,3,FALSE)</f>
        <v>KIU32</v>
      </c>
      <c r="F38" t="s">
        <v>71</v>
      </c>
      <c r="H38" s="6">
        <v>0</v>
      </c>
      <c r="I38">
        <v>120</v>
      </c>
      <c r="L38" t="s">
        <v>11948</v>
      </c>
    </row>
    <row r="39" spans="1:12">
      <c r="A39" t="str">
        <f t="shared" si="0"/>
        <v>Agrimec 18 EC 40 X 250 ml0</v>
      </c>
      <c r="B39" t="e">
        <f>VLOOKUP(A39,'master-barang-bayu'!A:C,2,0)</f>
        <v>#N/A</v>
      </c>
      <c r="C39" t="s">
        <v>14427</v>
      </c>
      <c r="E39" t="str">
        <f>VLOOKUP(F39,'master-barang-BRAM'!$B$2:$I$1394,3,FALSE)</f>
        <v>KIU32</v>
      </c>
      <c r="F39" t="s">
        <v>71</v>
      </c>
      <c r="H39" s="6">
        <v>0</v>
      </c>
      <c r="I39">
        <v>8</v>
      </c>
      <c r="L39" t="s">
        <v>11948</v>
      </c>
    </row>
    <row r="40" spans="1:12">
      <c r="A40" t="str">
        <f t="shared" si="0"/>
        <v>Agrimec 18 EC 40 X 250 ml0</v>
      </c>
      <c r="B40" t="e">
        <f>VLOOKUP(A40,'master-barang-bayu'!A:C,2,0)</f>
        <v>#N/A</v>
      </c>
      <c r="C40" t="s">
        <v>14427</v>
      </c>
      <c r="E40" t="str">
        <f>VLOOKUP(F40,'master-barang-BRAM'!$B$2:$I$1394,3,FALSE)</f>
        <v>KIU32</v>
      </c>
      <c r="F40" t="s">
        <v>71</v>
      </c>
      <c r="H40" s="6">
        <v>0</v>
      </c>
      <c r="I40">
        <v>1</v>
      </c>
      <c r="L40" t="s">
        <v>11948</v>
      </c>
    </row>
    <row r="41" spans="1:12">
      <c r="A41" t="str">
        <f t="shared" si="0"/>
        <v>Agrimec 18 EC 40 X 250 ml0</v>
      </c>
      <c r="B41" t="e">
        <f>VLOOKUP(A41,'master-barang-bayu'!A:C,2,0)</f>
        <v>#N/A</v>
      </c>
      <c r="C41" t="s">
        <v>14427</v>
      </c>
      <c r="E41" t="str">
        <f>VLOOKUP(F41,'master-barang-BRAM'!$B$2:$I$1394,3,FALSE)</f>
        <v>KIU32</v>
      </c>
      <c r="F41" t="s">
        <v>71</v>
      </c>
      <c r="H41" s="6">
        <v>0</v>
      </c>
      <c r="I41">
        <v>1</v>
      </c>
      <c r="L41" t="s">
        <v>11948</v>
      </c>
    </row>
    <row r="42" spans="1:12">
      <c r="A42" t="str">
        <f t="shared" si="0"/>
        <v>Agrimec 18 EC 40 X 250 ml0</v>
      </c>
      <c r="B42" t="e">
        <f>VLOOKUP(A42,'master-barang-bayu'!A:C,2,0)</f>
        <v>#N/A</v>
      </c>
      <c r="C42" t="s">
        <v>14427</v>
      </c>
      <c r="E42" t="str">
        <f>VLOOKUP(F42,'master-barang-BRAM'!$B$2:$I$1394,3,FALSE)</f>
        <v>KIU32</v>
      </c>
      <c r="F42" t="s">
        <v>71</v>
      </c>
      <c r="H42" s="6">
        <v>0</v>
      </c>
      <c r="I42">
        <v>20</v>
      </c>
      <c r="L42" t="s">
        <v>11948</v>
      </c>
    </row>
    <row r="43" spans="1:12">
      <c r="A43" t="str">
        <f t="shared" si="0"/>
        <v>Agrogib 40 SL 30 X 15 X 35 ml0</v>
      </c>
      <c r="B43" t="e">
        <f>VLOOKUP(A43,'master-barang-bayu'!A:C,2,0)</f>
        <v>#N/A</v>
      </c>
      <c r="C43" t="s">
        <v>14430</v>
      </c>
      <c r="E43" t="str">
        <f>VLOOKUP(F43,'master-barang-BRAM'!$B$2:$I$1394,3,FALSE)</f>
        <v>KIU34</v>
      </c>
      <c r="F43" t="s">
        <v>78</v>
      </c>
      <c r="H43" s="6">
        <v>0</v>
      </c>
      <c r="I43">
        <v>15</v>
      </c>
      <c r="L43" t="s">
        <v>11951</v>
      </c>
    </row>
    <row r="44" spans="1:12">
      <c r="A44" t="str">
        <f t="shared" si="0"/>
        <v>Agrogib 40 SL 30 X 15 X 35 ml0</v>
      </c>
      <c r="B44" t="e">
        <f>VLOOKUP(A44,'master-barang-bayu'!A:C,2,0)</f>
        <v>#N/A</v>
      </c>
      <c r="C44" t="s">
        <v>14430</v>
      </c>
      <c r="E44" t="str">
        <f>VLOOKUP(F44,'master-barang-BRAM'!$B$2:$I$1394,3,FALSE)</f>
        <v>KIU34</v>
      </c>
      <c r="F44" t="s">
        <v>78</v>
      </c>
      <c r="H44" s="6">
        <v>0</v>
      </c>
      <c r="I44">
        <v>450</v>
      </c>
      <c r="L44" t="s">
        <v>11951</v>
      </c>
    </row>
    <row r="45" spans="1:12">
      <c r="A45" t="str">
        <f t="shared" si="0"/>
        <v>Agus 500 SC 100 X 100 ml0</v>
      </c>
      <c r="B45" t="e">
        <f>VLOOKUP(A45,'master-barang-bayu'!A:C,2,0)</f>
        <v>#N/A</v>
      </c>
      <c r="C45" t="s">
        <v>14431</v>
      </c>
      <c r="E45" t="str">
        <f>VLOOKUP(F45,'master-barang-BRAM'!$B$2:$I$1394,3,FALSE)</f>
        <v>KIU35</v>
      </c>
      <c r="F45" t="s">
        <v>80</v>
      </c>
      <c r="H45" s="6">
        <v>0</v>
      </c>
      <c r="I45">
        <v>1000</v>
      </c>
      <c r="L45" t="s">
        <v>11952</v>
      </c>
    </row>
    <row r="46" spans="1:12">
      <c r="A46" t="str">
        <f t="shared" si="0"/>
        <v>Agus 500 SC 100 X 100 ml0</v>
      </c>
      <c r="B46" t="e">
        <f>VLOOKUP(A46,'master-barang-bayu'!A:C,2,0)</f>
        <v>#N/A</v>
      </c>
      <c r="C46" t="s">
        <v>14431</v>
      </c>
      <c r="E46" t="str">
        <f>VLOOKUP(F46,'master-barang-BRAM'!$B$2:$I$1394,3,FALSE)</f>
        <v>KIU35</v>
      </c>
      <c r="F46" t="s">
        <v>80</v>
      </c>
      <c r="H46" s="6">
        <v>0</v>
      </c>
      <c r="I46">
        <v>10</v>
      </c>
      <c r="L46" t="s">
        <v>11952</v>
      </c>
    </row>
    <row r="47" spans="1:12">
      <c r="A47" t="str">
        <f t="shared" si="0"/>
        <v>Agus 500 SC 40 X 250 ml0</v>
      </c>
      <c r="B47" t="e">
        <f>VLOOKUP(A47,'master-barang-bayu'!A:C,2,0)</f>
        <v>#N/A</v>
      </c>
      <c r="C47" t="s">
        <v>14433</v>
      </c>
      <c r="E47" t="str">
        <f>VLOOKUP(F47,'master-barang-BRAM'!$B$2:$I$1394,3,FALSE)</f>
        <v>KIU36</v>
      </c>
      <c r="F47" t="s">
        <v>83</v>
      </c>
      <c r="H47" s="6">
        <v>0</v>
      </c>
      <c r="I47">
        <v>800</v>
      </c>
      <c r="L47" t="s">
        <v>11954</v>
      </c>
    </row>
    <row r="48" spans="1:12">
      <c r="A48" t="str">
        <f t="shared" si="0"/>
        <v>Agus 500 SC 40 X 250 ml0</v>
      </c>
      <c r="B48" t="e">
        <f>VLOOKUP(A48,'master-barang-bayu'!A:C,2,0)</f>
        <v>#N/A</v>
      </c>
      <c r="C48" t="s">
        <v>14433</v>
      </c>
      <c r="E48" t="str">
        <f>VLOOKUP(F48,'master-barang-BRAM'!$B$2:$I$1394,3,FALSE)</f>
        <v>KIU36</v>
      </c>
      <c r="F48" t="s">
        <v>83</v>
      </c>
      <c r="H48" s="6">
        <v>0</v>
      </c>
      <c r="I48">
        <v>200</v>
      </c>
      <c r="L48" t="s">
        <v>11954</v>
      </c>
    </row>
    <row r="49" spans="1:12">
      <c r="A49" t="str">
        <f t="shared" si="0"/>
        <v>Agus 500 SC 40 X 250 ml0</v>
      </c>
      <c r="B49" t="e">
        <f>VLOOKUP(A49,'master-barang-bayu'!A:C,2,0)</f>
        <v>#N/A</v>
      </c>
      <c r="C49" t="s">
        <v>14433</v>
      </c>
      <c r="E49" t="str">
        <f>VLOOKUP(F49,'master-barang-BRAM'!$B$2:$I$1394,3,FALSE)</f>
        <v>KIU36</v>
      </c>
      <c r="F49" t="s">
        <v>83</v>
      </c>
      <c r="H49" s="6">
        <v>0</v>
      </c>
      <c r="I49">
        <v>80</v>
      </c>
      <c r="L49" t="s">
        <v>11954</v>
      </c>
    </row>
    <row r="50" spans="1:12">
      <c r="A50" t="str">
        <f t="shared" si="0"/>
        <v>Alfatox 50 EC 20 X 400 ml (AGM)0</v>
      </c>
      <c r="B50" t="e">
        <f>VLOOKUP(A50,'master-barang-bayu'!A:C,2,0)</f>
        <v>#N/A</v>
      </c>
      <c r="C50" t="s">
        <v>14453</v>
      </c>
      <c r="E50" t="str">
        <f>VLOOKUP(F50,'master-barang-BRAM'!$B$2:$I$1394,3,FALSE)</f>
        <v>KIU52</v>
      </c>
      <c r="F50" t="s">
        <v>110</v>
      </c>
      <c r="H50" s="6">
        <v>0</v>
      </c>
      <c r="I50">
        <v>20</v>
      </c>
      <c r="L50" t="s">
        <v>11974</v>
      </c>
    </row>
    <row r="51" spans="1:12">
      <c r="A51" t="str">
        <f t="shared" si="0"/>
        <v>Alfatox 50 EC 20 X 400 ml (AGM)0</v>
      </c>
      <c r="B51" t="e">
        <f>VLOOKUP(A51,'master-barang-bayu'!A:C,2,0)</f>
        <v>#N/A</v>
      </c>
      <c r="C51" t="s">
        <v>14453</v>
      </c>
      <c r="E51" t="str">
        <f>VLOOKUP(F51,'master-barang-BRAM'!$B$2:$I$1394,3,FALSE)</f>
        <v>KIU52</v>
      </c>
      <c r="F51" t="s">
        <v>110</v>
      </c>
      <c r="H51" s="6">
        <v>0</v>
      </c>
      <c r="I51">
        <v>20</v>
      </c>
      <c r="L51" t="s">
        <v>11974</v>
      </c>
    </row>
    <row r="52" spans="1:12">
      <c r="A52" t="str">
        <f t="shared" si="0"/>
        <v>Alfatox 50 EC 20 X 400 ml (AGM)0</v>
      </c>
      <c r="B52" t="e">
        <f>VLOOKUP(A52,'master-barang-bayu'!A:C,2,0)</f>
        <v>#N/A</v>
      </c>
      <c r="C52" t="s">
        <v>14453</v>
      </c>
      <c r="E52" t="str">
        <f>VLOOKUP(F52,'master-barang-BRAM'!$B$2:$I$1394,3,FALSE)</f>
        <v>KIU52</v>
      </c>
      <c r="F52" t="s">
        <v>110</v>
      </c>
      <c r="H52" s="6">
        <v>0</v>
      </c>
      <c r="I52">
        <v>40</v>
      </c>
      <c r="L52" t="s">
        <v>11974</v>
      </c>
    </row>
    <row r="53" spans="1:12">
      <c r="A53" t="str">
        <f t="shared" si="0"/>
        <v>Alfatox 50 EC 20 X 400 ml (AGM)0</v>
      </c>
      <c r="B53" t="e">
        <f>VLOOKUP(A53,'master-barang-bayu'!A:C,2,0)</f>
        <v>#N/A</v>
      </c>
      <c r="C53" t="s">
        <v>14453</v>
      </c>
      <c r="E53" t="str">
        <f>VLOOKUP(F53,'master-barang-BRAM'!$B$2:$I$1394,3,FALSE)</f>
        <v>KIU52</v>
      </c>
      <c r="F53" t="s">
        <v>110</v>
      </c>
      <c r="H53" s="6">
        <v>0</v>
      </c>
      <c r="I53">
        <v>40</v>
      </c>
      <c r="L53" t="s">
        <v>11974</v>
      </c>
    </row>
    <row r="54" spans="1:12">
      <c r="A54" t="str">
        <f t="shared" si="0"/>
        <v>Alfatox 50 EC 40 X 200 ml (AGM)0</v>
      </c>
      <c r="B54" t="e">
        <f>VLOOKUP(A54,'master-barang-bayu'!A:C,2,0)</f>
        <v>#N/A</v>
      </c>
      <c r="C54" t="s">
        <v>14454</v>
      </c>
      <c r="E54" t="str">
        <f>VLOOKUP(F54,'master-barang-BRAM'!$B$2:$I$1394,3,FALSE)</f>
        <v>KIU53</v>
      </c>
      <c r="F54" t="s">
        <v>113</v>
      </c>
      <c r="H54" s="6">
        <v>0</v>
      </c>
      <c r="I54">
        <v>120</v>
      </c>
      <c r="L54" t="s">
        <v>11975</v>
      </c>
    </row>
    <row r="55" spans="1:12">
      <c r="A55" t="str">
        <f t="shared" si="0"/>
        <v>Alfatox 50 EC 40 X 200 ml (AGM)0</v>
      </c>
      <c r="B55" t="e">
        <f>VLOOKUP(A55,'master-barang-bayu'!A:C,2,0)</f>
        <v>#N/A</v>
      </c>
      <c r="C55" t="s">
        <v>14454</v>
      </c>
      <c r="E55" t="str">
        <f>VLOOKUP(F55,'master-barang-BRAM'!$B$2:$I$1394,3,FALSE)</f>
        <v>KIU53</v>
      </c>
      <c r="F55" t="s">
        <v>113</v>
      </c>
      <c r="H55" s="6">
        <v>0</v>
      </c>
      <c r="I55">
        <v>40</v>
      </c>
      <c r="L55" t="s">
        <v>11975</v>
      </c>
    </row>
    <row r="56" spans="1:12">
      <c r="A56" t="str">
        <f t="shared" si="0"/>
        <v>Alfatox 50 EC 40 X 200 ml (AGM)0</v>
      </c>
      <c r="B56" t="e">
        <f>VLOOKUP(A56,'master-barang-bayu'!A:C,2,0)</f>
        <v>#N/A</v>
      </c>
      <c r="C56" t="s">
        <v>14454</v>
      </c>
      <c r="E56" t="str">
        <f>VLOOKUP(F56,'master-barang-BRAM'!$B$2:$I$1394,3,FALSE)</f>
        <v>KIU53</v>
      </c>
      <c r="F56" t="s">
        <v>113</v>
      </c>
      <c r="H56" s="6">
        <v>0</v>
      </c>
      <c r="I56">
        <v>40</v>
      </c>
      <c r="L56" t="s">
        <v>11975</v>
      </c>
    </row>
    <row r="57" spans="1:12">
      <c r="A57" t="str">
        <f t="shared" si="0"/>
        <v>Alfatox 50 EC 50 X 80 ml (AGM)0</v>
      </c>
      <c r="B57" t="e">
        <f>VLOOKUP(A57,'master-barang-bayu'!A:C,2,0)</f>
        <v>#N/A</v>
      </c>
      <c r="C57" t="s">
        <v>14456</v>
      </c>
      <c r="E57" t="str">
        <f>VLOOKUP(F57,'master-barang-BRAM'!$B$2:$I$1394,3,FALSE)</f>
        <v>KIU54</v>
      </c>
      <c r="F57" t="s">
        <v>116</v>
      </c>
      <c r="H57" s="6">
        <v>0</v>
      </c>
      <c r="I57">
        <v>1250</v>
      </c>
      <c r="L57" t="s">
        <v>11977</v>
      </c>
    </row>
    <row r="58" spans="1:12">
      <c r="A58" t="str">
        <f t="shared" si="0"/>
        <v>Alfatox 50 EC 50 X 80 ml (AGM)0</v>
      </c>
      <c r="B58" t="e">
        <f>VLOOKUP(A58,'master-barang-bayu'!A:C,2,0)</f>
        <v>#N/A</v>
      </c>
      <c r="C58" t="s">
        <v>14456</v>
      </c>
      <c r="E58" t="str">
        <f>VLOOKUP(F58,'master-barang-BRAM'!$B$2:$I$1394,3,FALSE)</f>
        <v>KIU54</v>
      </c>
      <c r="F58" t="s">
        <v>116</v>
      </c>
      <c r="H58" s="6">
        <v>0</v>
      </c>
      <c r="I58">
        <v>50</v>
      </c>
      <c r="L58" t="s">
        <v>11977</v>
      </c>
    </row>
    <row r="59" spans="1:12">
      <c r="A59" t="str">
        <f t="shared" si="0"/>
        <v>Amistartop 325 SC 100 X 50 ml0</v>
      </c>
      <c r="B59" t="e">
        <f>VLOOKUP(A59,'master-barang-bayu'!A:C,2,0)</f>
        <v>#N/A</v>
      </c>
      <c r="C59" t="s">
        <v>14488</v>
      </c>
      <c r="E59" t="str">
        <f>VLOOKUP(F59,'master-barang-BRAM'!$B$2:$I$1394,3,FALSE)</f>
        <v>KIU80</v>
      </c>
      <c r="F59" t="s">
        <v>154</v>
      </c>
      <c r="H59" s="6">
        <v>0</v>
      </c>
      <c r="I59">
        <v>100</v>
      </c>
      <c r="L59" t="s">
        <v>12009</v>
      </c>
    </row>
    <row r="60" spans="1:12">
      <c r="A60" t="str">
        <f t="shared" si="0"/>
        <v>Amistartop 325 SC 20 X 250 ml0</v>
      </c>
      <c r="B60" t="e">
        <f>VLOOKUP(A60,'master-barang-bayu'!A:C,2,0)</f>
        <v>#N/A</v>
      </c>
      <c r="C60" t="s">
        <v>14490</v>
      </c>
      <c r="E60" t="str">
        <f>VLOOKUP(F60,'master-barang-BRAM'!$B$2:$I$1394,3,FALSE)</f>
        <v>KIU81</v>
      </c>
      <c r="F60" t="s">
        <v>158</v>
      </c>
      <c r="H60" s="6">
        <v>0</v>
      </c>
      <c r="I60">
        <v>20</v>
      </c>
      <c r="L60" t="s">
        <v>12011</v>
      </c>
    </row>
    <row r="61" spans="1:12">
      <c r="A61" t="str">
        <f t="shared" si="0"/>
        <v>Amistartop 325 SC 50 X 100 ml0</v>
      </c>
      <c r="B61" t="e">
        <f>VLOOKUP(A61,'master-barang-bayu'!A:C,2,0)</f>
        <v>#N/A</v>
      </c>
      <c r="C61" t="s">
        <v>14492</v>
      </c>
      <c r="E61" t="str">
        <f>VLOOKUP(F61,'master-barang-BRAM'!$B$2:$I$1394,3,FALSE)</f>
        <v>KIU82</v>
      </c>
      <c r="F61" t="s">
        <v>163</v>
      </c>
      <c r="H61" s="6">
        <v>0</v>
      </c>
      <c r="I61">
        <v>50</v>
      </c>
      <c r="L61" t="s">
        <v>12013</v>
      </c>
    </row>
    <row r="62" spans="1:12">
      <c r="A62" t="str">
        <f t="shared" si="0"/>
        <v>Amolin 300 EC 40 X 250 ml0</v>
      </c>
      <c r="B62" t="e">
        <f>VLOOKUP(A62,'master-barang-bayu'!A:C,2,0)</f>
        <v>#N/A</v>
      </c>
      <c r="C62" t="s">
        <v>14499</v>
      </c>
      <c r="E62" t="str">
        <f>VLOOKUP(F62,'master-barang-BRAM'!$B$2:$I$1394,3,FALSE)</f>
        <v>KIU84</v>
      </c>
      <c r="F62" t="s">
        <v>173</v>
      </c>
      <c r="H62" s="6">
        <v>0</v>
      </c>
      <c r="I62">
        <v>80</v>
      </c>
      <c r="L62" t="s">
        <v>12020</v>
      </c>
    </row>
    <row r="63" spans="1:12">
      <c r="A63" t="str">
        <f t="shared" si="0"/>
        <v>Amuron 70 EC 40 X 250 ml0</v>
      </c>
      <c r="B63" t="e">
        <f>VLOOKUP(A63,'master-barang-bayu'!A:C,2,0)</f>
        <v>#N/A</v>
      </c>
      <c r="C63" t="s">
        <v>14510</v>
      </c>
      <c r="E63" t="str">
        <f>VLOOKUP(F63,'master-barang-BRAM'!$B$2:$I$1394,3,FALSE)</f>
        <v>KIU91</v>
      </c>
      <c r="F63" t="s">
        <v>187</v>
      </c>
      <c r="H63" s="6">
        <v>0</v>
      </c>
      <c r="I63">
        <v>200</v>
      </c>
      <c r="L63" t="s">
        <v>12031</v>
      </c>
    </row>
    <row r="64" spans="1:12">
      <c r="A64" t="str">
        <f t="shared" si="0"/>
        <v>Anvil 50 SC 10 X 1 ltr0</v>
      </c>
      <c r="B64" t="e">
        <f>VLOOKUP(A64,'master-barang-bayu'!A:C,2,0)</f>
        <v>#N/A</v>
      </c>
      <c r="C64" t="s">
        <v>14526</v>
      </c>
      <c r="E64" t="str">
        <f>VLOOKUP(F64,'master-barang-BRAM'!$B$2:$I$1394,3,FALSE)</f>
        <v>KIU102</v>
      </c>
      <c r="F64" t="s">
        <v>206</v>
      </c>
      <c r="H64" s="6">
        <v>0</v>
      </c>
      <c r="I64">
        <v>60</v>
      </c>
      <c r="L64" t="s">
        <v>12047</v>
      </c>
    </row>
    <row r="65" spans="1:12">
      <c r="A65" t="str">
        <f t="shared" si="0"/>
        <v>Anvil 50 SC 10 X 1 ltr0</v>
      </c>
      <c r="B65" t="e">
        <f>VLOOKUP(A65,'master-barang-bayu'!A:C,2,0)</f>
        <v>#N/A</v>
      </c>
      <c r="C65" t="s">
        <v>14526</v>
      </c>
      <c r="E65" t="str">
        <f>VLOOKUP(F65,'master-barang-BRAM'!$B$2:$I$1394,3,FALSE)</f>
        <v>KIU102</v>
      </c>
      <c r="F65" t="s">
        <v>206</v>
      </c>
      <c r="H65" s="6">
        <v>0</v>
      </c>
      <c r="I65">
        <v>20</v>
      </c>
      <c r="L65" t="s">
        <v>12047</v>
      </c>
    </row>
    <row r="66" spans="1:12">
      <c r="A66" t="str">
        <f t="shared" si="0"/>
        <v>Asia Top 288 SL 20 ltr0</v>
      </c>
      <c r="B66" t="e">
        <f>VLOOKUP(A66,'master-barang-bayu'!A:C,2,0)</f>
        <v>#N/A</v>
      </c>
      <c r="C66" t="s">
        <v>14545</v>
      </c>
      <c r="E66" t="str">
        <f>VLOOKUP(F66,'master-barang-BRAM'!$B$2:$I$1394,3,FALSE)</f>
        <v>KIU116</v>
      </c>
      <c r="F66" t="s">
        <v>236</v>
      </c>
      <c r="H66" s="6">
        <v>0</v>
      </c>
      <c r="I66">
        <v>1</v>
      </c>
      <c r="L66" t="s">
        <v>12066</v>
      </c>
    </row>
    <row r="67" spans="1:12">
      <c r="A67" t="str">
        <f t="shared" ref="A67:A130" si="1">F67&amp;G67&amp;H67</f>
        <v>Asia Top 288 SL 4 X 5 ltr0</v>
      </c>
      <c r="B67" t="e">
        <f>VLOOKUP(A67,'master-barang-bayu'!A:C,2,0)</f>
        <v>#N/A</v>
      </c>
      <c r="C67" t="s">
        <v>14548</v>
      </c>
      <c r="E67" t="str">
        <f>VLOOKUP(F67,'master-barang-BRAM'!$B$2:$I$1394,3,FALSE)</f>
        <v>KIU118</v>
      </c>
      <c r="F67" t="s">
        <v>238</v>
      </c>
      <c r="H67" s="6">
        <v>0</v>
      </c>
      <c r="I67">
        <v>4</v>
      </c>
      <c r="L67" t="s">
        <v>12069</v>
      </c>
    </row>
    <row r="68" spans="1:12">
      <c r="A68" t="str">
        <f t="shared" si="1"/>
        <v>Avidor 25 WP 4 X 25 X 100 gr0</v>
      </c>
      <c r="B68" t="e">
        <f>VLOOKUP(A68,'master-barang-bayu'!A:C,2,0)</f>
        <v>#N/A</v>
      </c>
      <c r="C68" t="s">
        <v>14570</v>
      </c>
      <c r="E68" t="str">
        <f>VLOOKUP(F68,'master-barang-BRAM'!$B$2:$I$1394,3,FALSE)</f>
        <v>KIU136</v>
      </c>
      <c r="F68" t="s">
        <v>261</v>
      </c>
      <c r="H68" s="6">
        <v>0</v>
      </c>
      <c r="I68">
        <v>100</v>
      </c>
      <c r="L68" t="s">
        <v>12091</v>
      </c>
    </row>
    <row r="69" spans="1:12">
      <c r="A69" t="str">
        <f t="shared" si="1"/>
        <v>Avidor 25 WP 4 X 25 X 100 gr0</v>
      </c>
      <c r="B69" t="e">
        <f>VLOOKUP(A69,'master-barang-bayu'!A:C,2,0)</f>
        <v>#N/A</v>
      </c>
      <c r="C69" t="s">
        <v>14570</v>
      </c>
      <c r="E69" t="str">
        <f>VLOOKUP(F69,'master-barang-BRAM'!$B$2:$I$1394,3,FALSE)</f>
        <v>KIU136</v>
      </c>
      <c r="F69" t="s">
        <v>261</v>
      </c>
      <c r="H69" s="6">
        <v>0</v>
      </c>
      <c r="I69">
        <v>500</v>
      </c>
      <c r="L69" t="s">
        <v>12091</v>
      </c>
    </row>
    <row r="70" spans="1:12">
      <c r="A70" t="str">
        <f t="shared" si="1"/>
        <v>Bamex 18 EC 100 X 50 ml (M2U)0</v>
      </c>
      <c r="B70" t="e">
        <f>VLOOKUP(A70,'master-barang-bayu'!A:C,2,0)</f>
        <v>#N/A</v>
      </c>
      <c r="C70" t="s">
        <v>14584</v>
      </c>
      <c r="E70" t="str">
        <f>VLOOKUP(F70,'master-barang-BRAM'!$B$2:$I$1394,3,FALSE)</f>
        <v>KIU149</v>
      </c>
      <c r="F70" t="s">
        <v>279</v>
      </c>
      <c r="H70" s="6">
        <v>0</v>
      </c>
      <c r="I70">
        <v>25</v>
      </c>
      <c r="L70" t="s">
        <v>12105</v>
      </c>
    </row>
    <row r="71" spans="1:12">
      <c r="A71" t="str">
        <f t="shared" si="1"/>
        <v>Basgent 55 SC 100 X 50 ml0</v>
      </c>
      <c r="B71" t="e">
        <f>VLOOKUP(A71,'master-barang-bayu'!A:C,2,0)</f>
        <v>#N/A</v>
      </c>
      <c r="C71" t="s">
        <v>14600</v>
      </c>
      <c r="E71" t="str">
        <f>VLOOKUP(F71,'master-barang-BRAM'!$B$2:$I$1394,3,FALSE)</f>
        <v>KIU157</v>
      </c>
      <c r="F71" t="s">
        <v>288</v>
      </c>
      <c r="H71" s="6">
        <v>0</v>
      </c>
      <c r="I71">
        <v>100</v>
      </c>
      <c r="L71" t="s">
        <v>12121</v>
      </c>
    </row>
    <row r="72" spans="1:12">
      <c r="A72" t="str">
        <f t="shared" si="1"/>
        <v>Basgent 55 SC 50 X 100 ml0</v>
      </c>
      <c r="B72" t="e">
        <f>VLOOKUP(A72,'master-barang-bayu'!A:C,2,0)</f>
        <v>#N/A</v>
      </c>
      <c r="C72" t="s">
        <v>14602</v>
      </c>
      <c r="E72" t="str">
        <f>VLOOKUP(F72,'master-barang-BRAM'!$B$2:$I$1394,3,FALSE)</f>
        <v>KIU159</v>
      </c>
      <c r="F72" t="s">
        <v>293</v>
      </c>
      <c r="H72" s="6">
        <v>0</v>
      </c>
      <c r="I72">
        <v>10</v>
      </c>
      <c r="L72" t="s">
        <v>12123</v>
      </c>
    </row>
    <row r="73" spans="1:12">
      <c r="A73" t="str">
        <f t="shared" si="1"/>
        <v>Basgent 55 SC 50 X 250 ml0</v>
      </c>
      <c r="B73" t="e">
        <f>VLOOKUP(A73,'master-barang-bayu'!A:C,2,0)</f>
        <v>#N/A</v>
      </c>
      <c r="C73" t="s">
        <v>14603</v>
      </c>
      <c r="E73" t="str">
        <f>VLOOKUP(F73,'master-barang-BRAM'!$B$2:$I$1394,3,FALSE)</f>
        <v>KIU160</v>
      </c>
      <c r="F73" t="s">
        <v>295</v>
      </c>
      <c r="H73" s="6">
        <v>0</v>
      </c>
      <c r="I73">
        <v>5</v>
      </c>
      <c r="L73" t="s">
        <v>12124</v>
      </c>
    </row>
    <row r="74" spans="1:12">
      <c r="A74" t="str">
        <f t="shared" si="1"/>
        <v>Bellator 265 SC 20 X 100 ml0</v>
      </c>
      <c r="B74" t="e">
        <f>VLOOKUP(A74,'master-barang-bayu'!A:C,2,0)</f>
        <v>#N/A</v>
      </c>
      <c r="C74" t="s">
        <v>14625</v>
      </c>
      <c r="E74" t="str">
        <f>VLOOKUP(F74,'master-barang-BRAM'!$B$2:$I$1394,3,FALSE)</f>
        <v>KIU177</v>
      </c>
      <c r="F74" t="s">
        <v>328</v>
      </c>
      <c r="H74" s="6">
        <v>0</v>
      </c>
      <c r="I74">
        <v>40</v>
      </c>
      <c r="L74" t="s">
        <v>12146</v>
      </c>
    </row>
    <row r="75" spans="1:12">
      <c r="A75" t="str">
        <f t="shared" si="1"/>
        <v>Bionik 400 EC 20 X 500 ml0</v>
      </c>
      <c r="B75" t="e">
        <f>VLOOKUP(A75,'master-barang-bayu'!A:C,2,0)</f>
        <v>#N/A</v>
      </c>
      <c r="C75" t="s">
        <v>14645</v>
      </c>
      <c r="E75" t="str">
        <f>VLOOKUP(F75,'master-barang-BRAM'!$B$2:$I$1394,3,FALSE)</f>
        <v>KIU194</v>
      </c>
      <c r="F75" t="s">
        <v>351</v>
      </c>
      <c r="H75" s="6">
        <v>0</v>
      </c>
      <c r="I75">
        <v>100</v>
      </c>
      <c r="L75" t="s">
        <v>12166</v>
      </c>
    </row>
    <row r="76" spans="1:12">
      <c r="A76" t="str">
        <f t="shared" si="1"/>
        <v>Bionik 400 EC 50 X 100 ml0</v>
      </c>
      <c r="B76" t="e">
        <f>VLOOKUP(A76,'master-barang-bayu'!A:C,2,0)</f>
        <v>#N/A</v>
      </c>
      <c r="C76" t="s">
        <v>14646</v>
      </c>
      <c r="E76" t="str">
        <f>VLOOKUP(F76,'master-barang-BRAM'!$B$2:$I$1394,3,FALSE)</f>
        <v>KIU195</v>
      </c>
      <c r="F76" t="s">
        <v>352</v>
      </c>
      <c r="H76" s="6">
        <v>0</v>
      </c>
      <c r="I76">
        <v>500</v>
      </c>
      <c r="L76" t="s">
        <v>12167</v>
      </c>
    </row>
    <row r="77" spans="1:12">
      <c r="A77" t="str">
        <f t="shared" si="1"/>
        <v>Bionik 400 EC 50 X 100 ml0</v>
      </c>
      <c r="B77" t="e">
        <f>VLOOKUP(A77,'master-barang-bayu'!A:C,2,0)</f>
        <v>#N/A</v>
      </c>
      <c r="C77" t="s">
        <v>14646</v>
      </c>
      <c r="E77" t="str">
        <f>VLOOKUP(F77,'master-barang-BRAM'!$B$2:$I$1394,3,FALSE)</f>
        <v>KIU195</v>
      </c>
      <c r="F77" t="s">
        <v>352</v>
      </c>
      <c r="H77" s="6">
        <v>0</v>
      </c>
      <c r="I77">
        <v>50</v>
      </c>
      <c r="L77" t="s">
        <v>12167</v>
      </c>
    </row>
    <row r="78" spans="1:12">
      <c r="A78" t="str">
        <f t="shared" si="1"/>
        <v>Braphon 488 SL 50 X 100 ml0</v>
      </c>
      <c r="B78" t="e">
        <f>VLOOKUP(A78,'master-barang-bayu'!A:C,2,0)</f>
        <v>#N/A</v>
      </c>
      <c r="C78" t="s">
        <v>14676</v>
      </c>
      <c r="E78" t="str">
        <f>VLOOKUP(F78,'master-barang-BRAM'!$B$2:$I$1394,3,FALSE)</f>
        <v>KIU219</v>
      </c>
      <c r="F78" t="s">
        <v>391</v>
      </c>
      <c r="H78" s="6">
        <v>0</v>
      </c>
      <c r="I78">
        <v>500</v>
      </c>
      <c r="L78" t="s">
        <v>12197</v>
      </c>
    </row>
    <row r="79" spans="1:12">
      <c r="A79" t="str">
        <f t="shared" si="1"/>
        <v>Brasso 250 EC 20 X 400 ml0</v>
      </c>
      <c r="B79" t="e">
        <f>VLOOKUP(A79,'master-barang-bayu'!A:C,2,0)</f>
        <v>#N/A</v>
      </c>
      <c r="C79" t="s">
        <v>14680</v>
      </c>
      <c r="E79" t="str">
        <f>VLOOKUP(F79,'master-barang-BRAM'!$B$2:$I$1394,3,FALSE)</f>
        <v>KIU221</v>
      </c>
      <c r="F79" t="s">
        <v>394</v>
      </c>
      <c r="H79" s="6">
        <v>0</v>
      </c>
      <c r="I79">
        <v>20</v>
      </c>
      <c r="L79" t="s">
        <v>12201</v>
      </c>
    </row>
    <row r="80" spans="1:12">
      <c r="A80" t="str">
        <f t="shared" si="1"/>
        <v>Bravoxone 276 SL 20 X 1 ltr (Label Kuda)0</v>
      </c>
      <c r="B80" t="e">
        <f>VLOOKUP(A80,'master-barang-bayu'!A:C,2,0)</f>
        <v>#N/A</v>
      </c>
      <c r="C80" t="s">
        <v>14685</v>
      </c>
      <c r="E80" t="str">
        <f>VLOOKUP(F80,'master-barang-BRAM'!$B$2:$I$1394,3,FALSE)</f>
        <v>KIU224</v>
      </c>
      <c r="F80" t="s">
        <v>397</v>
      </c>
      <c r="H80" s="6">
        <v>0</v>
      </c>
      <c r="I80">
        <v>60</v>
      </c>
      <c r="L80" t="s">
        <v>12206</v>
      </c>
    </row>
    <row r="81" spans="1:12">
      <c r="A81" t="str">
        <f t="shared" si="1"/>
        <v>Calaris 550 SC 10 X 1 ltr0</v>
      </c>
      <c r="B81" t="e">
        <f>VLOOKUP(A81,'master-barang-bayu'!A:C,2,0)</f>
        <v>#N/A</v>
      </c>
      <c r="C81" t="s">
        <v>14706</v>
      </c>
      <c r="E81" t="str">
        <f>VLOOKUP(F81,'master-barang-BRAM'!$B$2:$I$1394,3,FALSE)</f>
        <v>KIU240</v>
      </c>
      <c r="F81" t="s">
        <v>437</v>
      </c>
      <c r="H81" s="6">
        <v>0</v>
      </c>
      <c r="I81">
        <v>150</v>
      </c>
      <c r="L81" t="s">
        <v>12227</v>
      </c>
    </row>
    <row r="82" spans="1:12">
      <c r="A82" t="str">
        <f t="shared" si="1"/>
        <v>Calaris 550 SC 20 X 250 ml0</v>
      </c>
      <c r="B82" t="e">
        <f>VLOOKUP(A82,'master-barang-bayu'!A:C,2,0)</f>
        <v>#N/A</v>
      </c>
      <c r="C82" t="s">
        <v>14708</v>
      </c>
      <c r="E82" t="str">
        <f>VLOOKUP(F82,'master-barang-BRAM'!$B$2:$I$1394,3,FALSE)</f>
        <v>KIU241</v>
      </c>
      <c r="F82" t="s">
        <v>440</v>
      </c>
      <c r="H82" s="6">
        <v>0</v>
      </c>
      <c r="I82">
        <v>20</v>
      </c>
      <c r="L82" t="s">
        <v>12229</v>
      </c>
    </row>
    <row r="83" spans="1:12">
      <c r="A83" t="str">
        <f t="shared" si="1"/>
        <v>Calaris 550 SC 20 X 250 ml0</v>
      </c>
      <c r="B83" t="e">
        <f>VLOOKUP(A83,'master-barang-bayu'!A:C,2,0)</f>
        <v>#N/A</v>
      </c>
      <c r="C83" t="s">
        <v>14708</v>
      </c>
      <c r="E83" t="str">
        <f>VLOOKUP(F83,'master-barang-BRAM'!$B$2:$I$1394,3,FALSE)</f>
        <v>KIU241</v>
      </c>
      <c r="F83" t="s">
        <v>440</v>
      </c>
      <c r="H83" s="6">
        <v>0</v>
      </c>
      <c r="I83">
        <v>300</v>
      </c>
      <c r="L83" t="s">
        <v>12229</v>
      </c>
    </row>
    <row r="84" spans="1:12">
      <c r="A84" t="str">
        <f t="shared" si="1"/>
        <v>Calaris 550 SC 20 X 250 ml0</v>
      </c>
      <c r="B84" t="e">
        <f>VLOOKUP(A84,'master-barang-bayu'!A:C,2,0)</f>
        <v>#N/A</v>
      </c>
      <c r="C84" t="s">
        <v>14708</v>
      </c>
      <c r="E84" t="str">
        <f>VLOOKUP(F84,'master-barang-BRAM'!$B$2:$I$1394,3,FALSE)</f>
        <v>KIU241</v>
      </c>
      <c r="F84" t="s">
        <v>440</v>
      </c>
      <c r="H84" s="6">
        <v>0</v>
      </c>
      <c r="I84">
        <v>300</v>
      </c>
      <c r="L84" t="s">
        <v>12229</v>
      </c>
    </row>
    <row r="85" spans="1:12">
      <c r="A85" t="str">
        <f t="shared" si="1"/>
        <v>Calaris 550 SC 20 X 500 ml0</v>
      </c>
      <c r="B85" t="e">
        <f>VLOOKUP(A85,'master-barang-bayu'!A:C,2,0)</f>
        <v>#N/A</v>
      </c>
      <c r="C85" t="s">
        <v>14709</v>
      </c>
      <c r="E85" t="str">
        <f>VLOOKUP(F85,'master-barang-BRAM'!$B$2:$I$1394,3,FALSE)</f>
        <v>KIU242</v>
      </c>
      <c r="F85" t="s">
        <v>448</v>
      </c>
      <c r="H85" s="6">
        <v>0</v>
      </c>
      <c r="I85">
        <v>20</v>
      </c>
      <c r="L85" t="s">
        <v>12230</v>
      </c>
    </row>
    <row r="86" spans="1:12">
      <c r="A86" t="str">
        <f t="shared" si="1"/>
        <v>Calaris 550 SC 20 X 500 ml0</v>
      </c>
      <c r="B86" t="e">
        <f>VLOOKUP(A86,'master-barang-bayu'!A:C,2,0)</f>
        <v>#N/A</v>
      </c>
      <c r="C86" t="s">
        <v>14709</v>
      </c>
      <c r="E86" t="str">
        <f>VLOOKUP(F86,'master-barang-BRAM'!$B$2:$I$1394,3,FALSE)</f>
        <v>KIU242</v>
      </c>
      <c r="F86" t="s">
        <v>448</v>
      </c>
      <c r="H86" s="6">
        <v>0</v>
      </c>
      <c r="I86">
        <v>300</v>
      </c>
      <c r="L86" t="s">
        <v>12230</v>
      </c>
    </row>
    <row r="87" spans="1:12">
      <c r="A87" t="str">
        <f t="shared" si="1"/>
        <v>Castora 40 SP 10 X 10 X 100 gr0</v>
      </c>
      <c r="B87" t="e">
        <f>VLOOKUP(A87,'master-barang-bayu'!A:C,2,0)</f>
        <v>#N/A</v>
      </c>
      <c r="C87" t="s">
        <v>14726</v>
      </c>
      <c r="E87" t="str">
        <f>VLOOKUP(F87,'master-barang-BRAM'!$B$2:$I$1394,3,FALSE)</f>
        <v>KIU252</v>
      </c>
      <c r="F87" t="s">
        <v>476</v>
      </c>
      <c r="H87" s="6">
        <v>0</v>
      </c>
      <c r="I87">
        <v>100</v>
      </c>
      <c r="L87" t="s">
        <v>12247</v>
      </c>
    </row>
    <row r="88" spans="1:12">
      <c r="A88" t="str">
        <f t="shared" si="1"/>
        <v>Castora 40 SP 10 X 10 X 100 gr0</v>
      </c>
      <c r="B88" t="e">
        <f>VLOOKUP(A88,'master-barang-bayu'!A:C,2,0)</f>
        <v>#N/A</v>
      </c>
      <c r="C88" t="s">
        <v>14726</v>
      </c>
      <c r="E88" t="str">
        <f>VLOOKUP(F88,'master-barang-BRAM'!$B$2:$I$1394,3,FALSE)</f>
        <v>KIU252</v>
      </c>
      <c r="F88" t="s">
        <v>476</v>
      </c>
      <c r="H88" s="6">
        <v>0</v>
      </c>
      <c r="I88">
        <v>20</v>
      </c>
      <c r="L88" t="s">
        <v>12247</v>
      </c>
    </row>
    <row r="89" spans="1:12">
      <c r="A89" t="str">
        <f t="shared" si="1"/>
        <v>Castora 40 SP 8 X 50 X 15 gr0</v>
      </c>
      <c r="B89" t="e">
        <f>VLOOKUP(A89,'master-barang-bayu'!A:C,2,0)</f>
        <v>#N/A</v>
      </c>
      <c r="C89" t="s">
        <v>14728</v>
      </c>
      <c r="E89" t="str">
        <f>VLOOKUP(F89,'master-barang-BRAM'!$B$2:$I$1394,3,FALSE)</f>
        <v>KIU254</v>
      </c>
      <c r="F89" t="s">
        <v>478</v>
      </c>
      <c r="H89" s="6">
        <v>0</v>
      </c>
      <c r="I89">
        <v>100</v>
      </c>
      <c r="L89" t="s">
        <v>12249</v>
      </c>
    </row>
    <row r="90" spans="1:12">
      <c r="A90" t="str">
        <f t="shared" si="1"/>
        <v>Contac Nil 75 WP 16 X 500 gr0</v>
      </c>
      <c r="B90" t="e">
        <f>VLOOKUP(A90,'master-barang-bayu'!A:C,2,0)</f>
        <v>#N/A</v>
      </c>
      <c r="C90" t="s">
        <v>14755</v>
      </c>
      <c r="E90" t="str">
        <f>VLOOKUP(F90,'master-barang-BRAM'!$B$2:$I$1394,3,FALSE)</f>
        <v>KIU273</v>
      </c>
      <c r="F90" t="s">
        <v>505</v>
      </c>
      <c r="H90" s="6">
        <v>0</v>
      </c>
      <c r="I90">
        <v>16</v>
      </c>
      <c r="L90" t="s">
        <v>12276</v>
      </c>
    </row>
    <row r="91" spans="1:12">
      <c r="A91" t="str">
        <f t="shared" si="1"/>
        <v>Corida 50 SC 40 X 250 ml0</v>
      </c>
      <c r="B91" t="e">
        <f>VLOOKUP(A91,'master-barang-bayu'!A:C,2,0)</f>
        <v>#N/A</v>
      </c>
      <c r="C91" t="s">
        <v>14759</v>
      </c>
      <c r="E91" t="str">
        <f>VLOOKUP(F91,'master-barang-BRAM'!$B$2:$I$1394,3,FALSE)</f>
        <v>KIU275</v>
      </c>
      <c r="F91" t="s">
        <v>508</v>
      </c>
      <c r="H91" s="6">
        <v>0</v>
      </c>
      <c r="I91">
        <v>40</v>
      </c>
      <c r="L91" t="s">
        <v>12280</v>
      </c>
    </row>
    <row r="92" spans="1:12">
      <c r="A92" t="str">
        <f t="shared" si="1"/>
        <v>Curacron 500 EC 20 X 500 ml0</v>
      </c>
      <c r="B92" t="e">
        <f>VLOOKUP(A92,'master-barang-bayu'!A:C,2,0)</f>
        <v>#N/A</v>
      </c>
      <c r="C92" t="s">
        <v>14767</v>
      </c>
      <c r="E92" t="str">
        <f>VLOOKUP(F92,'master-barang-BRAM'!$B$2:$I$1394,3,FALSE)</f>
        <v>KIU281</v>
      </c>
      <c r="F92" t="s">
        <v>519</v>
      </c>
      <c r="H92" s="6">
        <v>0</v>
      </c>
      <c r="I92">
        <v>60</v>
      </c>
      <c r="L92" t="s">
        <v>12288</v>
      </c>
    </row>
    <row r="93" spans="1:12">
      <c r="A93" t="str">
        <f t="shared" si="1"/>
        <v>Curacron 500 EC 20 X 500 ml0</v>
      </c>
      <c r="B93" t="e">
        <f>VLOOKUP(A93,'master-barang-bayu'!A:C,2,0)</f>
        <v>#N/A</v>
      </c>
      <c r="C93" t="s">
        <v>14766</v>
      </c>
      <c r="E93" t="str">
        <f>VLOOKUP(F93,'master-barang-BRAM'!$B$2:$I$1394,3,FALSE)</f>
        <v>KIU281</v>
      </c>
      <c r="F93" t="s">
        <v>519</v>
      </c>
      <c r="H93" s="6">
        <v>0</v>
      </c>
      <c r="I93">
        <v>1</v>
      </c>
      <c r="L93" t="s">
        <v>12287</v>
      </c>
    </row>
    <row r="94" spans="1:12">
      <c r="A94" t="str">
        <f t="shared" si="1"/>
        <v>Curacron 500 EC 20 X 500 ml0</v>
      </c>
      <c r="B94" t="e">
        <f>VLOOKUP(A94,'master-barang-bayu'!A:C,2,0)</f>
        <v>#N/A</v>
      </c>
      <c r="C94" t="s">
        <v>14766</v>
      </c>
      <c r="E94" t="str">
        <f>VLOOKUP(F94,'master-barang-BRAM'!$B$2:$I$1394,3,FALSE)</f>
        <v>KIU281</v>
      </c>
      <c r="F94" t="s">
        <v>519</v>
      </c>
      <c r="H94" s="6">
        <v>0</v>
      </c>
      <c r="I94">
        <v>4</v>
      </c>
      <c r="L94" t="s">
        <v>12287</v>
      </c>
    </row>
    <row r="95" spans="1:12">
      <c r="A95" t="str">
        <f t="shared" si="1"/>
        <v>Curacron 500 EC 40 X 250 ml0</v>
      </c>
      <c r="B95" t="e">
        <f>VLOOKUP(A95,'master-barang-bayu'!A:C,2,0)</f>
        <v>#N/A</v>
      </c>
      <c r="C95" t="s">
        <v>14768</v>
      </c>
      <c r="E95" t="str">
        <f>VLOOKUP(F95,'master-barang-BRAM'!$B$2:$I$1394,3,FALSE)</f>
        <v>KIU282</v>
      </c>
      <c r="F95" t="s">
        <v>522</v>
      </c>
      <c r="H95" s="6">
        <v>0</v>
      </c>
      <c r="I95">
        <v>200</v>
      </c>
      <c r="L95" t="s">
        <v>12289</v>
      </c>
    </row>
    <row r="96" spans="1:12">
      <c r="A96" t="str">
        <f t="shared" si="1"/>
        <v>Curacron 500 EC 40 X 250 ml0</v>
      </c>
      <c r="B96" t="e">
        <f>VLOOKUP(A96,'master-barang-bayu'!A:C,2,0)</f>
        <v>#N/A</v>
      </c>
      <c r="C96" t="s">
        <v>14768</v>
      </c>
      <c r="E96" t="str">
        <f>VLOOKUP(F96,'master-barang-BRAM'!$B$2:$I$1394,3,FALSE)</f>
        <v>KIU282</v>
      </c>
      <c r="F96" t="s">
        <v>522</v>
      </c>
      <c r="H96" s="6">
        <v>0</v>
      </c>
      <c r="I96">
        <v>40</v>
      </c>
      <c r="L96" t="s">
        <v>12289</v>
      </c>
    </row>
    <row r="97" spans="1:12">
      <c r="A97" t="str">
        <f t="shared" si="1"/>
        <v>Curacron 500 EC 40 X 250 ml0</v>
      </c>
      <c r="B97" t="e">
        <f>VLOOKUP(A97,'master-barang-bayu'!A:C,2,0)</f>
        <v>#N/A</v>
      </c>
      <c r="C97" t="s">
        <v>14768</v>
      </c>
      <c r="E97" t="str">
        <f>VLOOKUP(F97,'master-barang-BRAM'!$B$2:$I$1394,3,FALSE)</f>
        <v>KIU282</v>
      </c>
      <c r="F97" t="s">
        <v>522</v>
      </c>
      <c r="H97" s="6">
        <v>0</v>
      </c>
      <c r="I97">
        <v>200</v>
      </c>
      <c r="L97" t="s">
        <v>12289</v>
      </c>
    </row>
    <row r="98" spans="1:12">
      <c r="A98" t="str">
        <f t="shared" si="1"/>
        <v>Curacron 500 EC 40 X 250 ml0</v>
      </c>
      <c r="B98" t="e">
        <f>VLOOKUP(A98,'master-barang-bayu'!A:C,2,0)</f>
        <v>#N/A</v>
      </c>
      <c r="C98" t="s">
        <v>14768</v>
      </c>
      <c r="E98" t="str">
        <f>VLOOKUP(F98,'master-barang-BRAM'!$B$2:$I$1394,3,FALSE)</f>
        <v>KIU282</v>
      </c>
      <c r="F98" t="s">
        <v>522</v>
      </c>
      <c r="H98" s="6">
        <v>0</v>
      </c>
      <c r="I98">
        <v>10</v>
      </c>
      <c r="L98" t="s">
        <v>12289</v>
      </c>
    </row>
    <row r="99" spans="1:12">
      <c r="A99" t="str">
        <f t="shared" si="1"/>
        <v>Curaterr 3 GR 10 X 2 kg0</v>
      </c>
      <c r="B99" t="e">
        <f>VLOOKUP(A99,'master-barang-bayu'!A:C,2,0)</f>
        <v>#N/A</v>
      </c>
      <c r="C99" t="s">
        <v>14769</v>
      </c>
      <c r="E99" t="str">
        <f>VLOOKUP(F99,'master-barang-BRAM'!$B$2:$I$1394,3,FALSE)</f>
        <v>KIU283</v>
      </c>
      <c r="F99" t="s">
        <v>526</v>
      </c>
      <c r="H99" s="6">
        <v>0</v>
      </c>
      <c r="I99">
        <v>500</v>
      </c>
      <c r="L99" t="s">
        <v>12290</v>
      </c>
    </row>
    <row r="100" spans="1:12">
      <c r="A100" t="str">
        <f t="shared" si="1"/>
        <v>Decis 2.5 EC 100 X 100 ml0</v>
      </c>
      <c r="B100" t="e">
        <f>VLOOKUP(A100,'master-barang-bayu'!A:C,2,0)</f>
        <v>#N/A</v>
      </c>
      <c r="C100" t="s">
        <v>14785</v>
      </c>
      <c r="E100" t="str">
        <f>VLOOKUP(F100,'master-barang-BRAM'!$B$2:$I$1394,3,FALSE)</f>
        <v>KIU293</v>
      </c>
      <c r="F100" t="s">
        <v>544</v>
      </c>
      <c r="H100" s="6">
        <v>0</v>
      </c>
      <c r="I100">
        <v>100</v>
      </c>
      <c r="L100" t="s">
        <v>12306</v>
      </c>
    </row>
    <row r="101" spans="1:12">
      <c r="A101" t="str">
        <f t="shared" si="1"/>
        <v>Decis 2.5 EC 100 X 50 ml0</v>
      </c>
      <c r="B101" t="e">
        <f>VLOOKUP(A101,'master-barang-bayu'!A:C,2,0)</f>
        <v>#N/A</v>
      </c>
      <c r="C101" t="s">
        <v>14786</v>
      </c>
      <c r="E101" t="str">
        <f>VLOOKUP(F101,'master-barang-BRAM'!$B$2:$I$1394,3,FALSE)</f>
        <v>KIU294</v>
      </c>
      <c r="F101" t="s">
        <v>547</v>
      </c>
      <c r="H101" s="6">
        <v>0</v>
      </c>
      <c r="I101">
        <v>500</v>
      </c>
      <c r="L101" t="s">
        <v>12307</v>
      </c>
    </row>
    <row r="102" spans="1:12">
      <c r="A102" t="str">
        <f t="shared" si="1"/>
        <v>Decis 2.5 EC 100 X 50 ml0</v>
      </c>
      <c r="B102" t="e">
        <f>VLOOKUP(A102,'master-barang-bayu'!A:C,2,0)</f>
        <v>#N/A</v>
      </c>
      <c r="C102" t="s">
        <v>14786</v>
      </c>
      <c r="E102" t="str">
        <f>VLOOKUP(F102,'master-barang-BRAM'!$B$2:$I$1394,3,FALSE)</f>
        <v>KIU294</v>
      </c>
      <c r="F102" t="s">
        <v>547</v>
      </c>
      <c r="H102" s="6">
        <v>0</v>
      </c>
      <c r="I102">
        <v>100</v>
      </c>
      <c r="L102" t="s">
        <v>12307</v>
      </c>
    </row>
    <row r="103" spans="1:12">
      <c r="A103" t="str">
        <f t="shared" si="1"/>
        <v>Decis 2.5 EC 100 X 50 ml0</v>
      </c>
      <c r="B103" t="e">
        <f>VLOOKUP(A103,'master-barang-bayu'!A:C,2,0)</f>
        <v>#N/A</v>
      </c>
      <c r="C103" t="s">
        <v>14786</v>
      </c>
      <c r="E103" t="str">
        <f>VLOOKUP(F103,'master-barang-BRAM'!$B$2:$I$1394,3,FALSE)</f>
        <v>KIU294</v>
      </c>
      <c r="F103" t="s">
        <v>547</v>
      </c>
      <c r="H103" s="6">
        <v>0</v>
      </c>
      <c r="I103">
        <v>200</v>
      </c>
      <c r="L103" t="s">
        <v>12307</v>
      </c>
    </row>
    <row r="104" spans="1:12">
      <c r="A104" t="str">
        <f t="shared" si="1"/>
        <v>Decis 2.5 EC 100 X 50 ml0</v>
      </c>
      <c r="B104" t="e">
        <f>VLOOKUP(A104,'master-barang-bayu'!A:C,2,0)</f>
        <v>#N/A</v>
      </c>
      <c r="C104" t="s">
        <v>14786</v>
      </c>
      <c r="E104" t="str">
        <f>VLOOKUP(F104,'master-barang-BRAM'!$B$2:$I$1394,3,FALSE)</f>
        <v>KIU294</v>
      </c>
      <c r="F104" t="s">
        <v>547</v>
      </c>
      <c r="H104" s="6">
        <v>0</v>
      </c>
      <c r="I104">
        <v>200</v>
      </c>
      <c r="L104" t="s">
        <v>12307</v>
      </c>
    </row>
    <row r="105" spans="1:12">
      <c r="A105" t="str">
        <f t="shared" si="1"/>
        <v>Decis 2.5 EC 40 X 250 ml0</v>
      </c>
      <c r="B105" t="e">
        <f>VLOOKUP(A105,'master-barang-bayu'!A:C,2,0)</f>
        <v>#N/A</v>
      </c>
      <c r="C105" t="s">
        <v>14788</v>
      </c>
      <c r="E105" t="str">
        <f>VLOOKUP(F105,'master-barang-BRAM'!$B$2:$I$1394,3,FALSE)</f>
        <v>KIU296</v>
      </c>
      <c r="F105" t="s">
        <v>554</v>
      </c>
      <c r="H105" s="6">
        <v>0</v>
      </c>
      <c r="I105">
        <v>40</v>
      </c>
      <c r="L105" t="s">
        <v>12309</v>
      </c>
    </row>
    <row r="106" spans="1:12">
      <c r="A106" t="str">
        <f t="shared" si="1"/>
        <v>Dekamon 22.43 L 12 X 1 ltr0</v>
      </c>
      <c r="B106" t="e">
        <f>VLOOKUP(A106,'master-barang-bayu'!A:C,2,0)</f>
        <v>#N/A</v>
      </c>
      <c r="C106" t="s">
        <v>14791</v>
      </c>
      <c r="E106" t="str">
        <f>VLOOKUP(F106,'master-barang-BRAM'!$B$2:$I$1394,3,FALSE)</f>
        <v>KIU298</v>
      </c>
      <c r="F106" t="s">
        <v>561</v>
      </c>
      <c r="H106" s="6">
        <v>0</v>
      </c>
      <c r="I106">
        <v>60</v>
      </c>
      <c r="L106" t="s">
        <v>12312</v>
      </c>
    </row>
    <row r="107" spans="1:12">
      <c r="A107" t="str">
        <f t="shared" si="1"/>
        <v>Dekapirim 400 SC 20 X 500 ml0</v>
      </c>
      <c r="B107" t="e">
        <f>VLOOKUP(A107,'master-barang-bayu'!A:C,2,0)</f>
        <v>#N/A</v>
      </c>
      <c r="C107" t="s">
        <v>14793</v>
      </c>
      <c r="E107" t="str">
        <f>VLOOKUP(F107,'master-barang-BRAM'!$B$2:$I$1394,3,FALSE)</f>
        <v>KIU299</v>
      </c>
      <c r="F107" t="s">
        <v>563</v>
      </c>
      <c r="H107" s="6">
        <v>0</v>
      </c>
      <c r="I107">
        <v>7</v>
      </c>
      <c r="L107" t="s">
        <v>12314</v>
      </c>
    </row>
    <row r="108" spans="1:12">
      <c r="A108" t="str">
        <f t="shared" si="1"/>
        <v>Dektin 30 WG 50 X 50 gr0</v>
      </c>
      <c r="B108" t="e">
        <f>VLOOKUP(A108,'master-barang-bayu'!A:C,2,0)</f>
        <v>#N/A</v>
      </c>
      <c r="C108" t="s">
        <v>14798</v>
      </c>
      <c r="E108" t="str">
        <f>VLOOKUP(F108,'master-barang-BRAM'!$B$2:$I$1394,3,FALSE)</f>
        <v>KIU303</v>
      </c>
      <c r="F108" t="s">
        <v>573</v>
      </c>
      <c r="H108" s="6">
        <v>0</v>
      </c>
      <c r="I108">
        <v>10</v>
      </c>
      <c r="L108" t="s">
        <v>12319</v>
      </c>
    </row>
    <row r="109" spans="1:12">
      <c r="A109" t="str">
        <f t="shared" si="1"/>
        <v>Desanto 200 SL 40 X 250 ml0</v>
      </c>
      <c r="B109" t="e">
        <f>VLOOKUP(A109,'master-barang-bayu'!A:C,2,0)</f>
        <v>#N/A</v>
      </c>
      <c r="C109" t="s">
        <v>14812</v>
      </c>
      <c r="E109" t="str">
        <f>VLOOKUP(F109,'master-barang-BRAM'!$B$2:$I$1394,3,FALSE)</f>
        <v>KIU315</v>
      </c>
      <c r="F109" t="s">
        <v>588</v>
      </c>
      <c r="H109" s="6">
        <v>0</v>
      </c>
      <c r="I109">
        <v>80</v>
      </c>
      <c r="L109" t="s">
        <v>12333</v>
      </c>
    </row>
    <row r="110" spans="1:12">
      <c r="A110" t="str">
        <f t="shared" si="1"/>
        <v>Desanto 200 SL 40 X 250 ml0</v>
      </c>
      <c r="B110" t="e">
        <f>VLOOKUP(A110,'master-barang-bayu'!A:C,2,0)</f>
        <v>#N/A</v>
      </c>
      <c r="C110" t="s">
        <v>14812</v>
      </c>
      <c r="E110" t="str">
        <f>VLOOKUP(F110,'master-barang-BRAM'!$B$2:$I$1394,3,FALSE)</f>
        <v>KIU315</v>
      </c>
      <c r="F110" t="s">
        <v>588</v>
      </c>
      <c r="H110" s="6">
        <v>0</v>
      </c>
      <c r="I110">
        <v>160</v>
      </c>
      <c r="L110" t="s">
        <v>12333</v>
      </c>
    </row>
    <row r="111" spans="1:12">
      <c r="A111" t="str">
        <f t="shared" si="1"/>
        <v>DK Fenzo 120 SC 40 X 250 ml0</v>
      </c>
      <c r="B111" t="e">
        <f>VLOOKUP(A111,'master-barang-bayu'!A:C,2,0)</f>
        <v>#N/A</v>
      </c>
      <c r="C111" t="s">
        <v>14829</v>
      </c>
      <c r="E111" t="str">
        <f>VLOOKUP(F111,'master-barang-BRAM'!$B$2:$I$1394,3,FALSE)</f>
        <v>KIU327</v>
      </c>
      <c r="F111" t="s">
        <v>604</v>
      </c>
      <c r="H111" s="6">
        <v>0</v>
      </c>
      <c r="I111">
        <v>20</v>
      </c>
      <c r="L111" t="s">
        <v>12350</v>
      </c>
    </row>
    <row r="112" spans="1:12">
      <c r="A112" t="str">
        <f t="shared" si="1"/>
        <v>Edo 25 WG 100 X 100 gr0</v>
      </c>
      <c r="B112" t="e">
        <f>VLOOKUP(A112,'master-barang-bayu'!A:C,2,0)</f>
        <v>#N/A</v>
      </c>
      <c r="C112" t="s">
        <v>14836</v>
      </c>
      <c r="E112" t="str">
        <f>VLOOKUP(F112,'master-barang-BRAM'!$B$2:$I$1394,3,FALSE)</f>
        <v>KIU334</v>
      </c>
      <c r="F112" t="s">
        <v>612</v>
      </c>
      <c r="H112" s="6">
        <v>0</v>
      </c>
      <c r="I112">
        <v>300</v>
      </c>
      <c r="L112" t="s">
        <v>12357</v>
      </c>
    </row>
    <row r="113" spans="1:12">
      <c r="A113" t="str">
        <f t="shared" si="1"/>
        <v>Emacel 30 EC 40 X 250 ml0</v>
      </c>
      <c r="B113" t="e">
        <f>VLOOKUP(A113,'master-barang-bayu'!A:C,2,0)</f>
        <v>#N/A</v>
      </c>
      <c r="C113" t="s">
        <v>14848</v>
      </c>
      <c r="E113" t="str">
        <f>VLOOKUP(F113,'master-barang-BRAM'!$B$2:$I$1394,3,FALSE)</f>
        <v>KIU342</v>
      </c>
      <c r="F113" t="s">
        <v>621</v>
      </c>
      <c r="H113" s="6">
        <v>0</v>
      </c>
      <c r="I113">
        <v>200</v>
      </c>
      <c r="L113" t="s">
        <v>12369</v>
      </c>
    </row>
    <row r="114" spans="1:12">
      <c r="A114" t="str">
        <f t="shared" si="1"/>
        <v>Emacel 30 EC 40 X 250 ml0</v>
      </c>
      <c r="B114" t="e">
        <f>VLOOKUP(A114,'master-barang-bayu'!A:C,2,0)</f>
        <v>#N/A</v>
      </c>
      <c r="C114" t="s">
        <v>14848</v>
      </c>
      <c r="E114" t="str">
        <f>VLOOKUP(F114,'master-barang-BRAM'!$B$2:$I$1394,3,FALSE)</f>
        <v>KIU342</v>
      </c>
      <c r="F114" t="s">
        <v>621</v>
      </c>
      <c r="H114" s="6">
        <v>0</v>
      </c>
      <c r="I114">
        <v>40</v>
      </c>
      <c r="L114" t="s">
        <v>12369</v>
      </c>
    </row>
    <row r="115" spans="1:12">
      <c r="A115" t="str">
        <f t="shared" si="1"/>
        <v>Emacel 30 EC 40 X 250 ml0</v>
      </c>
      <c r="B115" t="e">
        <f>VLOOKUP(A115,'master-barang-bayu'!A:C,2,0)</f>
        <v>#N/A</v>
      </c>
      <c r="C115" t="s">
        <v>14848</v>
      </c>
      <c r="E115" t="str">
        <f>VLOOKUP(F115,'master-barang-BRAM'!$B$2:$I$1394,3,FALSE)</f>
        <v>KIU342</v>
      </c>
      <c r="F115" t="s">
        <v>621</v>
      </c>
      <c r="H115" s="6">
        <v>0</v>
      </c>
      <c r="I115">
        <v>5</v>
      </c>
      <c r="L115" t="s">
        <v>12369</v>
      </c>
    </row>
    <row r="116" spans="1:12">
      <c r="A116" t="str">
        <f t="shared" si="1"/>
        <v>Emacel 30 EC 40 X 250 ml0</v>
      </c>
      <c r="B116" t="e">
        <f>VLOOKUP(A116,'master-barang-bayu'!A:C,2,0)</f>
        <v>#N/A</v>
      </c>
      <c r="C116" t="s">
        <v>14848</v>
      </c>
      <c r="E116" t="str">
        <f>VLOOKUP(F116,'master-barang-BRAM'!$B$2:$I$1394,3,FALSE)</f>
        <v>KIU342</v>
      </c>
      <c r="F116" t="s">
        <v>621</v>
      </c>
      <c r="H116" s="6">
        <v>0</v>
      </c>
      <c r="I116">
        <v>5</v>
      </c>
      <c r="L116" t="s">
        <v>12369</v>
      </c>
    </row>
    <row r="117" spans="1:12">
      <c r="A117" t="str">
        <f t="shared" si="1"/>
        <v>Emacel 30 EC 40 X 250 ml0</v>
      </c>
      <c r="B117" t="e">
        <f>VLOOKUP(A117,'master-barang-bayu'!A:C,2,0)</f>
        <v>#N/A</v>
      </c>
      <c r="C117" t="s">
        <v>14848</v>
      </c>
      <c r="E117" t="str">
        <f>VLOOKUP(F117,'master-barang-BRAM'!$B$2:$I$1394,3,FALSE)</f>
        <v>KIU342</v>
      </c>
      <c r="F117" t="s">
        <v>621</v>
      </c>
      <c r="H117" s="6">
        <v>0</v>
      </c>
      <c r="I117">
        <v>15</v>
      </c>
      <c r="L117" t="s">
        <v>12369</v>
      </c>
    </row>
    <row r="118" spans="1:12">
      <c r="A118" t="str">
        <f t="shared" si="1"/>
        <v>Emacel 30 EC 40 X 250 ml0</v>
      </c>
      <c r="B118" t="e">
        <f>VLOOKUP(A118,'master-barang-bayu'!A:C,2,0)</f>
        <v>#N/A</v>
      </c>
      <c r="C118" t="s">
        <v>14848</v>
      </c>
      <c r="E118" t="str">
        <f>VLOOKUP(F118,'master-barang-BRAM'!$B$2:$I$1394,3,FALSE)</f>
        <v>KIU342</v>
      </c>
      <c r="F118" t="s">
        <v>621</v>
      </c>
      <c r="H118" s="6">
        <v>0</v>
      </c>
      <c r="I118">
        <v>40</v>
      </c>
      <c r="L118" t="s">
        <v>12369</v>
      </c>
    </row>
    <row r="119" spans="1:12">
      <c r="A119" t="str">
        <f t="shared" si="1"/>
        <v>Emacel 30 EC 50 X 100 ml0</v>
      </c>
      <c r="B119" t="e">
        <f>VLOOKUP(A119,'master-barang-bayu'!A:C,2,0)</f>
        <v>#N/A</v>
      </c>
      <c r="C119" t="s">
        <v>14849</v>
      </c>
      <c r="E119" t="str">
        <f>VLOOKUP(F119,'master-barang-BRAM'!$B$2:$I$1394,3,FALSE)</f>
        <v>KIU343</v>
      </c>
      <c r="F119" t="s">
        <v>622</v>
      </c>
      <c r="H119" s="6">
        <v>0</v>
      </c>
      <c r="I119">
        <v>250</v>
      </c>
      <c r="L119" t="s">
        <v>12370</v>
      </c>
    </row>
    <row r="120" spans="1:12">
      <c r="A120" t="str">
        <f t="shared" si="1"/>
        <v>Emacel 30 EC 50 X 100 ml0</v>
      </c>
      <c r="B120" t="e">
        <f>VLOOKUP(A120,'master-barang-bayu'!A:C,2,0)</f>
        <v>#N/A</v>
      </c>
      <c r="C120" t="s">
        <v>14849</v>
      </c>
      <c r="E120" t="str">
        <f>VLOOKUP(F120,'master-barang-BRAM'!$B$2:$I$1394,3,FALSE)</f>
        <v>KIU343</v>
      </c>
      <c r="F120" t="s">
        <v>622</v>
      </c>
      <c r="H120" s="6">
        <v>0</v>
      </c>
      <c r="I120">
        <v>10</v>
      </c>
      <c r="L120" t="s">
        <v>12370</v>
      </c>
    </row>
    <row r="121" spans="1:12">
      <c r="A121" t="str">
        <f t="shared" si="1"/>
        <v>Emacel 30 EC 50 X 100 ml0</v>
      </c>
      <c r="B121" t="e">
        <f>VLOOKUP(A121,'master-barang-bayu'!A:C,2,0)</f>
        <v>#N/A</v>
      </c>
      <c r="C121" t="s">
        <v>14849</v>
      </c>
      <c r="E121" t="str">
        <f>VLOOKUP(F121,'master-barang-BRAM'!$B$2:$I$1394,3,FALSE)</f>
        <v>KIU343</v>
      </c>
      <c r="F121" t="s">
        <v>622</v>
      </c>
      <c r="H121" s="6">
        <v>0</v>
      </c>
      <c r="I121">
        <v>20</v>
      </c>
      <c r="L121" t="s">
        <v>12370</v>
      </c>
    </row>
    <row r="122" spans="1:12">
      <c r="A122" t="str">
        <f t="shared" si="1"/>
        <v>Ethrel 480 SL 100 X 100 ml0</v>
      </c>
      <c r="B122" t="e">
        <f>VLOOKUP(A122,'master-barang-bayu'!A:C,2,0)</f>
        <v>#N/A</v>
      </c>
      <c r="C122" t="s">
        <v>14868</v>
      </c>
      <c r="E122" t="str">
        <f>VLOOKUP(F122,'master-barang-BRAM'!$B$2:$I$1394,3,FALSE)</f>
        <v>KIU355</v>
      </c>
      <c r="F122" t="s">
        <v>635</v>
      </c>
      <c r="H122" s="6">
        <v>0</v>
      </c>
      <c r="I122">
        <v>100</v>
      </c>
      <c r="L122" t="s">
        <v>12389</v>
      </c>
    </row>
    <row r="123" spans="1:12">
      <c r="A123" t="str">
        <f t="shared" si="1"/>
        <v>Filia 525 SE 100 X 50 ml0</v>
      </c>
      <c r="B123" t="e">
        <f>VLOOKUP(A123,'master-barang-bayu'!A:C,2,0)</f>
        <v>#N/A</v>
      </c>
      <c r="C123" t="s">
        <v>14893</v>
      </c>
      <c r="E123" t="str">
        <f>VLOOKUP(F123,'master-barang-BRAM'!$B$2:$I$1394,3,FALSE)</f>
        <v>KIU370</v>
      </c>
      <c r="F123" t="s">
        <v>656</v>
      </c>
      <c r="H123" s="6">
        <v>0</v>
      </c>
      <c r="I123">
        <v>500</v>
      </c>
      <c r="L123" t="s">
        <v>12414</v>
      </c>
    </row>
    <row r="124" spans="1:12">
      <c r="A124" t="str">
        <f t="shared" si="1"/>
        <v>Filia 525 SE 20 X 250 ml0</v>
      </c>
      <c r="B124" t="e">
        <f>VLOOKUP(A124,'master-barang-bayu'!A:C,2,0)</f>
        <v>#N/A</v>
      </c>
      <c r="C124" t="s">
        <v>14894</v>
      </c>
      <c r="E124" t="str">
        <f>VLOOKUP(F124,'master-barang-BRAM'!$B$2:$I$1394,3,FALSE)</f>
        <v>KIU371</v>
      </c>
      <c r="F124" t="s">
        <v>660</v>
      </c>
      <c r="H124" s="6">
        <v>0</v>
      </c>
      <c r="I124">
        <v>100</v>
      </c>
      <c r="L124" t="s">
        <v>12415</v>
      </c>
    </row>
    <row r="125" spans="1:12">
      <c r="A125" t="str">
        <f t="shared" si="1"/>
        <v>Filia 525 SE 20 X 250 ml0</v>
      </c>
      <c r="B125" t="e">
        <f>VLOOKUP(A125,'master-barang-bayu'!A:C,2,0)</f>
        <v>#N/A</v>
      </c>
      <c r="C125" t="s">
        <v>14894</v>
      </c>
      <c r="E125" t="str">
        <f>VLOOKUP(F125,'master-barang-BRAM'!$B$2:$I$1394,3,FALSE)</f>
        <v>KIU371</v>
      </c>
      <c r="F125" t="s">
        <v>660</v>
      </c>
      <c r="H125" s="6">
        <v>0</v>
      </c>
      <c r="I125">
        <v>1200</v>
      </c>
      <c r="L125" t="s">
        <v>12415</v>
      </c>
    </row>
    <row r="126" spans="1:12">
      <c r="A126" t="str">
        <f t="shared" si="1"/>
        <v>Filia 525 SE 20 X 250 ml0</v>
      </c>
      <c r="B126" t="e">
        <f>VLOOKUP(A126,'master-barang-bayu'!A:C,2,0)</f>
        <v>#N/A</v>
      </c>
      <c r="C126" t="s">
        <v>14894</v>
      </c>
      <c r="E126" t="str">
        <f>VLOOKUP(F126,'master-barang-BRAM'!$B$2:$I$1394,3,FALSE)</f>
        <v>KIU371</v>
      </c>
      <c r="F126" t="s">
        <v>660</v>
      </c>
      <c r="H126" s="6">
        <v>0</v>
      </c>
      <c r="I126">
        <v>260</v>
      </c>
      <c r="L126" t="s">
        <v>12415</v>
      </c>
    </row>
    <row r="127" spans="1:12">
      <c r="A127" t="str">
        <f t="shared" si="1"/>
        <v>Filia 525 SE 20 X 250 ml0</v>
      </c>
      <c r="B127" t="e">
        <f>VLOOKUP(A127,'master-barang-bayu'!A:C,2,0)</f>
        <v>#N/A</v>
      </c>
      <c r="C127" t="s">
        <v>14894</v>
      </c>
      <c r="E127" t="str">
        <f>VLOOKUP(F127,'master-barang-BRAM'!$B$2:$I$1394,3,FALSE)</f>
        <v>KIU371</v>
      </c>
      <c r="F127" t="s">
        <v>660</v>
      </c>
      <c r="H127" s="6">
        <v>0</v>
      </c>
      <c r="I127">
        <v>400</v>
      </c>
      <c r="L127" t="s">
        <v>12415</v>
      </c>
    </row>
    <row r="128" spans="1:12">
      <c r="A128" t="str">
        <f t="shared" si="1"/>
        <v>Folirfos 400 SL 15 X 1 ltr0</v>
      </c>
      <c r="B128" t="e">
        <f>VLOOKUP(A128,'master-barang-bayu'!A:C,2,0)</f>
        <v>#N/A</v>
      </c>
      <c r="C128" t="s">
        <v>14899</v>
      </c>
      <c r="E128" t="str">
        <f>VLOOKUP(F128,'master-barang-BRAM'!$B$2:$I$1394,3,FALSE)</f>
        <v>KIU373</v>
      </c>
      <c r="F128" t="s">
        <v>666</v>
      </c>
      <c r="H128" s="6">
        <v>0</v>
      </c>
      <c r="I128">
        <v>30</v>
      </c>
      <c r="L128" t="s">
        <v>12420</v>
      </c>
    </row>
    <row r="129" spans="1:12">
      <c r="A129" t="str">
        <f t="shared" si="1"/>
        <v>Gibgro 20 T 25 X 10 X 5 gr0</v>
      </c>
      <c r="B129" t="e">
        <f>VLOOKUP(A129,'master-barang-bayu'!A:C,2,0)</f>
        <v>#N/A</v>
      </c>
      <c r="C129" t="s">
        <v>14981</v>
      </c>
      <c r="E129" t="str">
        <f>VLOOKUP(F129,'master-barang-BRAM'!$B$2:$I$1394,3,FALSE)</f>
        <v>KIU425</v>
      </c>
      <c r="F129" t="s">
        <v>755</v>
      </c>
      <c r="H129" s="6">
        <v>0</v>
      </c>
      <c r="I129">
        <v>250</v>
      </c>
      <c r="L129" t="s">
        <v>12502</v>
      </c>
    </row>
    <row r="130" spans="1:12">
      <c r="A130" t="str">
        <f t="shared" si="1"/>
        <v>Goal 240 EC 50 X 100 ml0</v>
      </c>
      <c r="B130" t="e">
        <f>VLOOKUP(A130,'master-barang-bayu'!A:C,2,0)</f>
        <v>#N/A</v>
      </c>
      <c r="C130" t="s">
        <v>14992</v>
      </c>
      <c r="E130" t="str">
        <f>VLOOKUP(F130,'master-barang-BRAM'!$B$2:$I$1394,3,FALSE)</f>
        <v>KIU434</v>
      </c>
      <c r="F130" t="s">
        <v>766</v>
      </c>
      <c r="H130" s="6">
        <v>0</v>
      </c>
      <c r="I130">
        <v>50</v>
      </c>
      <c r="L130" t="s">
        <v>12513</v>
      </c>
    </row>
    <row r="131" spans="1:12">
      <c r="A131" t="str">
        <f t="shared" ref="A131:A194" si="2">F131&amp;G131&amp;H131</f>
        <v>Goal 240 EC 50 X 100 ml0</v>
      </c>
      <c r="B131" t="e">
        <f>VLOOKUP(A131,'master-barang-bayu'!A:C,2,0)</f>
        <v>#N/A</v>
      </c>
      <c r="C131" t="s">
        <v>14992</v>
      </c>
      <c r="E131" t="str">
        <f>VLOOKUP(F131,'master-barang-BRAM'!$B$2:$I$1394,3,FALSE)</f>
        <v>KIU434</v>
      </c>
      <c r="F131" t="s">
        <v>766</v>
      </c>
      <c r="H131" s="6">
        <v>0</v>
      </c>
      <c r="I131">
        <v>250</v>
      </c>
      <c r="L131" t="s">
        <v>12513</v>
      </c>
    </row>
    <row r="132" spans="1:12">
      <c r="A132" t="str">
        <f t="shared" si="2"/>
        <v>Goal 240 EC 50 X 100 ml0</v>
      </c>
      <c r="B132" t="e">
        <f>VLOOKUP(A132,'master-barang-bayu'!A:C,2,0)</f>
        <v>#N/A</v>
      </c>
      <c r="C132" t="s">
        <v>14992</v>
      </c>
      <c r="E132" t="str">
        <f>VLOOKUP(F132,'master-barang-BRAM'!$B$2:$I$1394,3,FALSE)</f>
        <v>KIU434</v>
      </c>
      <c r="F132" t="s">
        <v>766</v>
      </c>
      <c r="H132" s="6">
        <v>0</v>
      </c>
      <c r="I132">
        <v>500</v>
      </c>
      <c r="L132" t="s">
        <v>12513</v>
      </c>
    </row>
    <row r="133" spans="1:12">
      <c r="A133" t="str">
        <f t="shared" si="2"/>
        <v>Ijokabe 12 X 25 X 20 ml0</v>
      </c>
      <c r="B133" t="e">
        <f>VLOOKUP(A133,'master-barang-bayu'!A:C,2,0)</f>
        <v>#N/A</v>
      </c>
      <c r="C133" t="s">
        <v>15052</v>
      </c>
      <c r="E133" t="str">
        <f>VLOOKUP(F133,'master-barang-BRAM'!$B$2:$I$1394,3,FALSE)</f>
        <v>KIU476</v>
      </c>
      <c r="F133" t="s">
        <v>819</v>
      </c>
      <c r="H133" s="6">
        <v>0</v>
      </c>
      <c r="I133">
        <v>125</v>
      </c>
      <c r="L133" t="s">
        <v>12573</v>
      </c>
    </row>
    <row r="134" spans="1:12">
      <c r="A134" t="str">
        <f t="shared" si="2"/>
        <v>Insure Max 510 FS 100 X 25 ml0</v>
      </c>
      <c r="B134" t="e">
        <f>VLOOKUP(A134,'master-barang-bayu'!A:C,2,0)</f>
        <v>#N/A</v>
      </c>
      <c r="C134" t="s">
        <v>15059</v>
      </c>
      <c r="E134" t="str">
        <f>VLOOKUP(F134,'master-barang-BRAM'!$B$2:$I$1394,3,FALSE)</f>
        <v>KIU481</v>
      </c>
      <c r="F134" t="s">
        <v>825</v>
      </c>
      <c r="H134" s="6">
        <v>0</v>
      </c>
      <c r="I134">
        <v>100</v>
      </c>
      <c r="L134" t="s">
        <v>12580</v>
      </c>
    </row>
    <row r="135" spans="1:12">
      <c r="A135" t="str">
        <f t="shared" si="2"/>
        <v>Japra 400 SE 30 X 500 ml (M2U)+2 pcs Borer0</v>
      </c>
      <c r="B135" t="e">
        <f>VLOOKUP(A135,'master-barang-bayu'!A:C,2,0)</f>
        <v>#N/A</v>
      </c>
      <c r="C135" t="s">
        <v>15075</v>
      </c>
      <c r="E135" t="str">
        <f>VLOOKUP(F135,'master-barang-BRAM'!$B$2:$I$1394,3,FALSE)</f>
        <v>KIU495</v>
      </c>
      <c r="F135" t="s">
        <v>1036</v>
      </c>
      <c r="H135" s="6">
        <v>0</v>
      </c>
      <c r="I135">
        <v>150</v>
      </c>
      <c r="L135" t="s">
        <v>12596</v>
      </c>
    </row>
    <row r="136" spans="1:12">
      <c r="A136" t="str">
        <f t="shared" si="2"/>
        <v>Kaliandra 482 EC 10 X 1 ltr (AGM)0</v>
      </c>
      <c r="B136" t="e">
        <f>VLOOKUP(A136,'master-barang-bayu'!A:C,2,0)</f>
        <v>#N/A</v>
      </c>
      <c r="C136" t="s">
        <v>15081</v>
      </c>
      <c r="E136" t="str">
        <f>VLOOKUP(F136,'master-barang-BRAM'!$B$2:$I$1394,3,FALSE)</f>
        <v>KIU498</v>
      </c>
      <c r="F136" t="s">
        <v>1039</v>
      </c>
      <c r="H136" s="6">
        <v>0</v>
      </c>
      <c r="I136">
        <v>20</v>
      </c>
      <c r="L136" t="s">
        <v>12602</v>
      </c>
    </row>
    <row r="137" spans="1:12">
      <c r="A137" t="str">
        <f t="shared" si="2"/>
        <v>Lancer Gold 55 WG 100 X 100 gr0</v>
      </c>
      <c r="B137" t="e">
        <f>VLOOKUP(A137,'master-barang-bayu'!A:C,2,0)</f>
        <v>#N/A</v>
      </c>
      <c r="C137" t="s">
        <v>15259</v>
      </c>
      <c r="E137" t="str">
        <f>VLOOKUP(F137,'master-barang-BRAM'!$B$2:$I$1394,3,FALSE)</f>
        <v>KIU655</v>
      </c>
      <c r="F137" t="s">
        <v>1224</v>
      </c>
      <c r="H137" s="6">
        <v>0</v>
      </c>
      <c r="I137">
        <v>20</v>
      </c>
      <c r="L137" t="s">
        <v>12780</v>
      </c>
    </row>
    <row r="138" spans="1:12">
      <c r="A138" t="str">
        <f t="shared" si="2"/>
        <v>Lem Ajaib 50 X 100 ml0</v>
      </c>
      <c r="B138" t="e">
        <f>VLOOKUP(A138,'master-barang-bayu'!A:C,2,0)</f>
        <v>#N/A</v>
      </c>
      <c r="C138" t="s">
        <v>15265</v>
      </c>
      <c r="E138" t="str">
        <f>VLOOKUP(F138,'master-barang-BRAM'!$B$2:$I$1394,3,FALSE)</f>
        <v>KIU661</v>
      </c>
      <c r="F138" t="s">
        <v>1235</v>
      </c>
      <c r="H138" s="6">
        <v>0</v>
      </c>
      <c r="I138">
        <v>150</v>
      </c>
      <c r="L138" t="s">
        <v>12786</v>
      </c>
    </row>
    <row r="139" spans="1:12">
      <c r="A139" t="str">
        <f t="shared" si="2"/>
        <v>Lem Ajaib 50 X 50 ml0</v>
      </c>
      <c r="B139" t="e">
        <f>VLOOKUP(A139,'master-barang-bayu'!A:C,2,0)</f>
        <v>#N/A</v>
      </c>
      <c r="C139" t="s">
        <v>15269</v>
      </c>
      <c r="E139" t="str">
        <f>VLOOKUP(F139,'master-barang-BRAM'!$B$2:$I$1394,3,FALSE)</f>
        <v>KIU662</v>
      </c>
      <c r="F139" t="s">
        <v>1236</v>
      </c>
      <c r="H139" s="6">
        <v>0</v>
      </c>
      <c r="I139">
        <v>50</v>
      </c>
      <c r="L139" t="s">
        <v>12790</v>
      </c>
    </row>
    <row r="140" spans="1:12">
      <c r="A140" t="str">
        <f t="shared" si="2"/>
        <v>Liding 240 SC 48 X 200 ml0</v>
      </c>
      <c r="B140" t="e">
        <f>VLOOKUP(A140,'master-barang-bayu'!A:C,2,0)</f>
        <v>#N/A</v>
      </c>
      <c r="C140" t="s">
        <v>15273</v>
      </c>
      <c r="E140" t="str">
        <f>VLOOKUP(F140,'master-barang-BRAM'!$B$2:$I$1394,3,FALSE)</f>
        <v>KIU664</v>
      </c>
      <c r="F140" t="s">
        <v>1238</v>
      </c>
      <c r="H140" s="6">
        <v>0</v>
      </c>
      <c r="I140">
        <v>48</v>
      </c>
      <c r="L140" t="s">
        <v>12794</v>
      </c>
    </row>
    <row r="141" spans="1:12">
      <c r="A141" t="str">
        <f t="shared" si="2"/>
        <v>Liding 240 SC 48 X 200 ml0</v>
      </c>
      <c r="B141" t="e">
        <f>VLOOKUP(A141,'master-barang-bayu'!A:C,2,0)</f>
        <v>#N/A</v>
      </c>
      <c r="C141" t="s">
        <v>15273</v>
      </c>
      <c r="E141" t="str">
        <f>VLOOKUP(F141,'master-barang-BRAM'!$B$2:$I$1394,3,FALSE)</f>
        <v>KIU664</v>
      </c>
      <c r="F141" t="s">
        <v>1238</v>
      </c>
      <c r="H141" s="6">
        <v>0</v>
      </c>
      <c r="I141">
        <v>48</v>
      </c>
      <c r="L141" t="s">
        <v>12794</v>
      </c>
    </row>
    <row r="142" spans="1:12">
      <c r="A142" t="str">
        <f t="shared" si="2"/>
        <v>Maestro 200 EC 10 X 1 ltr0</v>
      </c>
      <c r="B142" t="e">
        <f>VLOOKUP(A142,'master-barang-bayu'!A:C,2,0)</f>
        <v>#N/A</v>
      </c>
      <c r="C142" t="s">
        <v>15295</v>
      </c>
      <c r="E142" t="str">
        <f>VLOOKUP(F142,'master-barang-BRAM'!$B$2:$I$1394,3,FALSE)</f>
        <v>KIU675</v>
      </c>
      <c r="F142" t="s">
        <v>1256</v>
      </c>
      <c r="H142" s="6">
        <v>0</v>
      </c>
      <c r="I142">
        <v>10</v>
      </c>
      <c r="L142" t="s">
        <v>12816</v>
      </c>
    </row>
    <row r="143" spans="1:12">
      <c r="A143" t="str">
        <f t="shared" si="2"/>
        <v>Maestro 200 EC 20 X 500 ml0</v>
      </c>
      <c r="B143" t="e">
        <f>VLOOKUP(A143,'master-barang-bayu'!A:C,2,0)</f>
        <v>#N/A</v>
      </c>
      <c r="C143" t="s">
        <v>15296</v>
      </c>
      <c r="E143" t="str">
        <f>VLOOKUP(F143,'master-barang-BRAM'!$B$2:$I$1394,3,FALSE)</f>
        <v>KIU676</v>
      </c>
      <c r="F143" t="s">
        <v>1257</v>
      </c>
      <c r="H143" s="6">
        <v>0</v>
      </c>
      <c r="I143">
        <v>40</v>
      </c>
      <c r="L143" t="s">
        <v>12817</v>
      </c>
    </row>
    <row r="144" spans="1:12">
      <c r="A144" t="str">
        <f t="shared" si="2"/>
        <v>Maestro 200 EC 20 X 500 ml0</v>
      </c>
      <c r="B144" t="e">
        <f>VLOOKUP(A144,'master-barang-bayu'!A:C,2,0)</f>
        <v>#N/A</v>
      </c>
      <c r="C144" t="s">
        <v>15296</v>
      </c>
      <c r="E144" t="str">
        <f>VLOOKUP(F144,'master-barang-BRAM'!$B$2:$I$1394,3,FALSE)</f>
        <v>KIU676</v>
      </c>
      <c r="F144" t="s">
        <v>1257</v>
      </c>
      <c r="H144" s="6">
        <v>0</v>
      </c>
      <c r="I144">
        <v>20</v>
      </c>
      <c r="L144" t="s">
        <v>12817</v>
      </c>
    </row>
    <row r="145" spans="1:12">
      <c r="A145" t="str">
        <f t="shared" si="2"/>
        <v>Magicxone 138 SL 20 X 1 ltr0</v>
      </c>
      <c r="B145" t="e">
        <f>VLOOKUP(A145,'master-barang-bayu'!A:C,2,0)</f>
        <v>#N/A</v>
      </c>
      <c r="C145" t="s">
        <v>15301</v>
      </c>
      <c r="E145" t="str">
        <f>VLOOKUP(F145,'master-barang-BRAM'!$B$2:$I$1394,3,FALSE)</f>
        <v>KIU678</v>
      </c>
      <c r="F145" t="s">
        <v>1259</v>
      </c>
      <c r="H145" s="6">
        <v>0</v>
      </c>
      <c r="I145">
        <v>40</v>
      </c>
      <c r="L145" t="s">
        <v>12822</v>
      </c>
    </row>
    <row r="146" spans="1:12">
      <c r="A146" t="str">
        <f t="shared" si="2"/>
        <v>Magicxone 138 SL 20 X 1 ltr0</v>
      </c>
      <c r="B146" t="e">
        <f>VLOOKUP(A146,'master-barang-bayu'!A:C,2,0)</f>
        <v>#N/A</v>
      </c>
      <c r="C146" t="s">
        <v>15301</v>
      </c>
      <c r="E146" t="str">
        <f>VLOOKUP(F146,'master-barang-BRAM'!$B$2:$I$1394,3,FALSE)</f>
        <v>KIU678</v>
      </c>
      <c r="F146" t="s">
        <v>1259</v>
      </c>
      <c r="H146" s="6">
        <v>0</v>
      </c>
      <c r="I146">
        <v>40</v>
      </c>
      <c r="L146" t="s">
        <v>12822</v>
      </c>
    </row>
    <row r="147" spans="1:12">
      <c r="A147" t="str">
        <f t="shared" si="2"/>
        <v>Matador 25 EC 100 X 50 ml0</v>
      </c>
      <c r="B147" t="e">
        <f>VLOOKUP(A147,'master-barang-bayu'!A:C,2,0)</f>
        <v>#N/A</v>
      </c>
      <c r="C147" t="s">
        <v>15342</v>
      </c>
      <c r="E147" t="str">
        <f>VLOOKUP(F147,'master-barang-BRAM'!$B$2:$I$1394,3,FALSE)</f>
        <v>KIU701</v>
      </c>
      <c r="F147" t="s">
        <v>1292</v>
      </c>
      <c r="H147" s="6">
        <v>0</v>
      </c>
      <c r="I147">
        <v>1500</v>
      </c>
      <c r="L147" t="s">
        <v>12863</v>
      </c>
    </row>
    <row r="148" spans="1:12">
      <c r="A148" t="str">
        <f t="shared" si="2"/>
        <v>Metindo 25 WP 40 X 500 gr0</v>
      </c>
      <c r="B148" t="e">
        <f>VLOOKUP(A148,'master-barang-bayu'!A:C,2,0)</f>
        <v>#N/A</v>
      </c>
      <c r="C148" t="s">
        <v>15368</v>
      </c>
      <c r="E148" t="str">
        <f>VLOOKUP(F148,'master-barang-BRAM'!$B$2:$I$1394,3,FALSE)</f>
        <v>KIU717</v>
      </c>
      <c r="F148" t="s">
        <v>1322</v>
      </c>
      <c r="H148" s="6">
        <v>0</v>
      </c>
      <c r="I148">
        <v>40</v>
      </c>
      <c r="L148" t="s">
        <v>12889</v>
      </c>
    </row>
    <row r="149" spans="1:12">
      <c r="A149" t="str">
        <f t="shared" si="2"/>
        <v>Metindo 25 WP 40 X 500 gr0</v>
      </c>
      <c r="B149" t="e">
        <f>VLOOKUP(A149,'master-barang-bayu'!A:C,2,0)</f>
        <v>#N/A</v>
      </c>
      <c r="C149" t="s">
        <v>15368</v>
      </c>
      <c r="E149" t="str">
        <f>VLOOKUP(F149,'master-barang-BRAM'!$B$2:$I$1394,3,FALSE)</f>
        <v>KIU717</v>
      </c>
      <c r="F149" t="s">
        <v>1322</v>
      </c>
      <c r="H149" s="6">
        <v>0</v>
      </c>
      <c r="I149">
        <v>40</v>
      </c>
      <c r="L149" t="s">
        <v>12889</v>
      </c>
    </row>
    <row r="150" spans="1:12">
      <c r="A150" t="str">
        <f t="shared" si="2"/>
        <v>Metindo 40 SP 40 X 400 gr0</v>
      </c>
      <c r="B150" t="e">
        <f>VLOOKUP(A150,'master-barang-bayu'!A:C,2,0)</f>
        <v>#N/A</v>
      </c>
      <c r="C150" t="s">
        <v>15371</v>
      </c>
      <c r="E150" t="str">
        <f>VLOOKUP(F150,'master-barang-BRAM'!$B$2:$I$1394,3,FALSE)</f>
        <v>KIU719</v>
      </c>
      <c r="F150" t="s">
        <v>1324</v>
      </c>
      <c r="H150" s="6">
        <v>0</v>
      </c>
      <c r="I150">
        <v>120</v>
      </c>
      <c r="L150" t="s">
        <v>12892</v>
      </c>
    </row>
    <row r="151" spans="1:12">
      <c r="A151" t="str">
        <f t="shared" si="2"/>
        <v>Metindo 40 SP 40 X 400 gr0</v>
      </c>
      <c r="B151" t="e">
        <f>VLOOKUP(A151,'master-barang-bayu'!A:C,2,0)</f>
        <v>#N/A</v>
      </c>
      <c r="C151" t="s">
        <v>15371</v>
      </c>
      <c r="E151" t="str">
        <f>VLOOKUP(F151,'master-barang-BRAM'!$B$2:$I$1394,3,FALSE)</f>
        <v>KIU719</v>
      </c>
      <c r="F151" t="s">
        <v>1324</v>
      </c>
      <c r="H151" s="6">
        <v>0</v>
      </c>
      <c r="I151">
        <v>40</v>
      </c>
      <c r="L151" t="s">
        <v>12892</v>
      </c>
    </row>
    <row r="152" spans="1:12">
      <c r="A152" t="str">
        <f t="shared" si="2"/>
        <v>Metsulindo Plus 80 WP 8 X 25 X 40 gr0</v>
      </c>
      <c r="B152" t="e">
        <f>VLOOKUP(A152,'master-barang-bayu'!A:C,2,0)</f>
        <v>#N/A</v>
      </c>
      <c r="C152" t="s">
        <v>15373</v>
      </c>
      <c r="E152" t="str">
        <f>VLOOKUP(F152,'master-barang-BRAM'!$B$2:$I$1394,3,FALSE)</f>
        <v>KIU720</v>
      </c>
      <c r="F152" t="s">
        <v>1325</v>
      </c>
      <c r="H152" s="6">
        <v>0</v>
      </c>
      <c r="I152">
        <v>600</v>
      </c>
      <c r="L152" t="s">
        <v>12894</v>
      </c>
    </row>
    <row r="153" spans="1:12">
      <c r="A153" t="str">
        <f t="shared" si="2"/>
        <v>Metsulindo Plus 80 WP 8 X 25 X 40 gr0</v>
      </c>
      <c r="B153" t="e">
        <f>VLOOKUP(A153,'master-barang-bayu'!A:C,2,0)</f>
        <v>#N/A</v>
      </c>
      <c r="C153" t="s">
        <v>15373</v>
      </c>
      <c r="E153" t="str">
        <f>VLOOKUP(F153,'master-barang-BRAM'!$B$2:$I$1394,3,FALSE)</f>
        <v>KIU720</v>
      </c>
      <c r="F153" t="s">
        <v>1325</v>
      </c>
      <c r="H153" s="6">
        <v>0</v>
      </c>
      <c r="I153">
        <v>14600</v>
      </c>
      <c r="L153" t="s">
        <v>12894</v>
      </c>
    </row>
    <row r="154" spans="1:12">
      <c r="A154" t="str">
        <f t="shared" si="2"/>
        <v>Metsulindo Plus 80 WP 8 X 25 X 40 gr0</v>
      </c>
      <c r="B154" t="e">
        <f>VLOOKUP(A154,'master-barang-bayu'!A:C,2,0)</f>
        <v>#N/A</v>
      </c>
      <c r="C154" t="s">
        <v>15373</v>
      </c>
      <c r="E154" t="str">
        <f>VLOOKUP(F154,'master-barang-BRAM'!$B$2:$I$1394,3,FALSE)</f>
        <v>KIU720</v>
      </c>
      <c r="F154" t="s">
        <v>1325</v>
      </c>
      <c r="H154" s="6">
        <v>0</v>
      </c>
      <c r="I154">
        <v>200</v>
      </c>
      <c r="L154" t="s">
        <v>12894</v>
      </c>
    </row>
    <row r="155" spans="1:12">
      <c r="A155" t="str">
        <f t="shared" si="2"/>
        <v>Metsulindo Plus 80 WP 8 X 25 X 40 gr0</v>
      </c>
      <c r="B155" t="e">
        <f>VLOOKUP(A155,'master-barang-bayu'!A:C,2,0)</f>
        <v>#N/A</v>
      </c>
      <c r="C155" t="s">
        <v>15373</v>
      </c>
      <c r="E155" t="str">
        <f>VLOOKUP(F155,'master-barang-BRAM'!$B$2:$I$1394,3,FALSE)</f>
        <v>KIU720</v>
      </c>
      <c r="F155" t="s">
        <v>1325</v>
      </c>
      <c r="H155" s="6">
        <v>0</v>
      </c>
      <c r="I155">
        <v>1000</v>
      </c>
      <c r="L155" t="s">
        <v>12894</v>
      </c>
    </row>
    <row r="156" spans="1:12">
      <c r="A156" t="str">
        <f t="shared" si="2"/>
        <v>Mexdone 36 EC 20 X 500 ml New0</v>
      </c>
      <c r="B156" t="e">
        <f>VLOOKUP(A156,'master-barang-bayu'!A:C,2,0)</f>
        <v>#N/A</v>
      </c>
      <c r="C156" t="s">
        <v>15380</v>
      </c>
      <c r="E156" t="str">
        <f>VLOOKUP(F156,'master-barang-BRAM'!$B$2:$I$1394,3,FALSE)</f>
        <v>KIU722</v>
      </c>
      <c r="F156" t="s">
        <v>1327</v>
      </c>
      <c r="H156" s="6">
        <v>0</v>
      </c>
      <c r="I156">
        <v>20</v>
      </c>
      <c r="L156" t="s">
        <v>12901</v>
      </c>
    </row>
    <row r="157" spans="1:12">
      <c r="A157" t="str">
        <f t="shared" si="2"/>
        <v>Mexdone 36 EC 40 X 250 ml New0</v>
      </c>
      <c r="B157" t="e">
        <f>VLOOKUP(A157,'master-barang-bayu'!A:C,2,0)</f>
        <v>#N/A</v>
      </c>
      <c r="C157" t="s">
        <v>15381</v>
      </c>
      <c r="E157" t="str">
        <f>VLOOKUP(F157,'master-barang-BRAM'!$B$2:$I$1394,3,FALSE)</f>
        <v>KIU723</v>
      </c>
      <c r="F157" t="s">
        <v>1328</v>
      </c>
      <c r="H157" s="6">
        <v>0</v>
      </c>
      <c r="I157">
        <v>40</v>
      </c>
      <c r="L157" t="s">
        <v>12902</v>
      </c>
    </row>
    <row r="158" spans="1:12">
      <c r="A158" t="str">
        <f t="shared" si="2"/>
        <v>Mipcinta 50 WP 20 X 5 X 100 gr0</v>
      </c>
      <c r="B158" t="e">
        <f>VLOOKUP(A158,'master-barang-bayu'!A:C,2,0)</f>
        <v>#N/A</v>
      </c>
      <c r="C158" t="s">
        <v>15390</v>
      </c>
      <c r="E158" t="str">
        <f>VLOOKUP(F158,'master-barang-BRAM'!$B$2:$I$1394,3,FALSE)</f>
        <v>KIU730</v>
      </c>
      <c r="F158" t="s">
        <v>1339</v>
      </c>
      <c r="H158" s="6">
        <v>0</v>
      </c>
      <c r="I158">
        <v>1000</v>
      </c>
      <c r="L158" t="s">
        <v>12911</v>
      </c>
    </row>
    <row r="159" spans="1:12">
      <c r="A159" t="str">
        <f t="shared" si="2"/>
        <v>Nativo 75 WG 16 X 20 X 12.5 gr0</v>
      </c>
      <c r="B159" t="e">
        <f>VLOOKUP(A159,'master-barang-bayu'!A:C,2,0)</f>
        <v>#N/A</v>
      </c>
      <c r="C159" t="s">
        <v>15480</v>
      </c>
      <c r="E159" t="str">
        <f>VLOOKUP(F159,'master-barang-BRAM'!$B$2:$I$1394,3,FALSE)</f>
        <v>KIU814</v>
      </c>
      <c r="F159" t="s">
        <v>1428</v>
      </c>
      <c r="H159" s="6">
        <v>0</v>
      </c>
      <c r="I159">
        <v>640</v>
      </c>
      <c r="L159" t="s">
        <v>13001</v>
      </c>
    </row>
    <row r="160" spans="1:12">
      <c r="A160" t="str">
        <f t="shared" si="2"/>
        <v>Neocron 80 OL 20 X 250 ml0</v>
      </c>
      <c r="B160" t="e">
        <f>VLOOKUP(A160,'master-barang-bayu'!A:C,2,0)</f>
        <v>#N/A</v>
      </c>
      <c r="C160" t="s">
        <v>15490</v>
      </c>
      <c r="E160" t="str">
        <f>VLOOKUP(F160,'master-barang-BRAM'!$B$2:$I$1394,3,FALSE)</f>
        <v>KIU820</v>
      </c>
      <c r="F160" t="s">
        <v>1437</v>
      </c>
      <c r="H160" s="6">
        <v>0</v>
      </c>
      <c r="I160">
        <v>20</v>
      </c>
      <c r="L160" t="s">
        <v>13011</v>
      </c>
    </row>
    <row r="161" spans="1:12">
      <c r="A161" t="str">
        <f t="shared" si="2"/>
        <v>Neocron 80 OL 20 X 250 ml0</v>
      </c>
      <c r="B161" t="e">
        <f>VLOOKUP(A161,'master-barang-bayu'!A:C,2,0)</f>
        <v>#N/A</v>
      </c>
      <c r="C161" t="s">
        <v>15490</v>
      </c>
      <c r="E161" t="str">
        <f>VLOOKUP(F161,'master-barang-BRAM'!$B$2:$I$1394,3,FALSE)</f>
        <v>KIU820</v>
      </c>
      <c r="F161" t="s">
        <v>1437</v>
      </c>
      <c r="H161" s="6">
        <v>0</v>
      </c>
      <c r="I161">
        <v>4</v>
      </c>
      <c r="L161" t="s">
        <v>13011</v>
      </c>
    </row>
    <row r="162" spans="1:12">
      <c r="A162" t="str">
        <f t="shared" si="2"/>
        <v>Neocron 80 OL 20 X 500 ml0</v>
      </c>
      <c r="B162" t="e">
        <f>VLOOKUP(A162,'master-barang-bayu'!A:C,2,0)</f>
        <v>#N/A</v>
      </c>
      <c r="C162" t="s">
        <v>15492</v>
      </c>
      <c r="E162" t="str">
        <f>VLOOKUP(F162,'master-barang-BRAM'!$B$2:$I$1394,3,FALSE)</f>
        <v>KIU821</v>
      </c>
      <c r="F162" t="s">
        <v>1438</v>
      </c>
      <c r="H162" s="6">
        <v>0</v>
      </c>
      <c r="I162">
        <v>20</v>
      </c>
      <c r="L162" t="s">
        <v>13013</v>
      </c>
    </row>
    <row r="163" spans="1:12">
      <c r="A163" t="str">
        <f t="shared" si="2"/>
        <v>Neocron 80 OL 20 X 500 ml0</v>
      </c>
      <c r="B163" t="e">
        <f>VLOOKUP(A163,'master-barang-bayu'!A:C,2,0)</f>
        <v>#N/A</v>
      </c>
      <c r="C163" t="s">
        <v>15492</v>
      </c>
      <c r="E163" t="str">
        <f>VLOOKUP(F163,'master-barang-BRAM'!$B$2:$I$1394,3,FALSE)</f>
        <v>KIU821</v>
      </c>
      <c r="F163" t="s">
        <v>1438</v>
      </c>
      <c r="H163" s="6">
        <v>0</v>
      </c>
      <c r="I163">
        <v>4</v>
      </c>
      <c r="L163" t="s">
        <v>13013</v>
      </c>
    </row>
    <row r="164" spans="1:12">
      <c r="A164" t="str">
        <f t="shared" si="2"/>
        <v>Oplosan 550/60 EC 20 X 400 ml0</v>
      </c>
      <c r="B164" t="e">
        <f>VLOOKUP(A164,'master-barang-bayu'!A:C,2,0)</f>
        <v>#N/A</v>
      </c>
      <c r="C164" t="s">
        <v>15533</v>
      </c>
      <c r="E164" t="str">
        <f>VLOOKUP(F164,'master-barang-BRAM'!$B$2:$I$1394,3,FALSE)</f>
        <v>KIU857</v>
      </c>
      <c r="F164" t="s">
        <v>1482</v>
      </c>
      <c r="H164" s="6">
        <v>0</v>
      </c>
      <c r="I164">
        <v>20</v>
      </c>
      <c r="L164" t="s">
        <v>13054</v>
      </c>
    </row>
    <row r="165" spans="1:12">
      <c r="A165" t="str">
        <f t="shared" si="2"/>
        <v>Oplosan 550/60 EC 40 X 200 ml0</v>
      </c>
      <c r="B165" t="e">
        <f>VLOOKUP(A165,'master-barang-bayu'!A:C,2,0)</f>
        <v>#N/A</v>
      </c>
      <c r="C165" t="s">
        <v>15536</v>
      </c>
      <c r="E165" t="str">
        <f>VLOOKUP(F165,'master-barang-BRAM'!$B$2:$I$1394,3,FALSE)</f>
        <v>KIU858</v>
      </c>
      <c r="F165" t="s">
        <v>1483</v>
      </c>
      <c r="H165" s="6">
        <v>0</v>
      </c>
      <c r="I165">
        <v>40</v>
      </c>
      <c r="L165" t="s">
        <v>13057</v>
      </c>
    </row>
    <row r="166" spans="1:12">
      <c r="A166" t="str">
        <f t="shared" si="2"/>
        <v>Orondis Opti 6/400 SC 20 X 500 ml0</v>
      </c>
      <c r="B166" t="e">
        <f>VLOOKUP(A166,'master-barang-bayu'!A:C,2,0)</f>
        <v>#N/A</v>
      </c>
      <c r="C166" t="s">
        <v>15542</v>
      </c>
      <c r="E166" t="str">
        <f>VLOOKUP(F166,'master-barang-BRAM'!$B$2:$I$1394,3,FALSE)</f>
        <v>KIU862</v>
      </c>
      <c r="F166" t="s">
        <v>1487</v>
      </c>
      <c r="H166" s="6">
        <v>0</v>
      </c>
      <c r="I166">
        <v>40</v>
      </c>
      <c r="L166" t="s">
        <v>13063</v>
      </c>
    </row>
    <row r="167" spans="1:12">
      <c r="A167" t="str">
        <f t="shared" si="2"/>
        <v>Orondis Opti 6/400 SC 20 X 500 ml0</v>
      </c>
      <c r="B167" t="e">
        <f>VLOOKUP(A167,'master-barang-bayu'!A:C,2,0)</f>
        <v>#N/A</v>
      </c>
      <c r="C167" t="s">
        <v>15542</v>
      </c>
      <c r="E167" t="str">
        <f>VLOOKUP(F167,'master-barang-BRAM'!$B$2:$I$1394,3,FALSE)</f>
        <v>KIU862</v>
      </c>
      <c r="F167" t="s">
        <v>1487</v>
      </c>
      <c r="H167" s="6">
        <v>0</v>
      </c>
      <c r="I167">
        <v>40</v>
      </c>
      <c r="L167" t="s">
        <v>13063</v>
      </c>
    </row>
    <row r="168" spans="1:12">
      <c r="A168" t="str">
        <f t="shared" si="2"/>
        <v>Orondis Opti 6/400 SC 20 X 500 ml0</v>
      </c>
      <c r="B168" t="e">
        <f>VLOOKUP(A168,'master-barang-bayu'!A:C,2,0)</f>
        <v>#N/A</v>
      </c>
      <c r="C168" t="s">
        <v>15542</v>
      </c>
      <c r="E168" t="str">
        <f>VLOOKUP(F168,'master-barang-BRAM'!$B$2:$I$1394,3,FALSE)</f>
        <v>KIU862</v>
      </c>
      <c r="F168" t="s">
        <v>1487</v>
      </c>
      <c r="H168" s="6">
        <v>0</v>
      </c>
      <c r="I168">
        <v>60</v>
      </c>
      <c r="L168" t="s">
        <v>13063</v>
      </c>
    </row>
    <row r="169" spans="1:12">
      <c r="A169" t="str">
        <f t="shared" si="2"/>
        <v>Orondis Opti 6/400 SC 20 X 500 ml0</v>
      </c>
      <c r="B169" t="e">
        <f>VLOOKUP(A169,'master-barang-bayu'!A:C,2,0)</f>
        <v>#N/A</v>
      </c>
      <c r="C169" t="s">
        <v>15542</v>
      </c>
      <c r="E169" t="str">
        <f>VLOOKUP(F169,'master-barang-BRAM'!$B$2:$I$1394,3,FALSE)</f>
        <v>KIU862</v>
      </c>
      <c r="F169" t="s">
        <v>1487</v>
      </c>
      <c r="H169" s="6">
        <v>0</v>
      </c>
      <c r="I169">
        <v>20</v>
      </c>
      <c r="L169" t="s">
        <v>13063</v>
      </c>
    </row>
    <row r="170" spans="1:12">
      <c r="A170" t="str">
        <f t="shared" si="2"/>
        <v>Paket Booster Kendizol 250 ml + Aviore 100 ml 24 X 1 Paket0</v>
      </c>
      <c r="B170" t="e">
        <f>VLOOKUP(A170,'master-barang-bayu'!A:C,2,0)</f>
        <v>#N/A</v>
      </c>
      <c r="C170" t="s">
        <v>15552</v>
      </c>
      <c r="E170" t="str">
        <f>VLOOKUP(F170,'master-barang-BRAM'!$B$2:$I$1394,3,FALSE)</f>
        <v>KIU870</v>
      </c>
      <c r="F170" t="s">
        <v>1509</v>
      </c>
      <c r="H170" s="6">
        <v>0</v>
      </c>
      <c r="I170">
        <v>48</v>
      </c>
      <c r="L170" t="s">
        <v>13073</v>
      </c>
    </row>
    <row r="171" spans="1:12">
      <c r="A171" t="str">
        <f t="shared" si="2"/>
        <v>Passxone 276 SL 20 X 1 ltr0</v>
      </c>
      <c r="B171" t="e">
        <f>VLOOKUP(A171,'master-barang-bayu'!A:C,2,0)</f>
        <v>#N/A</v>
      </c>
      <c r="C171" t="s">
        <v>15594</v>
      </c>
      <c r="E171" t="str">
        <f>VLOOKUP(F171,'master-barang-BRAM'!$B$2:$I$1394,3,FALSE)</f>
        <v>KIU895</v>
      </c>
      <c r="F171" t="s">
        <v>1555</v>
      </c>
      <c r="H171" s="6">
        <v>0</v>
      </c>
      <c r="I171">
        <v>40</v>
      </c>
      <c r="L171" t="s">
        <v>13115</v>
      </c>
    </row>
    <row r="172" spans="1:12">
      <c r="A172" t="str">
        <f t="shared" si="2"/>
        <v>Perozin 80 WP 15 X 400 gr0</v>
      </c>
      <c r="B172" t="e">
        <f>VLOOKUP(A172,'master-barang-bayu'!A:C,2,0)</f>
        <v>#N/A</v>
      </c>
      <c r="C172" t="s">
        <v>15612</v>
      </c>
      <c r="E172" t="str">
        <f>VLOOKUP(F172,'master-barang-BRAM'!$B$2:$I$1394,3,FALSE)</f>
        <v>KIU909</v>
      </c>
      <c r="F172" t="s">
        <v>1577</v>
      </c>
      <c r="H172" s="6">
        <v>0</v>
      </c>
      <c r="I172">
        <v>15</v>
      </c>
      <c r="L172" t="s">
        <v>13133</v>
      </c>
    </row>
    <row r="173" spans="1:12">
      <c r="A173" t="str">
        <f t="shared" si="2"/>
        <v>Perozin 80 WP 60 X 150 gr0</v>
      </c>
      <c r="B173" t="e">
        <f>VLOOKUP(A173,'master-barang-bayu'!A:C,2,0)</f>
        <v>#N/A</v>
      </c>
      <c r="C173" t="s">
        <v>15613</v>
      </c>
      <c r="E173" t="str">
        <f>VLOOKUP(F173,'master-barang-BRAM'!$B$2:$I$1394,3,FALSE)</f>
        <v>KIU910</v>
      </c>
      <c r="F173" t="s">
        <v>1578</v>
      </c>
      <c r="H173" s="6">
        <v>0</v>
      </c>
      <c r="I173">
        <v>60</v>
      </c>
      <c r="L173" t="s">
        <v>13134</v>
      </c>
    </row>
    <row r="174" spans="1:12">
      <c r="A174" t="str">
        <f t="shared" si="2"/>
        <v>Petrogenol 800 L 20 X 20 X 5 ml0</v>
      </c>
      <c r="B174" t="e">
        <f>VLOOKUP(A174,'master-barang-bayu'!A:C,2,0)</f>
        <v>#N/A</v>
      </c>
      <c r="C174" t="s">
        <v>15614</v>
      </c>
      <c r="E174" t="str">
        <f>VLOOKUP(F174,'master-barang-BRAM'!$B$2:$I$1394,3,FALSE)</f>
        <v>KIU911</v>
      </c>
      <c r="F174" t="s">
        <v>1579</v>
      </c>
      <c r="H174" s="6">
        <v>0</v>
      </c>
      <c r="I174">
        <v>20</v>
      </c>
      <c r="L174" t="s">
        <v>13135</v>
      </c>
    </row>
    <row r="175" spans="1:12">
      <c r="A175" t="str">
        <f t="shared" si="2"/>
        <v>Pexalon 106 SC 50 X 100 ml0</v>
      </c>
      <c r="B175" t="e">
        <f>VLOOKUP(A175,'master-barang-bayu'!A:C,2,0)</f>
        <v>#N/A</v>
      </c>
      <c r="C175" t="s">
        <v>15618</v>
      </c>
      <c r="E175" t="str">
        <f>VLOOKUP(F175,'master-barang-BRAM'!$B$2:$I$1394,3,FALSE)</f>
        <v>KIU914</v>
      </c>
      <c r="F175" t="s">
        <v>1583</v>
      </c>
      <c r="H175" s="6">
        <v>0</v>
      </c>
      <c r="I175">
        <v>10</v>
      </c>
      <c r="L175" t="s">
        <v>13139</v>
      </c>
    </row>
    <row r="176" spans="1:12">
      <c r="A176" t="str">
        <f t="shared" si="2"/>
        <v>Pinamec 20 EC 15 X 1 ltr0</v>
      </c>
      <c r="B176" t="e">
        <f>VLOOKUP(A176,'master-barang-bayu'!A:C,2,0)</f>
        <v>#N/A</v>
      </c>
      <c r="C176" t="s">
        <v>15623</v>
      </c>
      <c r="E176" t="str">
        <f>VLOOKUP(F176,'master-barang-BRAM'!$B$2:$I$1394,3,FALSE)</f>
        <v>KIU919</v>
      </c>
      <c r="F176" t="s">
        <v>1590</v>
      </c>
      <c r="H176" s="6">
        <v>0</v>
      </c>
      <c r="I176">
        <v>15</v>
      </c>
      <c r="L176" t="s">
        <v>13144</v>
      </c>
    </row>
    <row r="177" spans="1:12">
      <c r="A177" t="str">
        <f t="shared" si="2"/>
        <v>Pinamec 20 EC 20 X 1 ltr (Hitam)0</v>
      </c>
      <c r="B177" t="e">
        <f>VLOOKUP(A177,'master-barang-bayu'!A:C,2,0)</f>
        <v>#N/A</v>
      </c>
      <c r="C177" t="s">
        <v>15625</v>
      </c>
      <c r="E177" t="str">
        <f>VLOOKUP(F177,'master-barang-BRAM'!$B$2:$I$1394,3,FALSE)</f>
        <v>KIU920</v>
      </c>
      <c r="F177" t="s">
        <v>1594</v>
      </c>
      <c r="H177" s="6">
        <v>0</v>
      </c>
      <c r="I177">
        <v>20</v>
      </c>
      <c r="L177" t="s">
        <v>13146</v>
      </c>
    </row>
    <row r="178" spans="1:12">
      <c r="A178" t="str">
        <f t="shared" si="2"/>
        <v>Piraklo 250 EC 100 X 100 ml0</v>
      </c>
      <c r="B178" t="e">
        <f>VLOOKUP(A178,'master-barang-bayu'!A:C,2,0)</f>
        <v>#N/A</v>
      </c>
      <c r="C178" t="s">
        <v>15635</v>
      </c>
      <c r="E178" t="str">
        <f>VLOOKUP(F178,'master-barang-BRAM'!$B$2:$I$1394,3,FALSE)</f>
        <v>KIU929</v>
      </c>
      <c r="F178" t="s">
        <v>1607</v>
      </c>
      <c r="H178" s="6">
        <v>0</v>
      </c>
      <c r="I178">
        <v>10</v>
      </c>
      <c r="L178" t="s">
        <v>13156</v>
      </c>
    </row>
    <row r="179" spans="1:12">
      <c r="A179" t="str">
        <f t="shared" si="2"/>
        <v>Piraklo 250 EC 40 X 250 ml0</v>
      </c>
      <c r="B179" t="e">
        <f>VLOOKUP(A179,'master-barang-bayu'!A:C,2,0)</f>
        <v>#N/A</v>
      </c>
      <c r="C179" t="s">
        <v>15637</v>
      </c>
      <c r="E179" t="str">
        <f>VLOOKUP(F179,'master-barang-BRAM'!$B$2:$I$1394,3,FALSE)</f>
        <v>KIU930</v>
      </c>
      <c r="F179" t="s">
        <v>1608</v>
      </c>
      <c r="H179" s="6">
        <v>0</v>
      </c>
      <c r="I179">
        <v>400</v>
      </c>
      <c r="L179" t="s">
        <v>13158</v>
      </c>
    </row>
    <row r="180" spans="1:12">
      <c r="A180" t="str">
        <f t="shared" si="2"/>
        <v>Piraklo 250 EC 40 X 250 ml0</v>
      </c>
      <c r="B180" t="e">
        <f>VLOOKUP(A180,'master-barang-bayu'!A:C,2,0)</f>
        <v>#N/A</v>
      </c>
      <c r="C180" t="s">
        <v>15637</v>
      </c>
      <c r="E180" t="str">
        <f>VLOOKUP(F180,'master-barang-BRAM'!$B$2:$I$1394,3,FALSE)</f>
        <v>KIU930</v>
      </c>
      <c r="F180" t="s">
        <v>1608</v>
      </c>
      <c r="H180" s="6">
        <v>0</v>
      </c>
      <c r="I180">
        <v>10</v>
      </c>
      <c r="L180" t="s">
        <v>13158</v>
      </c>
    </row>
    <row r="181" spans="1:12">
      <c r="A181" t="str">
        <f t="shared" si="2"/>
        <v>Piraklo 250 EC 40 X 250 ml0</v>
      </c>
      <c r="B181" t="e">
        <f>VLOOKUP(A181,'master-barang-bayu'!A:C,2,0)</f>
        <v>#N/A</v>
      </c>
      <c r="C181" t="s">
        <v>15637</v>
      </c>
      <c r="E181" t="str">
        <f>VLOOKUP(F181,'master-barang-BRAM'!$B$2:$I$1394,3,FALSE)</f>
        <v>KIU930</v>
      </c>
      <c r="F181" t="s">
        <v>1608</v>
      </c>
      <c r="H181" s="6">
        <v>0</v>
      </c>
      <c r="I181">
        <v>80</v>
      </c>
      <c r="L181" t="s">
        <v>13158</v>
      </c>
    </row>
    <row r="182" spans="1:12">
      <c r="A182" t="str">
        <f t="shared" si="2"/>
        <v>Plenum 50 WG 12 X 10 X 25 gr0</v>
      </c>
      <c r="B182" t="e">
        <f>VLOOKUP(A182,'master-barang-bayu'!A:C,2,0)</f>
        <v>#N/A</v>
      </c>
      <c r="C182" t="s">
        <v>15647</v>
      </c>
      <c r="E182" t="str">
        <f>VLOOKUP(F182,'master-barang-BRAM'!$B$2:$I$1394,3,FALSE)</f>
        <v>KIU940</v>
      </c>
      <c r="F182" t="s">
        <v>1618</v>
      </c>
      <c r="H182" s="6">
        <v>0</v>
      </c>
      <c r="I182">
        <v>30</v>
      </c>
      <c r="L182" t="s">
        <v>13168</v>
      </c>
    </row>
    <row r="183" spans="1:12">
      <c r="A183" t="str">
        <f t="shared" si="2"/>
        <v>Plenum 50 WG 12 X 10 X 25 gr0</v>
      </c>
      <c r="B183" t="e">
        <f>VLOOKUP(A183,'master-barang-bayu'!A:C,2,0)</f>
        <v>#N/A</v>
      </c>
      <c r="C183" t="s">
        <v>15647</v>
      </c>
      <c r="E183" t="str">
        <f>VLOOKUP(F183,'master-barang-BRAM'!$B$2:$I$1394,3,FALSE)</f>
        <v>KIU940</v>
      </c>
      <c r="F183" t="s">
        <v>1618</v>
      </c>
      <c r="H183" s="6">
        <v>0</v>
      </c>
      <c r="I183">
        <v>15</v>
      </c>
      <c r="L183" t="s">
        <v>13168</v>
      </c>
    </row>
    <row r="184" spans="1:12">
      <c r="A184" t="str">
        <f t="shared" si="2"/>
        <v>Plenum 50 WG 12 X 10 X 25 gr0</v>
      </c>
      <c r="B184" t="e">
        <f>VLOOKUP(A184,'master-barang-bayu'!A:C,2,0)</f>
        <v>#N/A</v>
      </c>
      <c r="C184" t="s">
        <v>15647</v>
      </c>
      <c r="E184" t="str">
        <f>VLOOKUP(F184,'master-barang-BRAM'!$B$2:$I$1394,3,FALSE)</f>
        <v>KIU940</v>
      </c>
      <c r="F184" t="s">
        <v>1618</v>
      </c>
      <c r="H184" s="6">
        <v>0</v>
      </c>
      <c r="I184">
        <v>2400</v>
      </c>
      <c r="L184" t="s">
        <v>13168</v>
      </c>
    </row>
    <row r="185" spans="1:12">
      <c r="A185" t="str">
        <f t="shared" si="2"/>
        <v>Plenum 50 WG 50 X 100 gr0</v>
      </c>
      <c r="B185" t="e">
        <f>VLOOKUP(A185,'master-barang-bayu'!A:C,2,0)</f>
        <v>#N/A</v>
      </c>
      <c r="C185" t="s">
        <v>15648</v>
      </c>
      <c r="E185" t="str">
        <f>VLOOKUP(F185,'master-barang-BRAM'!$B$2:$I$1394,3,FALSE)</f>
        <v>KIU941</v>
      </c>
      <c r="F185" t="s">
        <v>1620</v>
      </c>
      <c r="H185" s="6">
        <v>0</v>
      </c>
      <c r="I185">
        <v>20</v>
      </c>
      <c r="L185" t="s">
        <v>13169</v>
      </c>
    </row>
    <row r="186" spans="1:12">
      <c r="A186" t="str">
        <f t="shared" si="2"/>
        <v>Plenum 50 WG 50 X 100 gr0</v>
      </c>
      <c r="B186" t="e">
        <f>VLOOKUP(A186,'master-barang-bayu'!A:C,2,0)</f>
        <v>#N/A</v>
      </c>
      <c r="C186" t="s">
        <v>15648</v>
      </c>
      <c r="E186" t="str">
        <f>VLOOKUP(F186,'master-barang-BRAM'!$B$2:$I$1394,3,FALSE)</f>
        <v>KIU941</v>
      </c>
      <c r="F186" t="s">
        <v>1620</v>
      </c>
      <c r="H186" s="6">
        <v>0</v>
      </c>
      <c r="I186">
        <v>15</v>
      </c>
      <c r="L186" t="s">
        <v>13169</v>
      </c>
    </row>
    <row r="187" spans="1:12">
      <c r="A187" t="str">
        <f t="shared" si="2"/>
        <v>Power Grow 20 X 1 ltr0</v>
      </c>
      <c r="B187" t="e">
        <f>VLOOKUP(A187,'master-barang-bayu'!A:C,2,0)</f>
        <v>#N/A</v>
      </c>
      <c r="C187" t="s">
        <v>15690</v>
      </c>
      <c r="E187" t="str">
        <f>VLOOKUP(F187,'master-barang-BRAM'!$B$2:$I$1394,3,FALSE)</f>
        <v>KIU979</v>
      </c>
      <c r="F187" t="s">
        <v>1669</v>
      </c>
      <c r="H187" s="6">
        <v>0</v>
      </c>
      <c r="I187">
        <v>100</v>
      </c>
      <c r="L187" t="s">
        <v>13211</v>
      </c>
    </row>
    <row r="188" spans="1:12">
      <c r="A188" t="str">
        <f t="shared" si="2"/>
        <v>Proclaim 5 SG 4 X 20 X 25 gr0</v>
      </c>
      <c r="B188" t="e">
        <f>VLOOKUP(A188,'master-barang-bayu'!A:C,2,0)</f>
        <v>#N/A</v>
      </c>
      <c r="C188" t="s">
        <v>15698</v>
      </c>
      <c r="E188" t="str">
        <f>VLOOKUP(F188,'master-barang-BRAM'!$B$2:$I$1394,3,FALSE)</f>
        <v>KIU986</v>
      </c>
      <c r="F188" t="s">
        <v>1678</v>
      </c>
      <c r="H188" s="6">
        <v>0</v>
      </c>
      <c r="I188">
        <v>80</v>
      </c>
      <c r="L188" t="s">
        <v>13219</v>
      </c>
    </row>
    <row r="189" spans="1:12">
      <c r="A189" t="str">
        <f t="shared" si="2"/>
        <v>Qiuasri Jeruk 20 X 1 ltr0</v>
      </c>
      <c r="B189" t="e">
        <f>VLOOKUP(A189,'master-barang-bayu'!A:C,2,0)</f>
        <v>#N/A</v>
      </c>
      <c r="C189" t="s">
        <v>15723</v>
      </c>
      <c r="E189" t="str">
        <f>VLOOKUP(F189,'master-barang-BRAM'!$B$2:$I$1394,3,FALSE)</f>
        <v>KIU1008</v>
      </c>
      <c r="F189" t="s">
        <v>1705</v>
      </c>
      <c r="H189" s="6">
        <v>0</v>
      </c>
      <c r="I189">
        <v>20</v>
      </c>
      <c r="L189" t="s">
        <v>13244</v>
      </c>
    </row>
    <row r="190" spans="1:12">
      <c r="A190" t="str">
        <f t="shared" si="2"/>
        <v>Qiudor 100 X 100 gr0</v>
      </c>
      <c r="B190" t="e">
        <f>VLOOKUP(A190,'master-barang-bayu'!A:C,2,0)</f>
        <v>#N/A</v>
      </c>
      <c r="C190" t="s">
        <v>15725</v>
      </c>
      <c r="E190" t="str">
        <f>VLOOKUP(F190,'master-barang-BRAM'!$B$2:$I$1394,3,FALSE)</f>
        <v>KIU1010</v>
      </c>
      <c r="F190" t="s">
        <v>1707</v>
      </c>
      <c r="H190" s="6">
        <v>0</v>
      </c>
      <c r="I190">
        <v>200</v>
      </c>
      <c r="L190" t="s">
        <v>13246</v>
      </c>
    </row>
    <row r="191" spans="1:12">
      <c r="A191" t="str">
        <f t="shared" si="2"/>
        <v>Qiumex 36 EC 10 X 1 ltr0</v>
      </c>
      <c r="B191" t="e">
        <f>VLOOKUP(A191,'master-barang-bayu'!A:C,2,0)</f>
        <v>#N/A</v>
      </c>
      <c r="C191" t="s">
        <v>15728</v>
      </c>
      <c r="E191" t="str">
        <f>VLOOKUP(F191,'master-barang-BRAM'!$B$2:$I$1394,3,FALSE)</f>
        <v>KIU1012</v>
      </c>
      <c r="F191" t="s">
        <v>1709</v>
      </c>
      <c r="H191" s="6">
        <v>0</v>
      </c>
      <c r="I191">
        <v>100</v>
      </c>
      <c r="L191" t="s">
        <v>13249</v>
      </c>
    </row>
    <row r="192" spans="1:12">
      <c r="A192" t="str">
        <f t="shared" si="2"/>
        <v>Qiumex 36 EC 100 X 100 ml0</v>
      </c>
      <c r="B192" t="e">
        <f>VLOOKUP(A192,'master-barang-bayu'!A:C,2,0)</f>
        <v>#N/A</v>
      </c>
      <c r="C192" t="s">
        <v>15729</v>
      </c>
      <c r="E192" t="str">
        <f>VLOOKUP(F192,'master-barang-BRAM'!$B$2:$I$1394,3,FALSE)</f>
        <v>KIU1013</v>
      </c>
      <c r="F192" t="s">
        <v>1710</v>
      </c>
      <c r="H192" s="6">
        <v>0</v>
      </c>
      <c r="I192">
        <v>200</v>
      </c>
      <c r="L192" t="s">
        <v>13250</v>
      </c>
    </row>
    <row r="193" spans="1:12">
      <c r="A193" t="str">
        <f t="shared" si="2"/>
        <v>Qiunil 40 X 500 gr0</v>
      </c>
      <c r="B193" t="e">
        <f>VLOOKUP(A193,'master-barang-bayu'!A:C,2,0)</f>
        <v>#N/A</v>
      </c>
      <c r="C193" t="s">
        <v>15736</v>
      </c>
      <c r="E193" t="str">
        <f>VLOOKUP(F193,'master-barang-BRAM'!$B$2:$I$1394,3,FALSE)</f>
        <v>KIU1018</v>
      </c>
      <c r="F193" t="s">
        <v>1715</v>
      </c>
      <c r="H193" s="6">
        <v>0</v>
      </c>
      <c r="I193">
        <v>40</v>
      </c>
      <c r="L193" t="s">
        <v>13257</v>
      </c>
    </row>
    <row r="194" spans="1:12">
      <c r="A194" t="str">
        <f t="shared" si="2"/>
        <v>Qiutane 80 WP 25 X 800 gr Biru0</v>
      </c>
      <c r="B194" t="e">
        <f>VLOOKUP(A194,'master-barang-bayu'!A:C,2,0)</f>
        <v>#N/A</v>
      </c>
      <c r="C194" t="s">
        <v>15745</v>
      </c>
      <c r="E194" t="str">
        <f>VLOOKUP(F194,'master-barang-BRAM'!$B$2:$I$1394,3,FALSE)</f>
        <v>KIU1023</v>
      </c>
      <c r="F194" t="s">
        <v>1720</v>
      </c>
      <c r="H194" s="6">
        <v>0</v>
      </c>
      <c r="I194">
        <v>2</v>
      </c>
      <c r="L194" t="s">
        <v>13266</v>
      </c>
    </row>
    <row r="195" spans="1:12">
      <c r="A195" t="str">
        <f t="shared" ref="A195:A258" si="3">F195&amp;G195&amp;H195</f>
        <v>Qiutane 80 WP 25 X 800 gr Biru0</v>
      </c>
      <c r="B195" t="e">
        <f>VLOOKUP(A195,'master-barang-bayu'!A:C,2,0)</f>
        <v>#N/A</v>
      </c>
      <c r="C195" t="s">
        <v>16470</v>
      </c>
      <c r="E195" t="str">
        <f>VLOOKUP(F195,'master-barang-BRAM'!$B$2:$I$1394,3,FALSE)</f>
        <v>KIU1023</v>
      </c>
      <c r="F195" t="s">
        <v>1720</v>
      </c>
      <c r="H195" s="6">
        <v>0</v>
      </c>
      <c r="I195">
        <v>8</v>
      </c>
      <c r="L195" t="s">
        <v>14382</v>
      </c>
    </row>
    <row r="196" spans="1:12">
      <c r="A196" t="str">
        <f t="shared" si="3"/>
        <v>Quilt 200 SE 40 X 250 ml0</v>
      </c>
      <c r="B196" t="e">
        <f>VLOOKUP(A196,'master-barang-bayu'!A:C,2,0)</f>
        <v>#N/A</v>
      </c>
      <c r="C196" t="s">
        <v>15765</v>
      </c>
      <c r="E196" t="str">
        <f>VLOOKUP(F196,'master-barang-BRAM'!$B$2:$I$1394,3,FALSE)</f>
        <v>KIU1035</v>
      </c>
      <c r="F196" t="s">
        <v>1732</v>
      </c>
      <c r="H196" s="6">
        <v>0</v>
      </c>
      <c r="I196">
        <v>80</v>
      </c>
      <c r="L196" t="s">
        <v>13286</v>
      </c>
    </row>
    <row r="197" spans="1:12">
      <c r="A197" t="str">
        <f t="shared" si="3"/>
        <v>Quilt 200 SE 40 X 250 ml0</v>
      </c>
      <c r="B197" t="e">
        <f>VLOOKUP(A197,'master-barang-bayu'!A:C,2,0)</f>
        <v>#N/A</v>
      </c>
      <c r="C197" t="s">
        <v>15765</v>
      </c>
      <c r="E197" t="str">
        <f>VLOOKUP(F197,'master-barang-BRAM'!$B$2:$I$1394,3,FALSE)</f>
        <v>KIU1035</v>
      </c>
      <c r="F197" t="s">
        <v>1732</v>
      </c>
      <c r="H197" s="6">
        <v>0</v>
      </c>
      <c r="I197">
        <v>40</v>
      </c>
      <c r="L197" t="s">
        <v>13286</v>
      </c>
    </row>
    <row r="198" spans="1:12">
      <c r="A198" t="str">
        <f t="shared" si="3"/>
        <v>Ratgone 0.005 BB 10 X 1 kg0</v>
      </c>
      <c r="B198" t="e">
        <f>VLOOKUP(A198,'master-barang-bayu'!A:C,2,0)</f>
        <v>#N/A</v>
      </c>
      <c r="C198" t="s">
        <v>15771</v>
      </c>
      <c r="E198" t="str">
        <f>VLOOKUP(F198,'master-barang-BRAM'!$B$2:$I$1394,3,FALSE)</f>
        <v>KIU1039</v>
      </c>
      <c r="F198" t="s">
        <v>1738</v>
      </c>
      <c r="H198" s="6">
        <v>0</v>
      </c>
      <c r="I198">
        <v>200</v>
      </c>
      <c r="L198" t="s">
        <v>13292</v>
      </c>
    </row>
    <row r="199" spans="1:12">
      <c r="A199" t="str">
        <f t="shared" si="3"/>
        <v>Ratgone 0.005 BB 10 X 1 kg0</v>
      </c>
      <c r="B199" t="e">
        <f>VLOOKUP(A199,'master-barang-bayu'!A:C,2,0)</f>
        <v>#N/A</v>
      </c>
      <c r="C199" t="s">
        <v>15771</v>
      </c>
      <c r="E199" t="str">
        <f>VLOOKUP(F199,'master-barang-BRAM'!$B$2:$I$1394,3,FALSE)</f>
        <v>KIU1039</v>
      </c>
      <c r="F199" t="s">
        <v>1738</v>
      </c>
      <c r="H199" s="6">
        <v>0</v>
      </c>
      <c r="I199">
        <v>200</v>
      </c>
      <c r="L199" t="s">
        <v>13292</v>
      </c>
    </row>
    <row r="200" spans="1:12">
      <c r="A200" t="str">
        <f t="shared" si="3"/>
        <v>Ratgone 0.005 BB 10 X 1 kg0</v>
      </c>
      <c r="B200" t="e">
        <f>VLOOKUP(A200,'master-barang-bayu'!A:C,2,0)</f>
        <v>#N/A</v>
      </c>
      <c r="C200" t="s">
        <v>15771</v>
      </c>
      <c r="E200" t="str">
        <f>VLOOKUP(F200,'master-barang-BRAM'!$B$2:$I$1394,3,FALSE)</f>
        <v>KIU1039</v>
      </c>
      <c r="F200" t="s">
        <v>1738</v>
      </c>
      <c r="H200" s="6">
        <v>0</v>
      </c>
      <c r="I200">
        <v>200</v>
      </c>
      <c r="L200" t="s">
        <v>13292</v>
      </c>
    </row>
    <row r="201" spans="1:12">
      <c r="A201" t="str">
        <f t="shared" si="3"/>
        <v>Ratgone 0.005 BB 10 X 1 kg0</v>
      </c>
      <c r="B201" t="e">
        <f>VLOOKUP(A201,'master-barang-bayu'!A:C,2,0)</f>
        <v>#N/A</v>
      </c>
      <c r="C201" t="s">
        <v>15771</v>
      </c>
      <c r="E201" t="str">
        <f>VLOOKUP(F201,'master-barang-BRAM'!$B$2:$I$1394,3,FALSE)</f>
        <v>KIU1039</v>
      </c>
      <c r="F201" t="s">
        <v>1738</v>
      </c>
      <c r="H201" s="6">
        <v>0</v>
      </c>
      <c r="I201">
        <v>50</v>
      </c>
      <c r="L201" t="s">
        <v>13292</v>
      </c>
    </row>
    <row r="202" spans="1:12">
      <c r="A202" t="str">
        <f t="shared" si="3"/>
        <v>Ratol 80 P 10 X 100 X 10 gr0</v>
      </c>
      <c r="B202" t="e">
        <f>VLOOKUP(A202,'master-barang-bayu'!A:C,2,0)</f>
        <v>#N/A</v>
      </c>
      <c r="C202" t="s">
        <v>15772</v>
      </c>
      <c r="E202" t="str">
        <f>VLOOKUP(F202,'master-barang-BRAM'!$B$2:$I$1394,3,FALSE)</f>
        <v>KIU1040</v>
      </c>
      <c r="F202" t="s">
        <v>1741</v>
      </c>
      <c r="H202" s="6">
        <v>0</v>
      </c>
      <c r="I202">
        <v>2000</v>
      </c>
      <c r="L202" t="s">
        <v>13293</v>
      </c>
    </row>
    <row r="203" spans="1:12">
      <c r="A203" t="str">
        <f t="shared" si="3"/>
        <v>Reactive 490 SL 20 X 1 ltr0</v>
      </c>
      <c r="B203" t="e">
        <f>VLOOKUP(A203,'master-barang-bayu'!A:C,2,0)</f>
        <v>#N/A</v>
      </c>
      <c r="C203" t="s">
        <v>16471</v>
      </c>
      <c r="E203" t="str">
        <f>VLOOKUP(F203,'master-barang-BRAM'!$B$2:$I$1394,3,FALSE)</f>
        <v>KIU1042</v>
      </c>
      <c r="F203" t="s">
        <v>1745</v>
      </c>
      <c r="H203" s="6">
        <v>0</v>
      </c>
      <c r="I203">
        <v>9</v>
      </c>
      <c r="L203" t="s">
        <v>14383</v>
      </c>
    </row>
    <row r="204" spans="1:12">
      <c r="A204" t="str">
        <f t="shared" si="3"/>
        <v>Reactive 490 SL 20 X 1 ltr0</v>
      </c>
      <c r="B204" t="e">
        <f>VLOOKUP(A204,'master-barang-bayu'!A:C,2,0)</f>
        <v>#N/A</v>
      </c>
      <c r="C204" t="s">
        <v>15774</v>
      </c>
      <c r="E204" t="str">
        <f>VLOOKUP(F204,'master-barang-BRAM'!$B$2:$I$1394,3,FALSE)</f>
        <v>KIU1042</v>
      </c>
      <c r="F204" t="s">
        <v>1745</v>
      </c>
      <c r="H204" s="6">
        <v>0</v>
      </c>
      <c r="I204">
        <v>200</v>
      </c>
      <c r="L204" t="s">
        <v>13295</v>
      </c>
    </row>
    <row r="205" spans="1:12">
      <c r="A205" t="str">
        <f t="shared" si="3"/>
        <v>Regent Red 24 X 250 ml0</v>
      </c>
      <c r="B205" t="e">
        <f>VLOOKUP(A205,'master-barang-bayu'!A:C,2,0)</f>
        <v>#N/A</v>
      </c>
      <c r="C205" t="s">
        <v>15775</v>
      </c>
      <c r="E205" t="str">
        <f>VLOOKUP(F205,'master-barang-BRAM'!$B$2:$I$1394,3,FALSE)</f>
        <v>KIU1043</v>
      </c>
      <c r="F205" t="s">
        <v>1746</v>
      </c>
      <c r="H205" s="6">
        <v>0</v>
      </c>
      <c r="I205">
        <v>24</v>
      </c>
      <c r="L205" t="s">
        <v>13296</v>
      </c>
    </row>
    <row r="206" spans="1:12">
      <c r="A206" t="str">
        <f t="shared" si="3"/>
        <v>Regent Red 48 X 100 ml0</v>
      </c>
      <c r="B206" t="e">
        <f>VLOOKUP(A206,'master-barang-bayu'!A:C,2,0)</f>
        <v>#N/A</v>
      </c>
      <c r="C206" t="s">
        <v>15776</v>
      </c>
      <c r="E206" t="str">
        <f>VLOOKUP(F206,'master-barang-BRAM'!$B$2:$I$1394,3,FALSE)</f>
        <v>KIU1044</v>
      </c>
      <c r="F206" t="s">
        <v>1748</v>
      </c>
      <c r="H206" s="6">
        <v>0</v>
      </c>
      <c r="I206">
        <v>48</v>
      </c>
      <c r="L206" t="s">
        <v>13297</v>
      </c>
    </row>
    <row r="207" spans="1:12">
      <c r="A207" t="str">
        <f t="shared" si="3"/>
        <v>Regent Red 48 X 100 ml0</v>
      </c>
      <c r="B207" t="e">
        <f>VLOOKUP(A207,'master-barang-bayu'!A:C,2,0)</f>
        <v>#N/A</v>
      </c>
      <c r="C207" t="s">
        <v>15776</v>
      </c>
      <c r="E207" t="str">
        <f>VLOOKUP(F207,'master-barang-BRAM'!$B$2:$I$1394,3,FALSE)</f>
        <v>KIU1044</v>
      </c>
      <c r="F207" t="s">
        <v>1748</v>
      </c>
      <c r="H207" s="6">
        <v>0</v>
      </c>
      <c r="I207">
        <v>96</v>
      </c>
      <c r="L207" t="s">
        <v>13297</v>
      </c>
    </row>
    <row r="208" spans="1:12">
      <c r="A208" t="str">
        <f t="shared" si="3"/>
        <v>Regent Red 48 X 100 ml0</v>
      </c>
      <c r="B208" t="e">
        <f>VLOOKUP(A208,'master-barang-bayu'!A:C,2,0)</f>
        <v>#N/A</v>
      </c>
      <c r="C208" t="s">
        <v>15776</v>
      </c>
      <c r="E208" t="str">
        <f>VLOOKUP(F208,'master-barang-BRAM'!$B$2:$I$1394,3,FALSE)</f>
        <v>KIU1044</v>
      </c>
      <c r="F208" t="s">
        <v>1748</v>
      </c>
      <c r="H208" s="6">
        <v>0</v>
      </c>
      <c r="I208">
        <v>240</v>
      </c>
      <c r="L208" t="s">
        <v>13297</v>
      </c>
    </row>
    <row r="209" spans="1:12">
      <c r="A209" t="str">
        <f t="shared" si="3"/>
        <v>Regent Red 48 X 100 ml0</v>
      </c>
      <c r="B209" t="e">
        <f>VLOOKUP(A209,'master-barang-bayu'!A:C,2,0)</f>
        <v>#N/A</v>
      </c>
      <c r="C209" t="s">
        <v>15776</v>
      </c>
      <c r="E209" t="str">
        <f>VLOOKUP(F209,'master-barang-BRAM'!$B$2:$I$1394,3,FALSE)</f>
        <v>KIU1044</v>
      </c>
      <c r="F209" t="s">
        <v>1748</v>
      </c>
      <c r="H209" s="6">
        <v>0</v>
      </c>
      <c r="I209">
        <v>720</v>
      </c>
      <c r="L209" t="s">
        <v>13297</v>
      </c>
    </row>
    <row r="210" spans="1:12">
      <c r="A210" t="str">
        <f t="shared" si="3"/>
        <v>Regent Red 80 X 50 ml0</v>
      </c>
      <c r="B210" t="e">
        <f>VLOOKUP(A210,'master-barang-bayu'!A:C,2,0)</f>
        <v>#N/A</v>
      </c>
      <c r="C210" t="s">
        <v>15777</v>
      </c>
      <c r="E210" t="str">
        <f>VLOOKUP(F210,'master-barang-BRAM'!$B$2:$I$1394,3,FALSE)</f>
        <v>KIU1045</v>
      </c>
      <c r="F210" t="s">
        <v>1750</v>
      </c>
      <c r="H210" s="6">
        <v>0</v>
      </c>
      <c r="I210">
        <v>160</v>
      </c>
      <c r="L210" t="s">
        <v>13298</v>
      </c>
    </row>
    <row r="211" spans="1:12">
      <c r="A211" t="str">
        <f t="shared" si="3"/>
        <v>Regent Red 80 X 50 ml0</v>
      </c>
      <c r="B211" t="e">
        <f>VLOOKUP(A211,'master-barang-bayu'!A:C,2,0)</f>
        <v>#N/A</v>
      </c>
      <c r="C211" t="s">
        <v>15777</v>
      </c>
      <c r="E211" t="str">
        <f>VLOOKUP(F211,'master-barang-BRAM'!$B$2:$I$1394,3,FALSE)</f>
        <v>KIU1045</v>
      </c>
      <c r="F211" t="s">
        <v>1750</v>
      </c>
      <c r="H211" s="6">
        <v>0</v>
      </c>
      <c r="I211">
        <v>1600</v>
      </c>
      <c r="L211" t="s">
        <v>13298</v>
      </c>
    </row>
    <row r="212" spans="1:12">
      <c r="A212" t="str">
        <f t="shared" si="3"/>
        <v>Ridomil Gold MZ 4/64 WG 100 X 100 gr0</v>
      </c>
      <c r="B212" t="e">
        <f>VLOOKUP(A212,'master-barang-bayu'!A:C,2,0)</f>
        <v>#N/A</v>
      </c>
      <c r="C212" t="s">
        <v>15789</v>
      </c>
      <c r="E212" t="str">
        <f>VLOOKUP(F212,'master-barang-BRAM'!$B$2:$I$1394,3,FALSE)</f>
        <v>KIU1051</v>
      </c>
      <c r="F212" t="s">
        <v>1761</v>
      </c>
      <c r="H212" s="6">
        <v>0</v>
      </c>
      <c r="I212">
        <v>5</v>
      </c>
      <c r="L212" t="s">
        <v>13310</v>
      </c>
    </row>
    <row r="213" spans="1:12">
      <c r="A213" t="str">
        <f t="shared" si="3"/>
        <v>Ridomil Gold MZ 4/64 WG 40 X 250 gr0</v>
      </c>
      <c r="B213" t="e">
        <f>VLOOKUP(A213,'master-barang-bayu'!A:C,2,0)</f>
        <v>#N/A</v>
      </c>
      <c r="C213" t="s">
        <v>15795</v>
      </c>
      <c r="E213" t="str">
        <f>VLOOKUP(F213,'master-barang-BRAM'!$B$2:$I$1394,3,FALSE)</f>
        <v>KIU1053</v>
      </c>
      <c r="F213" t="s">
        <v>1771</v>
      </c>
      <c r="H213" s="6">
        <v>0</v>
      </c>
      <c r="I213">
        <v>5</v>
      </c>
      <c r="L213" t="s">
        <v>13316</v>
      </c>
    </row>
    <row r="214" spans="1:12">
      <c r="A214" t="str">
        <f t="shared" si="3"/>
        <v>Round Up 486 SL 12 X 1 ltr0</v>
      </c>
      <c r="B214" t="e">
        <f>VLOOKUP(A214,'master-barang-bayu'!A:C,2,0)</f>
        <v>#N/A</v>
      </c>
      <c r="C214" t="s">
        <v>15815</v>
      </c>
      <c r="E214" t="str">
        <f>VLOOKUP(F214,'master-barang-BRAM'!$B$2:$I$1394,3,FALSE)</f>
        <v>KIU1066</v>
      </c>
      <c r="F214" t="s">
        <v>1792</v>
      </c>
      <c r="H214" s="6">
        <v>0</v>
      </c>
      <c r="I214">
        <v>1200</v>
      </c>
      <c r="L214" t="s">
        <v>13336</v>
      </c>
    </row>
    <row r="215" spans="1:12">
      <c r="A215" t="str">
        <f t="shared" si="3"/>
        <v>Round Up 486 SL 4 X 4 ltr0</v>
      </c>
      <c r="B215" t="e">
        <f>VLOOKUP(A215,'master-barang-bayu'!A:C,2,0)</f>
        <v>#N/A</v>
      </c>
      <c r="C215" t="s">
        <v>15817</v>
      </c>
      <c r="E215" t="str">
        <f>VLOOKUP(F215,'master-barang-BRAM'!$B$2:$I$1394,3,FALSE)</f>
        <v>KIU1068</v>
      </c>
      <c r="F215" t="s">
        <v>1794</v>
      </c>
      <c r="H215" s="6">
        <v>0</v>
      </c>
      <c r="I215">
        <v>320</v>
      </c>
      <c r="L215" t="s">
        <v>13338</v>
      </c>
    </row>
    <row r="216" spans="1:12">
      <c r="A216" t="str">
        <f t="shared" si="3"/>
        <v>Rumpas 120 EW 100 X 100 ml0</v>
      </c>
      <c r="B216" t="e">
        <f>VLOOKUP(A216,'master-barang-bayu'!A:C,2,0)</f>
        <v>#N/A</v>
      </c>
      <c r="C216" t="s">
        <v>15828</v>
      </c>
      <c r="E216" t="str">
        <f>VLOOKUP(F216,'master-barang-BRAM'!$B$2:$I$1394,3,FALSE)</f>
        <v>KIU1074</v>
      </c>
      <c r="F216" t="s">
        <v>1803</v>
      </c>
      <c r="H216" s="6">
        <v>0</v>
      </c>
      <c r="I216">
        <v>2500</v>
      </c>
      <c r="L216" t="s">
        <v>13349</v>
      </c>
    </row>
    <row r="217" spans="1:12">
      <c r="A217" t="str">
        <f t="shared" si="3"/>
        <v>Sagri-Meth 77 SP 100 X 100 gr0</v>
      </c>
      <c r="B217" t="e">
        <f>VLOOKUP(A217,'master-barang-bayu'!A:C,2,0)</f>
        <v>#N/A</v>
      </c>
      <c r="C217" t="s">
        <v>15833</v>
      </c>
      <c r="E217" t="str">
        <f>VLOOKUP(F217,'master-barang-BRAM'!$B$2:$I$1394,3,FALSE)</f>
        <v>KIU1078</v>
      </c>
      <c r="F217" t="s">
        <v>1811</v>
      </c>
      <c r="H217" s="6">
        <v>0</v>
      </c>
      <c r="I217">
        <v>10</v>
      </c>
      <c r="L217" t="s">
        <v>13354</v>
      </c>
    </row>
    <row r="218" spans="1:12">
      <c r="A218" t="str">
        <f t="shared" si="3"/>
        <v>Score 250 EC 40 X 250 ml0</v>
      </c>
      <c r="B218" t="e">
        <f>VLOOKUP(A218,'master-barang-bayu'!A:C,2,0)</f>
        <v>#N/A</v>
      </c>
      <c r="C218" t="s">
        <v>15865</v>
      </c>
      <c r="E218" t="str">
        <f>VLOOKUP(F218,'master-barang-BRAM'!$B$2:$I$1394,3,FALSE)</f>
        <v>KIU1103</v>
      </c>
      <c r="F218" t="s">
        <v>1841</v>
      </c>
      <c r="H218" s="6">
        <v>0</v>
      </c>
      <c r="I218">
        <v>200</v>
      </c>
      <c r="L218" t="s">
        <v>13386</v>
      </c>
    </row>
    <row r="219" spans="1:12">
      <c r="A219" t="str">
        <f t="shared" si="3"/>
        <v>Score 250 EC 40 X 250 ml0</v>
      </c>
      <c r="B219" t="e">
        <f>VLOOKUP(A219,'master-barang-bayu'!A:C,2,0)</f>
        <v>#N/A</v>
      </c>
      <c r="C219" t="s">
        <v>15865</v>
      </c>
      <c r="E219" t="str">
        <f>VLOOKUP(F219,'master-barang-BRAM'!$B$2:$I$1394,3,FALSE)</f>
        <v>KIU1103</v>
      </c>
      <c r="F219" t="s">
        <v>1841</v>
      </c>
      <c r="H219" s="6">
        <v>0</v>
      </c>
      <c r="I219">
        <v>80</v>
      </c>
      <c r="L219" t="s">
        <v>13386</v>
      </c>
    </row>
    <row r="220" spans="1:12">
      <c r="A220" t="str">
        <f t="shared" si="3"/>
        <v>Score 250 EC 50 X 80 ml0</v>
      </c>
      <c r="B220" t="e">
        <f>VLOOKUP(A220,'master-barang-bayu'!A:C,2,0)</f>
        <v>#N/A</v>
      </c>
      <c r="C220" t="s">
        <v>15871</v>
      </c>
      <c r="E220" t="str">
        <f>VLOOKUP(F220,'master-barang-BRAM'!$B$2:$I$1394,3,FALSE)</f>
        <v>KIU1104</v>
      </c>
      <c r="F220" t="s">
        <v>1858</v>
      </c>
      <c r="H220" s="6">
        <v>0</v>
      </c>
      <c r="I220">
        <v>1250</v>
      </c>
      <c r="L220" t="s">
        <v>13392</v>
      </c>
    </row>
    <row r="221" spans="1:12">
      <c r="A221" t="str">
        <f t="shared" si="3"/>
        <v>Score 250 EC 50 X 80 ml0</v>
      </c>
      <c r="B221" t="e">
        <f>VLOOKUP(A221,'master-barang-bayu'!A:C,2,0)</f>
        <v>#N/A</v>
      </c>
      <c r="C221" t="s">
        <v>15871</v>
      </c>
      <c r="E221" t="str">
        <f>VLOOKUP(F221,'master-barang-BRAM'!$B$2:$I$1394,3,FALSE)</f>
        <v>KIU1104</v>
      </c>
      <c r="F221" t="s">
        <v>1858</v>
      </c>
      <c r="H221" s="6">
        <v>0</v>
      </c>
      <c r="I221">
        <v>100</v>
      </c>
      <c r="L221" t="s">
        <v>13392</v>
      </c>
    </row>
    <row r="222" spans="1:12">
      <c r="A222" t="str">
        <f t="shared" si="3"/>
        <v>Score 250 EC 50 X 80 ml0</v>
      </c>
      <c r="B222" t="e">
        <f>VLOOKUP(A222,'master-barang-bayu'!A:C,2,0)</f>
        <v>#N/A</v>
      </c>
      <c r="C222" t="s">
        <v>15871</v>
      </c>
      <c r="E222" t="str">
        <f>VLOOKUP(F222,'master-barang-BRAM'!$B$2:$I$1394,3,FALSE)</f>
        <v>KIU1104</v>
      </c>
      <c r="F222" t="s">
        <v>1858</v>
      </c>
      <c r="H222" s="6">
        <v>0</v>
      </c>
      <c r="I222">
        <v>500</v>
      </c>
      <c r="L222" t="s">
        <v>13392</v>
      </c>
    </row>
    <row r="223" spans="1:12">
      <c r="A223" t="str">
        <f t="shared" si="3"/>
        <v>Siklon 5.7 WG 4 X 40 X 25 gr0</v>
      </c>
      <c r="B223" t="e">
        <f>VLOOKUP(A223,'master-barang-bayu'!A:C,2,0)</f>
        <v>#N/A</v>
      </c>
      <c r="C223" t="s">
        <v>15901</v>
      </c>
      <c r="E223" t="str">
        <f>VLOOKUP(F223,'master-barang-BRAM'!$B$2:$I$1394,3,FALSE)</f>
        <v>KIU1128</v>
      </c>
      <c r="F223" t="s">
        <v>1894</v>
      </c>
      <c r="H223" s="6">
        <v>0</v>
      </c>
      <c r="I223">
        <v>40</v>
      </c>
      <c r="L223" t="s">
        <v>13422</v>
      </c>
    </row>
    <row r="224" spans="1:12">
      <c r="A224" t="str">
        <f t="shared" si="3"/>
        <v>Simodis 100 DC 50 X 100 ml0</v>
      </c>
      <c r="B224" t="e">
        <f>VLOOKUP(A224,'master-barang-bayu'!A:C,2,0)</f>
        <v>#N/A</v>
      </c>
      <c r="C224" t="s">
        <v>15903</v>
      </c>
      <c r="E224" t="str">
        <f>VLOOKUP(F224,'master-barang-BRAM'!$B$2:$I$1394,3,FALSE)</f>
        <v>KIU1129</v>
      </c>
      <c r="F224" t="s">
        <v>1895</v>
      </c>
      <c r="H224" s="6">
        <v>0</v>
      </c>
      <c r="I224">
        <v>50</v>
      </c>
      <c r="L224" t="s">
        <v>13424</v>
      </c>
    </row>
    <row r="225" spans="1:12">
      <c r="A225" t="str">
        <f t="shared" si="3"/>
        <v>Sivanto Prime 200 SL 100 X 100 ml0</v>
      </c>
      <c r="B225" t="e">
        <f>VLOOKUP(A225,'master-barang-bayu'!A:C,2,0)</f>
        <v>#N/A</v>
      </c>
      <c r="C225" t="s">
        <v>15918</v>
      </c>
      <c r="E225" t="str">
        <f>VLOOKUP(F225,'master-barang-BRAM'!$B$2:$I$1394,3,FALSE)</f>
        <v>KIU1135</v>
      </c>
      <c r="F225" t="s">
        <v>1905</v>
      </c>
      <c r="H225" s="6">
        <v>0</v>
      </c>
      <c r="I225">
        <v>10</v>
      </c>
      <c r="L225" t="s">
        <v>13439</v>
      </c>
    </row>
    <row r="226" spans="1:12">
      <c r="A226" t="str">
        <f t="shared" si="3"/>
        <v>Spontan 400 SL 20 X 200 ml0</v>
      </c>
      <c r="B226" t="e">
        <f>VLOOKUP(A226,'master-barang-bayu'!A:C,2,0)</f>
        <v>#N/A</v>
      </c>
      <c r="C226" t="s">
        <v>15937</v>
      </c>
      <c r="E226" t="str">
        <f>VLOOKUP(F226,'master-barang-BRAM'!$B$2:$I$1394,3,FALSE)</f>
        <v>KIU1149</v>
      </c>
      <c r="F226" t="s">
        <v>1934</v>
      </c>
      <c r="H226" s="6">
        <v>0</v>
      </c>
      <c r="I226">
        <v>5</v>
      </c>
      <c r="L226" t="s">
        <v>13458</v>
      </c>
    </row>
    <row r="227" spans="1:12">
      <c r="A227" t="str">
        <f t="shared" si="3"/>
        <v>Spontan 400 SL 20 X 500 ml0</v>
      </c>
      <c r="B227" t="e">
        <f>VLOOKUP(A227,'master-barang-bayu'!A:C,2,0)</f>
        <v>#N/A</v>
      </c>
      <c r="C227" t="s">
        <v>15939</v>
      </c>
      <c r="E227" t="str">
        <f>VLOOKUP(F227,'master-barang-BRAM'!$B$2:$I$1394,3,FALSE)</f>
        <v>KIU1150</v>
      </c>
      <c r="F227" t="s">
        <v>1940</v>
      </c>
      <c r="H227" s="6">
        <v>0</v>
      </c>
      <c r="I227">
        <v>20</v>
      </c>
      <c r="L227" t="s">
        <v>13460</v>
      </c>
    </row>
    <row r="228" spans="1:12">
      <c r="A228" t="str">
        <f t="shared" si="3"/>
        <v>Spyker 135 SL 20 X 1 ltr0</v>
      </c>
      <c r="B228" t="e">
        <f>VLOOKUP(A228,'master-barang-bayu'!A:C,2,0)</f>
        <v>#N/A</v>
      </c>
      <c r="C228" t="s">
        <v>15965</v>
      </c>
      <c r="E228" t="str">
        <f>VLOOKUP(F228,'master-barang-BRAM'!$B$2:$I$1394,3,FALSE)</f>
        <v>KIU1175</v>
      </c>
      <c r="F228" t="s">
        <v>1971</v>
      </c>
      <c r="H228" s="6">
        <v>0</v>
      </c>
      <c r="I228">
        <v>220</v>
      </c>
      <c r="L228" t="s">
        <v>13486</v>
      </c>
    </row>
    <row r="229" spans="1:12">
      <c r="A229" t="str">
        <f t="shared" si="3"/>
        <v>Stargate 0.5 GR 10 X 2 kg0</v>
      </c>
      <c r="B229" t="e">
        <f>VLOOKUP(A229,'master-barang-bayu'!A:C,2,0)</f>
        <v>#N/A</v>
      </c>
      <c r="C229" t="s">
        <v>15970</v>
      </c>
      <c r="E229" t="str">
        <f>VLOOKUP(F229,'master-barang-BRAM'!$B$2:$I$1394,3,FALSE)</f>
        <v>KIU1180</v>
      </c>
      <c r="F229" t="s">
        <v>1979</v>
      </c>
      <c r="H229" s="6">
        <v>0</v>
      </c>
      <c r="I229">
        <v>20</v>
      </c>
      <c r="L229" t="s">
        <v>13491</v>
      </c>
    </row>
    <row r="230" spans="1:12">
      <c r="A230" t="str">
        <f t="shared" si="3"/>
        <v>Symbisect 2/30 WG 50 X 100 gr0</v>
      </c>
      <c r="B230" t="e">
        <f>VLOOKUP(A230,'master-barang-bayu'!A:C,2,0)</f>
        <v>#N/A</v>
      </c>
      <c r="C230" t="s">
        <v>15986</v>
      </c>
      <c r="E230" t="str">
        <f>VLOOKUP(F230,'master-barang-BRAM'!$B$2:$I$1394,3,FALSE)</f>
        <v>KIU1190</v>
      </c>
      <c r="F230" t="s">
        <v>1991</v>
      </c>
      <c r="H230" s="6">
        <v>0</v>
      </c>
      <c r="I230">
        <v>50</v>
      </c>
      <c r="L230" t="s">
        <v>13507</v>
      </c>
    </row>
    <row r="231" spans="1:12">
      <c r="A231" t="str">
        <f t="shared" si="3"/>
        <v>Symbisect 2/30 WG 50 X 100 gr0</v>
      </c>
      <c r="B231" t="e">
        <f>VLOOKUP(A231,'master-barang-bayu'!A:C,2,0)</f>
        <v>#N/A</v>
      </c>
      <c r="C231" t="s">
        <v>15986</v>
      </c>
      <c r="E231" t="str">
        <f>VLOOKUP(F231,'master-barang-BRAM'!$B$2:$I$1394,3,FALSE)</f>
        <v>KIU1190</v>
      </c>
      <c r="F231" t="s">
        <v>1991</v>
      </c>
      <c r="H231" s="6">
        <v>0</v>
      </c>
      <c r="I231">
        <v>50</v>
      </c>
      <c r="L231" t="s">
        <v>13507</v>
      </c>
    </row>
    <row r="232" spans="1:12">
      <c r="A232" t="str">
        <f t="shared" si="3"/>
        <v>Symbisect 2/30 WG 75 X 100 gr0</v>
      </c>
      <c r="B232" t="e">
        <f>VLOOKUP(A232,'master-barang-bayu'!A:C,2,0)</f>
        <v>#N/A</v>
      </c>
      <c r="C232" t="s">
        <v>15987</v>
      </c>
      <c r="E232" t="str">
        <f>VLOOKUP(F232,'master-barang-BRAM'!$B$2:$I$1394,3,FALSE)</f>
        <v>KIU1191</v>
      </c>
      <c r="F232" t="s">
        <v>1992</v>
      </c>
      <c r="H232" s="6">
        <v>0</v>
      </c>
      <c r="I232">
        <v>20</v>
      </c>
      <c r="L232" t="s">
        <v>13508</v>
      </c>
    </row>
    <row r="233" spans="1:12">
      <c r="A233" t="str">
        <f t="shared" si="3"/>
        <v>Throne 250 EC 20 X 250 ml0</v>
      </c>
      <c r="B233" t="e">
        <f>VLOOKUP(A233,'master-barang-bayu'!A:C,2,0)</f>
        <v>#N/A</v>
      </c>
      <c r="C233" t="s">
        <v>16028</v>
      </c>
      <c r="E233" t="str">
        <f>VLOOKUP(F233,'master-barang-BRAM'!$B$2:$I$1394,3,FALSE)</f>
        <v>KIU1228</v>
      </c>
      <c r="F233" t="s">
        <v>2049</v>
      </c>
      <c r="H233" s="6">
        <v>0</v>
      </c>
      <c r="I233">
        <v>200</v>
      </c>
      <c r="L233" t="s">
        <v>13549</v>
      </c>
    </row>
    <row r="234" spans="1:12">
      <c r="A234" t="str">
        <f t="shared" si="3"/>
        <v>Topjos 300 SL 20 X 1 ltr0</v>
      </c>
      <c r="B234" t="e">
        <f>VLOOKUP(A234,'master-barang-bayu'!A:C,2,0)</f>
        <v>#N/A</v>
      </c>
      <c r="C234" t="s">
        <v>16045</v>
      </c>
      <c r="E234" t="str">
        <f>VLOOKUP(F234,'master-barang-BRAM'!$B$2:$I$1394,3,FALSE)</f>
        <v>KIU1244</v>
      </c>
      <c r="F234" t="s">
        <v>2075</v>
      </c>
      <c r="H234" s="6">
        <v>0</v>
      </c>
      <c r="I234">
        <v>220</v>
      </c>
      <c r="L234" t="s">
        <v>13566</v>
      </c>
    </row>
    <row r="235" spans="1:12">
      <c r="A235" t="str">
        <f t="shared" si="3"/>
        <v>Topjos 300 SL 20 X 1 ltr0</v>
      </c>
      <c r="B235" t="e">
        <f>VLOOKUP(A235,'master-barang-bayu'!A:C,2,0)</f>
        <v>#N/A</v>
      </c>
      <c r="C235" t="s">
        <v>16045</v>
      </c>
      <c r="E235" t="str">
        <f>VLOOKUP(F235,'master-barang-BRAM'!$B$2:$I$1394,3,FALSE)</f>
        <v>KIU1244</v>
      </c>
      <c r="F235" t="s">
        <v>2075</v>
      </c>
      <c r="H235" s="6">
        <v>0</v>
      </c>
      <c r="I235">
        <v>220</v>
      </c>
      <c r="L235" t="s">
        <v>13566</v>
      </c>
    </row>
    <row r="236" spans="1:12">
      <c r="A236" t="str">
        <f t="shared" si="3"/>
        <v>Topjos 300 SL 20 X 1 ltr0</v>
      </c>
      <c r="B236" t="e">
        <f>VLOOKUP(A236,'master-barang-bayu'!A:C,2,0)</f>
        <v>#N/A</v>
      </c>
      <c r="C236" t="s">
        <v>16045</v>
      </c>
      <c r="E236" t="str">
        <f>VLOOKUP(F236,'master-barang-BRAM'!$B$2:$I$1394,3,FALSE)</f>
        <v>KIU1244</v>
      </c>
      <c r="F236" t="s">
        <v>2075</v>
      </c>
      <c r="H236" s="6">
        <v>0</v>
      </c>
      <c r="I236">
        <v>10</v>
      </c>
      <c r="L236" t="s">
        <v>13566</v>
      </c>
    </row>
    <row r="237" spans="1:12">
      <c r="A237" t="str">
        <f t="shared" si="3"/>
        <v>Topjos 300 SL 20 X 1 ltr0</v>
      </c>
      <c r="B237" t="e">
        <f>VLOOKUP(A237,'master-barang-bayu'!A:C,2,0)</f>
        <v>#N/A</v>
      </c>
      <c r="C237" t="s">
        <v>16045</v>
      </c>
      <c r="E237" t="str">
        <f>VLOOKUP(F237,'master-barang-BRAM'!$B$2:$I$1394,3,FALSE)</f>
        <v>KIU1244</v>
      </c>
      <c r="F237" t="s">
        <v>2075</v>
      </c>
      <c r="H237" s="6">
        <v>0</v>
      </c>
      <c r="I237">
        <v>220</v>
      </c>
      <c r="L237" t="s">
        <v>13566</v>
      </c>
    </row>
    <row r="238" spans="1:12">
      <c r="A238" t="str">
        <f t="shared" si="3"/>
        <v>Trigard 75 WP 12 X 10 X 25 gr0</v>
      </c>
      <c r="B238" t="e">
        <f>VLOOKUP(A238,'master-barang-bayu'!A:C,2,0)</f>
        <v>#N/A</v>
      </c>
      <c r="C238" t="s">
        <v>16052</v>
      </c>
      <c r="E238" t="str">
        <f>VLOOKUP(F238,'master-barang-BRAM'!$B$2:$I$1394,3,FALSE)</f>
        <v>KIU1249</v>
      </c>
      <c r="F238" t="s">
        <v>2082</v>
      </c>
      <c r="H238" s="6">
        <v>0</v>
      </c>
      <c r="I238">
        <v>120</v>
      </c>
      <c r="L238" t="s">
        <v>13573</v>
      </c>
    </row>
    <row r="239" spans="1:12">
      <c r="A239" t="str">
        <f t="shared" si="3"/>
        <v>Trip Oil 100 X 50 ml0</v>
      </c>
      <c r="B239" t="e">
        <f>VLOOKUP(A239,'master-barang-bayu'!A:C,2,0)</f>
        <v>#N/A</v>
      </c>
      <c r="C239" t="s">
        <v>16054</v>
      </c>
      <c r="E239" t="str">
        <f>VLOOKUP(F239,'master-barang-BRAM'!$B$2:$I$1394,3,FALSE)</f>
        <v>KIU1250</v>
      </c>
      <c r="F239" t="s">
        <v>2084</v>
      </c>
      <c r="H239" s="6">
        <v>0</v>
      </c>
      <c r="I239">
        <v>20</v>
      </c>
      <c r="L239" t="s">
        <v>13575</v>
      </c>
    </row>
    <row r="240" spans="1:12">
      <c r="A240" t="str">
        <f t="shared" si="3"/>
        <v>Unihit 120 SC 100 X 100 ml0</v>
      </c>
      <c r="B240" t="e">
        <f>VLOOKUP(A240,'master-barang-bayu'!A:C,2,0)</f>
        <v>#N/A</v>
      </c>
      <c r="C240" t="s">
        <v>16081</v>
      </c>
      <c r="E240" t="str">
        <f>VLOOKUP(F240,'master-barang-BRAM'!$B$2:$I$1394,3,FALSE)</f>
        <v>KIU1272</v>
      </c>
      <c r="F240" t="s">
        <v>2107</v>
      </c>
      <c r="H240" s="6">
        <v>0</v>
      </c>
      <c r="I240">
        <v>100</v>
      </c>
      <c r="L240" t="s">
        <v>13602</v>
      </c>
    </row>
    <row r="241" spans="1:12">
      <c r="A241" t="str">
        <f t="shared" si="3"/>
        <v>Unihit 120 SC 20 X 500 ml0</v>
      </c>
      <c r="B241" t="e">
        <f>VLOOKUP(A241,'master-barang-bayu'!A:C,2,0)</f>
        <v>#N/A</v>
      </c>
      <c r="C241" t="s">
        <v>16083</v>
      </c>
      <c r="E241" t="str">
        <f>VLOOKUP(F241,'master-barang-BRAM'!$B$2:$I$1394,3,FALSE)</f>
        <v>KIU1274</v>
      </c>
      <c r="F241" t="s">
        <v>2109</v>
      </c>
      <c r="H241" s="6">
        <v>0</v>
      </c>
      <c r="I241">
        <v>2</v>
      </c>
      <c r="L241" t="s">
        <v>13604</v>
      </c>
    </row>
    <row r="242" spans="1:12">
      <c r="A242" t="str">
        <f t="shared" si="3"/>
        <v>Unihit 120 SC 40 X 250 ml0</v>
      </c>
      <c r="B242" t="e">
        <f>VLOOKUP(A242,'master-barang-bayu'!A:C,2,0)</f>
        <v>#N/A</v>
      </c>
      <c r="C242" t="s">
        <v>16084</v>
      </c>
      <c r="E242" t="str">
        <f>VLOOKUP(F242,'master-barang-BRAM'!$B$2:$I$1394,3,FALSE)</f>
        <v>KIU1275</v>
      </c>
      <c r="F242" t="s">
        <v>2110</v>
      </c>
      <c r="H242" s="6">
        <v>0</v>
      </c>
      <c r="I242">
        <v>16</v>
      </c>
      <c r="L242" t="s">
        <v>13605</v>
      </c>
    </row>
    <row r="243" spans="1:12">
      <c r="A243" t="str">
        <f t="shared" si="3"/>
        <v>Uprise 50 X 100 ml0</v>
      </c>
      <c r="B243" t="e">
        <f>VLOOKUP(A243,'master-barang-bayu'!A:C,2,0)</f>
        <v>#N/A</v>
      </c>
      <c r="C243" t="s">
        <v>16095</v>
      </c>
      <c r="E243" t="str">
        <f>VLOOKUP(F243,'master-barang-BRAM'!$B$2:$I$1394,3,FALSE)</f>
        <v>KIU1282</v>
      </c>
      <c r="F243" t="s">
        <v>2117</v>
      </c>
      <c r="H243" s="6">
        <v>0</v>
      </c>
      <c r="I243">
        <v>25</v>
      </c>
      <c r="L243" t="s">
        <v>13616</v>
      </c>
    </row>
    <row r="244" spans="1:12">
      <c r="A244" t="str">
        <f t="shared" si="3"/>
        <v>Uprise 50 X 100 ml0</v>
      </c>
      <c r="B244" t="e">
        <f>VLOOKUP(A244,'master-barang-bayu'!A:C,2,0)</f>
        <v>#N/A</v>
      </c>
      <c r="C244" t="s">
        <v>16095</v>
      </c>
      <c r="E244" t="str">
        <f>VLOOKUP(F244,'master-barang-BRAM'!$B$2:$I$1394,3,FALSE)</f>
        <v>KIU1282</v>
      </c>
      <c r="F244" t="s">
        <v>2117</v>
      </c>
      <c r="H244" s="6">
        <v>0</v>
      </c>
      <c r="I244">
        <v>30</v>
      </c>
      <c r="L244" t="s">
        <v>13616</v>
      </c>
    </row>
    <row r="245" spans="1:12">
      <c r="A245" t="str">
        <f t="shared" si="3"/>
        <v>Virtako 300 SC 10 X 20 X 10 ml0</v>
      </c>
      <c r="B245" t="e">
        <f>VLOOKUP(A245,'master-barang-bayu'!A:C,2,0)</f>
        <v>#N/A</v>
      </c>
      <c r="C245" t="s">
        <v>16110</v>
      </c>
      <c r="E245" t="str">
        <f>VLOOKUP(F245,'master-barang-BRAM'!$B$2:$I$1394,3,FALSE)</f>
        <v>KIU1291</v>
      </c>
      <c r="F245" t="s">
        <v>2136</v>
      </c>
      <c r="H245" s="6">
        <v>0</v>
      </c>
      <c r="I245">
        <v>5000</v>
      </c>
      <c r="L245" t="s">
        <v>13631</v>
      </c>
    </row>
    <row r="246" spans="1:12">
      <c r="A246" t="str">
        <f t="shared" si="3"/>
        <v>Virtako 300 SC 50 X 100 ml0</v>
      </c>
      <c r="B246" t="e">
        <f>VLOOKUP(A246,'master-barang-bayu'!A:C,2,0)</f>
        <v>#N/A</v>
      </c>
      <c r="C246" t="s">
        <v>16113</v>
      </c>
      <c r="E246" t="str">
        <f>VLOOKUP(F246,'master-barang-BRAM'!$B$2:$I$1394,3,FALSE)</f>
        <v>KIU1293</v>
      </c>
      <c r="F246" t="s">
        <v>2148</v>
      </c>
      <c r="H246" s="6">
        <v>0</v>
      </c>
      <c r="I246">
        <v>20</v>
      </c>
      <c r="L246" t="s">
        <v>13634</v>
      </c>
    </row>
    <row r="247" spans="1:12">
      <c r="A247" t="str">
        <f t="shared" si="3"/>
        <v>Virtako 300 SC 50 X 100 ml0</v>
      </c>
      <c r="B247" t="e">
        <f>VLOOKUP(A247,'master-barang-bayu'!A:C,2,0)</f>
        <v>#N/A</v>
      </c>
      <c r="C247" t="s">
        <v>16113</v>
      </c>
      <c r="E247" t="str">
        <f>VLOOKUP(F247,'master-barang-BRAM'!$B$2:$I$1394,3,FALSE)</f>
        <v>KIU1293</v>
      </c>
      <c r="F247" t="s">
        <v>2148</v>
      </c>
      <c r="H247" s="6">
        <v>0</v>
      </c>
      <c r="I247">
        <v>50</v>
      </c>
      <c r="L247" t="s">
        <v>13634</v>
      </c>
    </row>
    <row r="248" spans="1:12">
      <c r="A248" t="str">
        <f t="shared" si="3"/>
        <v>Walang 50 EC 25 X 400 ml0</v>
      </c>
      <c r="B248" t="e">
        <f>VLOOKUP(A248,'master-barang-bayu'!A:C,2,0)</f>
        <v>#N/A</v>
      </c>
      <c r="C248" t="s">
        <v>16127</v>
      </c>
      <c r="E248" t="str">
        <f>VLOOKUP(F248,'master-barang-BRAM'!$B$2:$I$1394,3,FALSE)</f>
        <v>KIU1301</v>
      </c>
      <c r="F248" t="s">
        <v>2159</v>
      </c>
      <c r="H248" s="6">
        <v>0</v>
      </c>
      <c r="I248">
        <v>50</v>
      </c>
      <c r="L248" t="s">
        <v>13648</v>
      </c>
    </row>
    <row r="249" spans="1:12">
      <c r="A249" t="str">
        <f t="shared" si="3"/>
        <v>Wendry 75 WP 100 X 100 gr (M2U)0</v>
      </c>
      <c r="B249" t="e">
        <f>VLOOKUP(A249,'master-barang-bayu'!A:C,2,0)</f>
        <v>#N/A</v>
      </c>
      <c r="C249" t="s">
        <v>16128</v>
      </c>
      <c r="E249" t="str">
        <f>VLOOKUP(F249,'master-barang-BRAM'!$B$2:$I$1394,3,FALSE)</f>
        <v>KIU1302</v>
      </c>
      <c r="F249" t="s">
        <v>2160</v>
      </c>
      <c r="H249" s="6">
        <v>0</v>
      </c>
      <c r="I249">
        <v>20</v>
      </c>
      <c r="L249" t="s">
        <v>13649</v>
      </c>
    </row>
    <row r="250" spans="1:12">
      <c r="A250" t="str">
        <f t="shared" si="3"/>
        <v>Wendry 75 WP 20 X 500 gr (M2U)0</v>
      </c>
      <c r="B250" t="e">
        <f>VLOOKUP(A250,'master-barang-bayu'!A:C,2,0)</f>
        <v>#N/A</v>
      </c>
      <c r="C250" t="s">
        <v>16130</v>
      </c>
      <c r="E250" t="str">
        <f>VLOOKUP(F250,'master-barang-BRAM'!$B$2:$I$1394,3,FALSE)</f>
        <v>KIU1303</v>
      </c>
      <c r="F250" t="s">
        <v>2161</v>
      </c>
      <c r="H250" s="6">
        <v>0</v>
      </c>
      <c r="I250">
        <v>60</v>
      </c>
      <c r="L250" t="s">
        <v>13651</v>
      </c>
    </row>
    <row r="251" spans="1:12">
      <c r="A251" t="str">
        <f t="shared" si="3"/>
        <v>Atonik 6.0 L 15 X 500 ml0</v>
      </c>
      <c r="B251" t="e">
        <f>VLOOKUP(A251,'master-barang-bayu'!A:C,2,0)</f>
        <v>#N/A</v>
      </c>
      <c r="C251" t="s">
        <v>14565</v>
      </c>
      <c r="E251" t="str">
        <f>VLOOKUP(F251,'master-barang-BRAM'!$B$2:$I$1394,3,FALSE)</f>
        <v>KIU132</v>
      </c>
      <c r="F251" t="s">
        <v>256</v>
      </c>
      <c r="H251" s="6">
        <v>0</v>
      </c>
      <c r="I251">
        <v>15</v>
      </c>
      <c r="L251" t="s">
        <v>12086</v>
      </c>
    </row>
    <row r="252" spans="1:12">
      <c r="A252" t="str">
        <f t="shared" si="3"/>
        <v>Atonik 6.0 L 15 X 500 ml0</v>
      </c>
      <c r="B252" t="e">
        <f>VLOOKUP(A252,'master-barang-bayu'!A:C,2,0)</f>
        <v>#N/A</v>
      </c>
      <c r="C252" t="s">
        <v>14565</v>
      </c>
      <c r="E252" t="str">
        <f>VLOOKUP(F252,'master-barang-BRAM'!$B$2:$I$1394,3,FALSE)</f>
        <v>KIU132</v>
      </c>
      <c r="F252" t="s">
        <v>256</v>
      </c>
      <c r="H252" s="6">
        <v>0</v>
      </c>
      <c r="I252">
        <v>75</v>
      </c>
      <c r="L252" t="s">
        <v>12086</v>
      </c>
    </row>
    <row r="253" spans="1:12">
      <c r="A253" t="str">
        <f t="shared" si="3"/>
        <v>Calcium D-Diana 20 X 1 kg0</v>
      </c>
      <c r="B253" t="e">
        <f>VLOOKUP(A253,'master-barang-bayu'!A:C,2,0)</f>
        <v>#N/A</v>
      </c>
      <c r="C253" t="s">
        <v>14716</v>
      </c>
      <c r="E253" t="str">
        <f>VLOOKUP(F253,'master-barang-BRAM'!$B$2:$I$1394,3,FALSE)</f>
        <v>KIU244</v>
      </c>
      <c r="F253" t="s">
        <v>465</v>
      </c>
      <c r="H253" s="6">
        <v>0</v>
      </c>
      <c r="I253">
        <v>20</v>
      </c>
      <c r="L253" t="s">
        <v>12237</v>
      </c>
    </row>
    <row r="254" spans="1:12">
      <c r="A254" t="str">
        <f t="shared" si="3"/>
        <v>Dewa Dewi 15 X 1 ltr0</v>
      </c>
      <c r="B254" t="e">
        <f>VLOOKUP(A254,'master-barang-bayu'!A:C,2,0)</f>
        <v>#N/A</v>
      </c>
      <c r="C254" t="s">
        <v>14815</v>
      </c>
      <c r="E254" t="str">
        <f>VLOOKUP(F254,'master-barang-BRAM'!$B$2:$I$1394,3,FALSE)</f>
        <v>KIU316</v>
      </c>
      <c r="F254" t="s">
        <v>590</v>
      </c>
      <c r="H254" s="6">
        <v>0</v>
      </c>
      <c r="I254">
        <v>150</v>
      </c>
      <c r="L254" t="s">
        <v>12336</v>
      </c>
    </row>
    <row r="255" spans="1:12">
      <c r="A255" t="str">
        <f t="shared" si="3"/>
        <v>EM-4 Pertanian (LK) 15 X 1 ltr0</v>
      </c>
      <c r="B255" t="e">
        <f>VLOOKUP(A255,'master-barang-bayu'!A:C,2,0)</f>
        <v>#N/A</v>
      </c>
      <c r="C255" t="s">
        <v>14841</v>
      </c>
      <c r="E255" t="str">
        <f>VLOOKUP(F255,'master-barang-BRAM'!$B$2:$I$1394,3,FALSE)</f>
        <v>KIU337</v>
      </c>
      <c r="F255" t="s">
        <v>616</v>
      </c>
      <c r="H255" s="6">
        <v>0</v>
      </c>
      <c r="I255">
        <v>150</v>
      </c>
      <c r="L255" t="s">
        <v>12362</v>
      </c>
    </row>
    <row r="256" spans="1:12">
      <c r="A256" t="str">
        <f t="shared" si="3"/>
        <v>EM-4 Pertanian (LK) 15 X 1 ltr0</v>
      </c>
      <c r="B256" t="e">
        <f>VLOOKUP(A256,'master-barang-bayu'!A:C,2,0)</f>
        <v>#N/A</v>
      </c>
      <c r="C256" t="s">
        <v>14841</v>
      </c>
      <c r="E256" t="str">
        <f>VLOOKUP(F256,'master-barang-BRAM'!$B$2:$I$1394,3,FALSE)</f>
        <v>KIU337</v>
      </c>
      <c r="F256" t="s">
        <v>616</v>
      </c>
      <c r="H256" s="6">
        <v>0</v>
      </c>
      <c r="I256">
        <v>330</v>
      </c>
      <c r="L256" t="s">
        <v>12362</v>
      </c>
    </row>
    <row r="257" spans="1:12">
      <c r="A257" t="str">
        <f t="shared" si="3"/>
        <v>EM-4 Pertanian (LK) 15 X 1 ltr0</v>
      </c>
      <c r="B257" t="e">
        <f>VLOOKUP(A257,'master-barang-bayu'!A:C,2,0)</f>
        <v>#N/A</v>
      </c>
      <c r="C257" t="s">
        <v>14840</v>
      </c>
      <c r="E257" t="str">
        <f>VLOOKUP(F257,'master-barang-BRAM'!$B$2:$I$1394,3,FALSE)</f>
        <v>KIU337</v>
      </c>
      <c r="F257" t="s">
        <v>616</v>
      </c>
      <c r="H257" s="6">
        <v>0</v>
      </c>
      <c r="I257">
        <v>45</v>
      </c>
      <c r="L257" t="s">
        <v>12361</v>
      </c>
    </row>
    <row r="258" spans="1:12">
      <c r="A258" t="str">
        <f t="shared" si="3"/>
        <v>EM-4 Pertanian (LK) 15 X 1 ltr0</v>
      </c>
      <c r="B258" t="e">
        <f>VLOOKUP(A258,'master-barang-bayu'!A:C,2,0)</f>
        <v>#N/A</v>
      </c>
      <c r="C258" t="s">
        <v>14841</v>
      </c>
      <c r="E258" t="str">
        <f>VLOOKUP(F258,'master-barang-BRAM'!$B$2:$I$1394,3,FALSE)</f>
        <v>KIU337</v>
      </c>
      <c r="F258" t="s">
        <v>616</v>
      </c>
      <c r="H258" s="6">
        <v>0</v>
      </c>
      <c r="I258">
        <v>150</v>
      </c>
      <c r="L258" t="s">
        <v>12362</v>
      </c>
    </row>
    <row r="259" spans="1:12">
      <c r="A259" t="str">
        <f t="shared" ref="A259:A322" si="4">F259&amp;G259&amp;H259</f>
        <v>EM-4 Tambak (LM) 15 X 1 ltr0</v>
      </c>
      <c r="B259" t="e">
        <f>VLOOKUP(A259,'master-barang-bayu'!A:C,2,0)</f>
        <v>#N/A</v>
      </c>
      <c r="C259" t="s">
        <v>14842</v>
      </c>
      <c r="E259" t="str">
        <f>VLOOKUP(F259,'master-barang-BRAM'!$B$2:$I$1394,3,FALSE)</f>
        <v>KIU338</v>
      </c>
      <c r="F259" t="s">
        <v>617</v>
      </c>
      <c r="H259" s="6">
        <v>0</v>
      </c>
      <c r="I259">
        <v>30</v>
      </c>
      <c r="L259" t="s">
        <v>12363</v>
      </c>
    </row>
    <row r="260" spans="1:12">
      <c r="A260" t="str">
        <f t="shared" si="4"/>
        <v>Gandasil B/K 144 X 100 gr0</v>
      </c>
      <c r="B260" t="e">
        <f>VLOOKUP(A260,'master-barang-bayu'!A:C,2,0)</f>
        <v>#N/A</v>
      </c>
      <c r="C260" t="s">
        <v>14932</v>
      </c>
      <c r="E260" t="str">
        <f>VLOOKUP(F260,'master-barang-BRAM'!$B$2:$I$1394,3,FALSE)</f>
        <v>KIU396</v>
      </c>
      <c r="F260" t="s">
        <v>695</v>
      </c>
      <c r="H260" s="6">
        <v>0</v>
      </c>
      <c r="I260">
        <v>144</v>
      </c>
      <c r="L260" t="s">
        <v>12453</v>
      </c>
    </row>
    <row r="261" spans="1:12">
      <c r="A261" t="str">
        <f t="shared" si="4"/>
        <v>Gandasil B/K 24 X 500 gr0</v>
      </c>
      <c r="B261" t="e">
        <f>VLOOKUP(A261,'master-barang-bayu'!A:C,2,0)</f>
        <v>#N/A</v>
      </c>
      <c r="C261" t="s">
        <v>14933</v>
      </c>
      <c r="E261" t="str">
        <f>VLOOKUP(F261,'master-barang-BRAM'!$B$2:$I$1394,3,FALSE)</f>
        <v>KIU397</v>
      </c>
      <c r="F261" t="s">
        <v>705</v>
      </c>
      <c r="H261" s="6">
        <v>0</v>
      </c>
      <c r="I261">
        <v>120</v>
      </c>
      <c r="L261" t="s">
        <v>12454</v>
      </c>
    </row>
    <row r="262" spans="1:12">
      <c r="A262" t="str">
        <f t="shared" si="4"/>
        <v>Gandasil B/K 24 X 500 gr0</v>
      </c>
      <c r="B262" t="e">
        <f>VLOOKUP(A262,'master-barang-bayu'!A:C,2,0)</f>
        <v>#N/A</v>
      </c>
      <c r="C262" t="s">
        <v>14933</v>
      </c>
      <c r="E262" t="str">
        <f>VLOOKUP(F262,'master-barang-BRAM'!$B$2:$I$1394,3,FALSE)</f>
        <v>KIU397</v>
      </c>
      <c r="F262" t="s">
        <v>705</v>
      </c>
      <c r="H262" s="6">
        <v>0</v>
      </c>
      <c r="I262">
        <v>48</v>
      </c>
      <c r="L262" t="s">
        <v>12454</v>
      </c>
    </row>
    <row r="263" spans="1:12">
      <c r="A263" t="str">
        <f t="shared" si="4"/>
        <v>Gandasil B/K 24 X 500 gr0</v>
      </c>
      <c r="B263" t="e">
        <f>VLOOKUP(A263,'master-barang-bayu'!A:C,2,0)</f>
        <v>#N/A</v>
      </c>
      <c r="C263" t="s">
        <v>14933</v>
      </c>
      <c r="E263" t="str">
        <f>VLOOKUP(F263,'master-barang-BRAM'!$B$2:$I$1394,3,FALSE)</f>
        <v>KIU397</v>
      </c>
      <c r="F263" t="s">
        <v>705</v>
      </c>
      <c r="H263" s="6">
        <v>0</v>
      </c>
      <c r="I263">
        <v>24</v>
      </c>
      <c r="L263" t="s">
        <v>12454</v>
      </c>
    </row>
    <row r="264" spans="1:12">
      <c r="A264" t="str">
        <f t="shared" si="4"/>
        <v>Gandasil B/K 24 X 500 gr0</v>
      </c>
      <c r="B264" t="e">
        <f>VLOOKUP(A264,'master-barang-bayu'!A:C,2,0)</f>
        <v>#N/A</v>
      </c>
      <c r="C264" t="s">
        <v>14933</v>
      </c>
      <c r="E264" t="str">
        <f>VLOOKUP(F264,'master-barang-BRAM'!$B$2:$I$1394,3,FALSE)</f>
        <v>KIU397</v>
      </c>
      <c r="F264" t="s">
        <v>705</v>
      </c>
      <c r="H264" s="6">
        <v>0</v>
      </c>
      <c r="I264">
        <v>24</v>
      </c>
      <c r="L264" t="s">
        <v>12454</v>
      </c>
    </row>
    <row r="265" spans="1:12">
      <c r="A265" t="str">
        <f t="shared" si="4"/>
        <v>Gandasil B/K 24 X 500 gr0</v>
      </c>
      <c r="B265" t="e">
        <f>VLOOKUP(A265,'master-barang-bayu'!A:C,2,0)</f>
        <v>#N/A</v>
      </c>
      <c r="C265" t="s">
        <v>14933</v>
      </c>
      <c r="E265" t="str">
        <f>VLOOKUP(F265,'master-barang-BRAM'!$B$2:$I$1394,3,FALSE)</f>
        <v>KIU397</v>
      </c>
      <c r="F265" t="s">
        <v>705</v>
      </c>
      <c r="H265" s="6">
        <v>0</v>
      </c>
      <c r="I265">
        <v>120</v>
      </c>
      <c r="L265" t="s">
        <v>12454</v>
      </c>
    </row>
    <row r="266" spans="1:12">
      <c r="A266" t="str">
        <f t="shared" si="4"/>
        <v>Gandasil D/H 144 X 100 gr0</v>
      </c>
      <c r="B266" t="e">
        <f>VLOOKUP(A266,'master-barang-bayu'!A:C,2,0)</f>
        <v>#N/A</v>
      </c>
      <c r="C266" t="s">
        <v>14939</v>
      </c>
      <c r="E266" t="str">
        <f>VLOOKUP(F266,'master-barang-BRAM'!$B$2:$I$1394,3,FALSE)</f>
        <v>KIU398</v>
      </c>
      <c r="F266" t="s">
        <v>709</v>
      </c>
      <c r="H266" s="6">
        <v>0</v>
      </c>
      <c r="I266">
        <v>720</v>
      </c>
      <c r="L266" t="s">
        <v>12460</v>
      </c>
    </row>
    <row r="267" spans="1:12">
      <c r="A267" t="str">
        <f t="shared" si="4"/>
        <v>Gandasil D/H 144 X 100 gr0</v>
      </c>
      <c r="B267" t="e">
        <f>VLOOKUP(A267,'master-barang-bayu'!A:C,2,0)</f>
        <v>#N/A</v>
      </c>
      <c r="C267" t="s">
        <v>14939</v>
      </c>
      <c r="E267" t="str">
        <f>VLOOKUP(F267,'master-barang-BRAM'!$B$2:$I$1394,3,FALSE)</f>
        <v>KIU398</v>
      </c>
      <c r="F267" t="s">
        <v>709</v>
      </c>
      <c r="H267" s="6">
        <v>0</v>
      </c>
      <c r="I267">
        <v>144</v>
      </c>
      <c r="L267" t="s">
        <v>12460</v>
      </c>
    </row>
    <row r="268" spans="1:12">
      <c r="A268" t="str">
        <f t="shared" si="4"/>
        <v>Gandasil D/H 144 X 100 gr0</v>
      </c>
      <c r="B268" t="e">
        <f>VLOOKUP(A268,'master-barang-bayu'!A:C,2,0)</f>
        <v>#N/A</v>
      </c>
      <c r="C268" t="s">
        <v>14939</v>
      </c>
      <c r="E268" t="str">
        <f>VLOOKUP(F268,'master-barang-BRAM'!$B$2:$I$1394,3,FALSE)</f>
        <v>KIU398</v>
      </c>
      <c r="F268" t="s">
        <v>709</v>
      </c>
      <c r="H268" s="6">
        <v>0</v>
      </c>
      <c r="I268">
        <v>432</v>
      </c>
      <c r="L268" t="s">
        <v>12460</v>
      </c>
    </row>
    <row r="269" spans="1:12">
      <c r="A269" t="str">
        <f t="shared" si="4"/>
        <v>Gandasil D/H 144 X 100 gr0</v>
      </c>
      <c r="B269" t="e">
        <f>VLOOKUP(A269,'master-barang-bayu'!A:C,2,0)</f>
        <v>#N/A</v>
      </c>
      <c r="C269" t="s">
        <v>14939</v>
      </c>
      <c r="E269" t="str">
        <f>VLOOKUP(F269,'master-barang-BRAM'!$B$2:$I$1394,3,FALSE)</f>
        <v>KIU398</v>
      </c>
      <c r="F269" t="s">
        <v>709</v>
      </c>
      <c r="H269" s="6">
        <v>0</v>
      </c>
      <c r="I269">
        <v>720</v>
      </c>
      <c r="L269" t="s">
        <v>12460</v>
      </c>
    </row>
    <row r="270" spans="1:12">
      <c r="A270" t="str">
        <f t="shared" si="4"/>
        <v>Gandasil D/H 144 X 100 gr0</v>
      </c>
      <c r="B270" t="e">
        <f>VLOOKUP(A270,'master-barang-bayu'!A:C,2,0)</f>
        <v>#N/A</v>
      </c>
      <c r="C270" t="s">
        <v>14939</v>
      </c>
      <c r="E270" t="str">
        <f>VLOOKUP(F270,'master-barang-BRAM'!$B$2:$I$1394,3,FALSE)</f>
        <v>KIU398</v>
      </c>
      <c r="F270" t="s">
        <v>709</v>
      </c>
      <c r="H270" s="6">
        <v>0</v>
      </c>
      <c r="I270">
        <v>144</v>
      </c>
      <c r="L270" t="s">
        <v>12460</v>
      </c>
    </row>
    <row r="271" spans="1:12">
      <c r="A271" t="str">
        <f t="shared" si="4"/>
        <v>Gandasil D/H 24 X 500 gr0</v>
      </c>
      <c r="B271" t="e">
        <f>VLOOKUP(A271,'master-barang-bayu'!A:C,2,0)</f>
        <v>#N/A</v>
      </c>
      <c r="C271" t="s">
        <v>14940</v>
      </c>
      <c r="E271" t="str">
        <f>VLOOKUP(F271,'master-barang-BRAM'!$B$2:$I$1394,3,FALSE)</f>
        <v>KIU399</v>
      </c>
      <c r="F271" t="s">
        <v>726</v>
      </c>
      <c r="H271" s="6">
        <v>0</v>
      </c>
      <c r="I271">
        <v>120</v>
      </c>
      <c r="L271" t="s">
        <v>12461</v>
      </c>
    </row>
    <row r="272" spans="1:12">
      <c r="A272" t="str">
        <f t="shared" si="4"/>
        <v>Gandasil D/H 24 X 500 gr0</v>
      </c>
      <c r="B272" t="e">
        <f>VLOOKUP(A272,'master-barang-bayu'!A:C,2,0)</f>
        <v>#N/A</v>
      </c>
      <c r="C272" t="s">
        <v>14940</v>
      </c>
      <c r="E272" t="str">
        <f>VLOOKUP(F272,'master-barang-BRAM'!$B$2:$I$1394,3,FALSE)</f>
        <v>KIU399</v>
      </c>
      <c r="F272" t="s">
        <v>726</v>
      </c>
      <c r="H272" s="6">
        <v>0</v>
      </c>
      <c r="I272">
        <v>48</v>
      </c>
      <c r="L272" t="s">
        <v>12461</v>
      </c>
    </row>
    <row r="273" spans="1:12">
      <c r="A273" t="str">
        <f t="shared" si="4"/>
        <v>Gandasil D/H 24 X 500 gr0</v>
      </c>
      <c r="B273" t="e">
        <f>VLOOKUP(A273,'master-barang-bayu'!A:C,2,0)</f>
        <v>#N/A</v>
      </c>
      <c r="C273" t="s">
        <v>14941</v>
      </c>
      <c r="E273" t="str">
        <f>VLOOKUP(F273,'master-barang-BRAM'!$B$2:$I$1394,3,FALSE)</f>
        <v>KIU399</v>
      </c>
      <c r="F273" t="s">
        <v>726</v>
      </c>
      <c r="H273" s="6">
        <v>0</v>
      </c>
      <c r="I273">
        <v>24</v>
      </c>
      <c r="L273" t="s">
        <v>12462</v>
      </c>
    </row>
    <row r="274" spans="1:12">
      <c r="A274" t="str">
        <f t="shared" si="4"/>
        <v>Gandasil D/H 24 X 500 gr0</v>
      </c>
      <c r="B274" t="e">
        <f>VLOOKUP(A274,'master-barang-bayu'!A:C,2,0)</f>
        <v>#N/A</v>
      </c>
      <c r="C274" t="s">
        <v>14941</v>
      </c>
      <c r="E274" t="str">
        <f>VLOOKUP(F274,'master-barang-BRAM'!$B$2:$I$1394,3,FALSE)</f>
        <v>KIU399</v>
      </c>
      <c r="F274" t="s">
        <v>726</v>
      </c>
      <c r="H274" s="6">
        <v>0</v>
      </c>
      <c r="I274">
        <v>24</v>
      </c>
      <c r="L274" t="s">
        <v>12462</v>
      </c>
    </row>
    <row r="275" spans="1:12">
      <c r="A275" t="str">
        <f t="shared" si="4"/>
        <v>Gandasil D/H 24 X 500 gr0</v>
      </c>
      <c r="B275" t="e">
        <f>VLOOKUP(A275,'master-barang-bayu'!A:C,2,0)</f>
        <v>#N/A</v>
      </c>
      <c r="C275" t="s">
        <v>14941</v>
      </c>
      <c r="E275" t="str">
        <f>VLOOKUP(F275,'master-barang-BRAM'!$B$2:$I$1394,3,FALSE)</f>
        <v>KIU399</v>
      </c>
      <c r="F275" t="s">
        <v>726</v>
      </c>
      <c r="H275" s="6">
        <v>0</v>
      </c>
      <c r="I275">
        <v>240</v>
      </c>
      <c r="L275" t="s">
        <v>12462</v>
      </c>
    </row>
    <row r="276" spans="1:12">
      <c r="A276" t="str">
        <f t="shared" si="4"/>
        <v>Gandasil D/H 24 X 500 gr0</v>
      </c>
      <c r="B276" t="e">
        <f>VLOOKUP(A276,'master-barang-bayu'!A:C,2,0)</f>
        <v>#N/A</v>
      </c>
      <c r="C276" t="s">
        <v>14941</v>
      </c>
      <c r="E276" t="str">
        <f>VLOOKUP(F276,'master-barang-BRAM'!$B$2:$I$1394,3,FALSE)</f>
        <v>KIU399</v>
      </c>
      <c r="F276" t="s">
        <v>726</v>
      </c>
      <c r="H276" s="6">
        <v>0</v>
      </c>
      <c r="I276">
        <v>120</v>
      </c>
      <c r="L276" t="s">
        <v>12462</v>
      </c>
    </row>
    <row r="277" spans="1:12">
      <c r="A277" t="str">
        <f t="shared" si="4"/>
        <v>Gandasil D/H 24 X 500 gr0</v>
      </c>
      <c r="B277" t="e">
        <f>VLOOKUP(A277,'master-barang-bayu'!A:C,2,0)</f>
        <v>#N/A</v>
      </c>
      <c r="C277" t="s">
        <v>14941</v>
      </c>
      <c r="E277" t="str">
        <f>VLOOKUP(F277,'master-barang-BRAM'!$B$2:$I$1394,3,FALSE)</f>
        <v>KIU399</v>
      </c>
      <c r="F277" t="s">
        <v>726</v>
      </c>
      <c r="H277" s="6">
        <v>0</v>
      </c>
      <c r="I277">
        <v>240</v>
      </c>
      <c r="L277" t="s">
        <v>12462</v>
      </c>
    </row>
    <row r="278" spans="1:12">
      <c r="A278" t="str">
        <f t="shared" si="4"/>
        <v>GG Bunga 50 X 100 ml0</v>
      </c>
      <c r="B278" t="e">
        <f>VLOOKUP(A278,'master-barang-bayu'!A:C,2,0)</f>
        <v>#N/A</v>
      </c>
      <c r="C278" t="s">
        <v>14970</v>
      </c>
      <c r="E278" t="str">
        <f>VLOOKUP(F278,'master-barang-BRAM'!$B$2:$I$1394,3,FALSE)</f>
        <v>KIU419</v>
      </c>
      <c r="F278" t="s">
        <v>749</v>
      </c>
      <c r="H278" s="6">
        <v>0</v>
      </c>
      <c r="I278">
        <v>20</v>
      </c>
      <c r="L278" t="s">
        <v>12491</v>
      </c>
    </row>
    <row r="279" spans="1:12">
      <c r="A279" t="str">
        <f t="shared" si="4"/>
        <v>Hara Garuda 20 X 1 kg0</v>
      </c>
      <c r="B279" t="e">
        <f>VLOOKUP(A279,'master-barang-bayu'!A:C,2,0)</f>
        <v>#N/A</v>
      </c>
      <c r="C279" t="s">
        <v>15022</v>
      </c>
      <c r="E279" t="str">
        <f>VLOOKUP(F279,'master-barang-BRAM'!$B$2:$I$1394,3,FALSE)</f>
        <v>KIU458</v>
      </c>
      <c r="F279" t="s">
        <v>796</v>
      </c>
      <c r="H279" s="6">
        <v>0</v>
      </c>
      <c r="I279">
        <v>200</v>
      </c>
      <c r="L279" t="s">
        <v>12543</v>
      </c>
    </row>
    <row r="280" spans="1:12">
      <c r="A280" t="str">
        <f t="shared" si="4"/>
        <v>KNO3 Merah P Tani 15 X 2 kg0</v>
      </c>
      <c r="B280" t="e">
        <f>VLOOKUP(A280,'master-barang-bayu'!A:C,2,0)</f>
        <v>#N/A</v>
      </c>
      <c r="C280" t="s">
        <v>15217</v>
      </c>
      <c r="E280" t="str">
        <f>VLOOKUP(F280,'master-barang-BRAM'!$B$2:$I$1394,3,FALSE)</f>
        <v>KIU626</v>
      </c>
      <c r="F280" t="s">
        <v>1187</v>
      </c>
      <c r="H280" s="6">
        <v>0</v>
      </c>
      <c r="I280">
        <v>15</v>
      </c>
      <c r="L280" t="s">
        <v>12738</v>
      </c>
    </row>
    <row r="281" spans="1:12">
      <c r="A281" t="str">
        <f t="shared" si="4"/>
        <v>KNO3 Merah P Tani 15 X 2 kg0</v>
      </c>
      <c r="B281" t="e">
        <f>VLOOKUP(A281,'master-barang-bayu'!A:C,2,0)</f>
        <v>#N/A</v>
      </c>
      <c r="C281" t="s">
        <v>15217</v>
      </c>
      <c r="E281" t="str">
        <f>VLOOKUP(F281,'master-barang-BRAM'!$B$2:$I$1394,3,FALSE)</f>
        <v>KIU626</v>
      </c>
      <c r="F281" t="s">
        <v>1187</v>
      </c>
      <c r="H281" s="6">
        <v>0</v>
      </c>
      <c r="I281">
        <v>1</v>
      </c>
      <c r="L281" t="s">
        <v>12738</v>
      </c>
    </row>
    <row r="282" spans="1:12">
      <c r="A282" t="str">
        <f t="shared" si="4"/>
        <v>KNO3 Merah P Tani 15 X 2 kg0</v>
      </c>
      <c r="B282" t="e">
        <f>VLOOKUP(A282,'master-barang-bayu'!A:C,2,0)</f>
        <v>#N/A</v>
      </c>
      <c r="C282" t="s">
        <v>15217</v>
      </c>
      <c r="E282" t="str">
        <f>VLOOKUP(F282,'master-barang-BRAM'!$B$2:$I$1394,3,FALSE)</f>
        <v>KIU626</v>
      </c>
      <c r="F282" t="s">
        <v>1187</v>
      </c>
      <c r="H282" s="6">
        <v>0</v>
      </c>
      <c r="I282">
        <v>74</v>
      </c>
      <c r="L282" t="s">
        <v>12738</v>
      </c>
    </row>
    <row r="283" spans="1:12">
      <c r="A283" t="str">
        <f t="shared" si="4"/>
        <v>KNO3 Merah P Tani 15 X 2 kg0</v>
      </c>
      <c r="B283" t="e">
        <f>VLOOKUP(A283,'master-barang-bayu'!A:C,2,0)</f>
        <v>#N/A</v>
      </c>
      <c r="C283" t="s">
        <v>15217</v>
      </c>
      <c r="E283" t="str">
        <f>VLOOKUP(F283,'master-barang-BRAM'!$B$2:$I$1394,3,FALSE)</f>
        <v>KIU626</v>
      </c>
      <c r="F283" t="s">
        <v>1187</v>
      </c>
      <c r="H283" s="6">
        <v>0</v>
      </c>
      <c r="I283">
        <v>75</v>
      </c>
      <c r="L283" t="s">
        <v>12738</v>
      </c>
    </row>
    <row r="284" spans="1:12">
      <c r="A284" t="str">
        <f t="shared" si="4"/>
        <v>KNO3 Merah P Tani 15 X 2 kg0</v>
      </c>
      <c r="B284" t="e">
        <f>VLOOKUP(A284,'master-barang-bayu'!A:C,2,0)</f>
        <v>#N/A</v>
      </c>
      <c r="C284" t="s">
        <v>15217</v>
      </c>
      <c r="E284" t="str">
        <f>VLOOKUP(F284,'master-barang-BRAM'!$B$2:$I$1394,3,FALSE)</f>
        <v>KIU626</v>
      </c>
      <c r="F284" t="s">
        <v>1187</v>
      </c>
      <c r="H284" s="6">
        <v>0</v>
      </c>
      <c r="I284">
        <v>450</v>
      </c>
      <c r="L284" t="s">
        <v>12738</v>
      </c>
    </row>
    <row r="285" spans="1:12">
      <c r="A285" t="str">
        <f t="shared" si="4"/>
        <v>KNO3 Putih P Tani 15 X 2 kg0</v>
      </c>
      <c r="B285" t="e">
        <f>VLOOKUP(A285,'master-barang-bayu'!A:C,2,0)</f>
        <v>#N/A</v>
      </c>
      <c r="C285" t="s">
        <v>15218</v>
      </c>
      <c r="E285" t="str">
        <f>VLOOKUP(F285,'master-barang-BRAM'!$B$2:$I$1394,3,FALSE)</f>
        <v>KIU627</v>
      </c>
      <c r="F285" t="s">
        <v>1188</v>
      </c>
      <c r="H285" s="6">
        <v>0</v>
      </c>
      <c r="I285">
        <v>75</v>
      </c>
      <c r="L285" t="s">
        <v>12739</v>
      </c>
    </row>
    <row r="286" spans="1:12">
      <c r="A286" t="str">
        <f t="shared" si="4"/>
        <v>KNO3 Putih P Tani 15 X 2 kg0</v>
      </c>
      <c r="B286" t="e">
        <f>VLOOKUP(A286,'master-barang-bayu'!A:C,2,0)</f>
        <v>#N/A</v>
      </c>
      <c r="C286" t="s">
        <v>15218</v>
      </c>
      <c r="E286" t="str">
        <f>VLOOKUP(F286,'master-barang-BRAM'!$B$2:$I$1394,3,FALSE)</f>
        <v>KIU627</v>
      </c>
      <c r="F286" t="s">
        <v>1188</v>
      </c>
      <c r="H286" s="6">
        <v>0</v>
      </c>
      <c r="I286">
        <v>30</v>
      </c>
      <c r="L286" t="s">
        <v>12739</v>
      </c>
    </row>
    <row r="287" spans="1:12">
      <c r="A287" t="str">
        <f t="shared" si="4"/>
        <v>KNO3 Putih P Tani 15 X 2 kg0</v>
      </c>
      <c r="B287" t="e">
        <f>VLOOKUP(A287,'master-barang-bayu'!A:C,2,0)</f>
        <v>#N/A</v>
      </c>
      <c r="C287" t="s">
        <v>15218</v>
      </c>
      <c r="E287" t="str">
        <f>VLOOKUP(F287,'master-barang-BRAM'!$B$2:$I$1394,3,FALSE)</f>
        <v>KIU627</v>
      </c>
      <c r="F287" t="s">
        <v>1188</v>
      </c>
      <c r="H287" s="6">
        <v>0</v>
      </c>
      <c r="I287">
        <v>15</v>
      </c>
      <c r="L287" t="s">
        <v>12739</v>
      </c>
    </row>
    <row r="288" spans="1:12">
      <c r="A288" t="str">
        <f t="shared" si="4"/>
        <v>Mamigro 12-9-6 20 X 1 ltr0</v>
      </c>
      <c r="B288" t="e">
        <f>VLOOKUP(A288,'master-barang-bayu'!A:C,2,0)</f>
        <v>#N/A</v>
      </c>
      <c r="C288" t="s">
        <v>15308</v>
      </c>
      <c r="E288" t="str">
        <f>VLOOKUP(F288,'master-barang-BRAM'!$B$2:$I$1394,3,FALSE)</f>
        <v>KIU682</v>
      </c>
      <c r="F288" t="s">
        <v>1263</v>
      </c>
      <c r="H288" s="6">
        <v>0</v>
      </c>
      <c r="I288">
        <v>20</v>
      </c>
      <c r="L288" t="s">
        <v>12829</v>
      </c>
    </row>
    <row r="289" spans="1:12">
      <c r="A289" t="str">
        <f t="shared" si="4"/>
        <v>Mamigro 12-9-6 20 X 500 ml0</v>
      </c>
      <c r="B289" t="e">
        <f>VLOOKUP(A289,'master-barang-bayu'!A:C,2,0)</f>
        <v>#N/A</v>
      </c>
      <c r="C289" t="s">
        <v>15312</v>
      </c>
      <c r="E289" t="str">
        <f>VLOOKUP(F289,'master-barang-BRAM'!$B$2:$I$1394,3,FALSE)</f>
        <v>KIU683</v>
      </c>
      <c r="F289" t="s">
        <v>1267</v>
      </c>
      <c r="H289" s="6">
        <v>0</v>
      </c>
      <c r="I289">
        <v>20</v>
      </c>
      <c r="L289" t="s">
        <v>12833</v>
      </c>
    </row>
    <row r="290" spans="1:12">
      <c r="A290" t="str">
        <f t="shared" si="4"/>
        <v>Manohara 20 X 1 kg0</v>
      </c>
      <c r="B290" t="e">
        <f>VLOOKUP(A290,'master-barang-bayu'!A:C,2,0)</f>
        <v>#N/A</v>
      </c>
      <c r="C290" t="s">
        <v>15323</v>
      </c>
      <c r="E290" t="str">
        <f>VLOOKUP(F290,'master-barang-BRAM'!$B$2:$I$1394,3,FALSE)</f>
        <v>KIU688</v>
      </c>
      <c r="F290" t="s">
        <v>1274</v>
      </c>
      <c r="H290" s="6">
        <v>0</v>
      </c>
      <c r="I290">
        <v>220</v>
      </c>
      <c r="L290" t="s">
        <v>12844</v>
      </c>
    </row>
    <row r="291" spans="1:12">
      <c r="A291" t="str">
        <f t="shared" si="4"/>
        <v>Manohara 20 X 1 kg0</v>
      </c>
      <c r="B291" t="e">
        <f>VLOOKUP(A291,'master-barang-bayu'!A:C,2,0)</f>
        <v>#N/A</v>
      </c>
      <c r="C291" t="s">
        <v>15323</v>
      </c>
      <c r="E291" t="str">
        <f>VLOOKUP(F291,'master-barang-BRAM'!$B$2:$I$1394,3,FALSE)</f>
        <v>KIU688</v>
      </c>
      <c r="F291" t="s">
        <v>1274</v>
      </c>
      <c r="H291" s="6">
        <v>0</v>
      </c>
      <c r="I291">
        <v>40</v>
      </c>
      <c r="L291" t="s">
        <v>12844</v>
      </c>
    </row>
    <row r="292" spans="1:12">
      <c r="A292" t="str">
        <f t="shared" si="4"/>
        <v>MKP 20 X 1 kg0</v>
      </c>
      <c r="B292" t="e">
        <f>VLOOKUP(A292,'master-barang-bayu'!A:C,2,0)</f>
        <v>#N/A</v>
      </c>
      <c r="C292" t="s">
        <v>15393</v>
      </c>
      <c r="E292" t="str">
        <f>VLOOKUP(F292,'master-barang-BRAM'!$B$2:$I$1394,3,FALSE)</f>
        <v>KIU732</v>
      </c>
      <c r="F292" t="s">
        <v>1341</v>
      </c>
      <c r="H292" s="6">
        <v>0</v>
      </c>
      <c r="I292">
        <v>10</v>
      </c>
      <c r="L292" t="s">
        <v>12914</v>
      </c>
    </row>
    <row r="293" spans="1:12">
      <c r="A293" t="str">
        <f t="shared" si="4"/>
        <v>MKP 20 X 1 kg0</v>
      </c>
      <c r="B293" t="e">
        <f>VLOOKUP(A293,'master-barang-bayu'!A:C,2,0)</f>
        <v>#N/A</v>
      </c>
      <c r="C293" t="s">
        <v>15394</v>
      </c>
      <c r="E293" t="str">
        <f>VLOOKUP(F293,'master-barang-BRAM'!$B$2:$I$1394,3,FALSE)</f>
        <v>KIU732</v>
      </c>
      <c r="F293" t="s">
        <v>1341</v>
      </c>
      <c r="H293" s="6">
        <v>0</v>
      </c>
      <c r="I293">
        <v>300</v>
      </c>
      <c r="L293" t="s">
        <v>12915</v>
      </c>
    </row>
    <row r="294" spans="1:12">
      <c r="A294" t="str">
        <f t="shared" si="4"/>
        <v>MKP 20 X 1 kg0</v>
      </c>
      <c r="B294" t="e">
        <f>VLOOKUP(A294,'master-barang-bayu'!A:C,2,0)</f>
        <v>#N/A</v>
      </c>
      <c r="C294" t="s">
        <v>15394</v>
      </c>
      <c r="E294" t="str">
        <f>VLOOKUP(F294,'master-barang-BRAM'!$B$2:$I$1394,3,FALSE)</f>
        <v>KIU732</v>
      </c>
      <c r="F294" t="s">
        <v>1341</v>
      </c>
      <c r="H294" s="6">
        <v>0</v>
      </c>
      <c r="I294">
        <v>40</v>
      </c>
      <c r="L294" t="s">
        <v>12915</v>
      </c>
    </row>
    <row r="295" spans="1:12">
      <c r="A295" t="str">
        <f t="shared" si="4"/>
        <v>MKP 20 X 1 kg0</v>
      </c>
      <c r="B295" t="e">
        <f>VLOOKUP(A295,'master-barang-bayu'!A:C,2,0)</f>
        <v>#N/A</v>
      </c>
      <c r="C295" t="s">
        <v>15394</v>
      </c>
      <c r="E295" t="str">
        <f>VLOOKUP(F295,'master-barang-BRAM'!$B$2:$I$1394,3,FALSE)</f>
        <v>KIU732</v>
      </c>
      <c r="F295" t="s">
        <v>1341</v>
      </c>
      <c r="H295" s="6">
        <v>0</v>
      </c>
      <c r="I295">
        <v>20</v>
      </c>
      <c r="L295" t="s">
        <v>12915</v>
      </c>
    </row>
    <row r="296" spans="1:12">
      <c r="A296" t="str">
        <f t="shared" si="4"/>
        <v>MKP 20 X 1 kg0</v>
      </c>
      <c r="B296" t="e">
        <f>VLOOKUP(A296,'master-barang-bayu'!A:C,2,0)</f>
        <v>#N/A</v>
      </c>
      <c r="C296" t="s">
        <v>15394</v>
      </c>
      <c r="E296" t="str">
        <f>VLOOKUP(F296,'master-barang-BRAM'!$B$2:$I$1394,3,FALSE)</f>
        <v>KIU732</v>
      </c>
      <c r="F296" t="s">
        <v>1341</v>
      </c>
      <c r="H296" s="6">
        <v>0</v>
      </c>
      <c r="I296">
        <v>400</v>
      </c>
      <c r="L296" t="s">
        <v>12915</v>
      </c>
    </row>
    <row r="297" spans="1:12">
      <c r="A297" t="str">
        <f t="shared" si="4"/>
        <v>NPK SiNutriHS 13-6-27-4+TE Booster (Hijau) NPG 8 X 5 kg0</v>
      </c>
      <c r="B297" t="e">
        <f>VLOOKUP(A297,'master-barang-bayu'!A:C,2,0)</f>
        <v>#N/A</v>
      </c>
      <c r="C297" t="s">
        <v>15525</v>
      </c>
      <c r="E297" t="str">
        <f>VLOOKUP(F297,'master-barang-BRAM'!$B$2:$I$1394,3,FALSE)</f>
        <v>KIU850</v>
      </c>
      <c r="F297" t="s">
        <v>1474</v>
      </c>
      <c r="H297" s="6">
        <v>0</v>
      </c>
      <c r="I297">
        <v>8</v>
      </c>
      <c r="L297" t="s">
        <v>13046</v>
      </c>
    </row>
    <row r="298" spans="1:12">
      <c r="A298" t="str">
        <f t="shared" si="4"/>
        <v>NPK SiNutriHS 16-16-16+TE (Biru) NPG 8 X 5 kg0</v>
      </c>
      <c r="B298" t="e">
        <f>VLOOKUP(A298,'master-barang-bayu'!A:C,2,0)</f>
        <v>#N/A</v>
      </c>
      <c r="C298" t="s">
        <v>15530</v>
      </c>
      <c r="E298" t="str">
        <f>VLOOKUP(F298,'master-barang-BRAM'!$B$2:$I$1394,3,FALSE)</f>
        <v>KIU854</v>
      </c>
      <c r="F298" t="s">
        <v>1478</v>
      </c>
      <c r="H298" s="6">
        <v>0</v>
      </c>
      <c r="I298">
        <v>8</v>
      </c>
      <c r="L298" t="s">
        <v>13051</v>
      </c>
    </row>
    <row r="299" spans="1:12">
      <c r="A299" t="str">
        <f t="shared" si="4"/>
        <v>Qiuvita Merah 16.11.32 20 X 500 gr0</v>
      </c>
      <c r="B299" t="e">
        <f>VLOOKUP(A299,'master-barang-bayu'!A:C,2,0)</f>
        <v>#N/A</v>
      </c>
      <c r="C299" t="s">
        <v>15763</v>
      </c>
      <c r="E299" t="str">
        <f>VLOOKUP(F299,'master-barang-BRAM'!$B$2:$I$1394,3,FALSE)</f>
        <v>KIU1034</v>
      </c>
      <c r="F299" t="s">
        <v>1731</v>
      </c>
      <c r="H299" s="6">
        <v>0</v>
      </c>
      <c r="I299">
        <v>20</v>
      </c>
      <c r="L299" t="s">
        <v>13284</v>
      </c>
    </row>
    <row r="300" spans="1:12">
      <c r="A300" t="str">
        <f t="shared" si="4"/>
        <v>Sinagrowth 20 TB 100 X 10 X 5 gr0</v>
      </c>
      <c r="B300" t="e">
        <f>VLOOKUP(A300,'master-barang-bayu'!A:C,2,0)</f>
        <v>#N/A</v>
      </c>
      <c r="C300" t="s">
        <v>15904</v>
      </c>
      <c r="E300" t="str">
        <f>VLOOKUP(F300,'master-barang-BRAM'!$B$2:$I$1394,3,FALSE)</f>
        <v>KIU1130</v>
      </c>
      <c r="F300" t="s">
        <v>1900</v>
      </c>
      <c r="H300" s="6">
        <v>0</v>
      </c>
      <c r="I300">
        <v>20</v>
      </c>
      <c r="L300" t="s">
        <v>13425</v>
      </c>
    </row>
    <row r="301" spans="1:12">
      <c r="A301" t="str">
        <f t="shared" si="4"/>
        <v>Topsil B/K 30 X 450 gr0</v>
      </c>
      <c r="B301" t="e">
        <f>VLOOKUP(A301,'master-barang-bayu'!A:C,2,0)</f>
        <v>#N/A</v>
      </c>
      <c r="C301" t="s">
        <v>16047</v>
      </c>
      <c r="E301" t="str">
        <f>VLOOKUP(F301,'master-barang-BRAM'!$B$2:$I$1394,3,FALSE)</f>
        <v>KIU1245</v>
      </c>
      <c r="F301" t="s">
        <v>2076</v>
      </c>
      <c r="H301" s="6">
        <v>0</v>
      </c>
      <c r="I301">
        <v>60</v>
      </c>
      <c r="L301" t="s">
        <v>13568</v>
      </c>
    </row>
    <row r="302" spans="1:12">
      <c r="A302" t="str">
        <f t="shared" si="4"/>
        <v>Winda 250 SC 50 X 100 ml0</v>
      </c>
      <c r="B302" t="e">
        <f>VLOOKUP(A302,'master-barang-bayu'!A:C,2,0)</f>
        <v>#N/A</v>
      </c>
      <c r="C302" t="s">
        <v>16136</v>
      </c>
      <c r="E302" t="str">
        <f>VLOOKUP(F302,'master-barang-BRAM'!$B$2:$I$1394,3,FALSE)</f>
        <v>KIU1307</v>
      </c>
      <c r="F302" t="s">
        <v>2168</v>
      </c>
      <c r="H302" s="6">
        <v>0</v>
      </c>
      <c r="I302">
        <v>5</v>
      </c>
      <c r="L302" t="s">
        <v>13657</v>
      </c>
    </row>
    <row r="303" spans="1:12">
      <c r="A303" t="str">
        <f t="shared" si="4"/>
        <v>Qiuonol 400 SL 42 x 50 ml (Sample)0</v>
      </c>
      <c r="B303" t="e">
        <f>VLOOKUP(A303,'master-barang-bayu'!A:C,2,0)</f>
        <v>#N/A</v>
      </c>
      <c r="C303" t="s">
        <v>15740</v>
      </c>
      <c r="E303" t="str">
        <f>VLOOKUP(F303,'master-barang-BRAM'!$B$2:$I$1394,3,FALSE)</f>
        <v>KIU1020</v>
      </c>
      <c r="F303" t="s">
        <v>1717</v>
      </c>
      <c r="H303" s="6">
        <v>0</v>
      </c>
      <c r="I303">
        <v>122</v>
      </c>
      <c r="L303" t="s">
        <v>13261</v>
      </c>
    </row>
    <row r="304" spans="1:12">
      <c r="A304" t="str">
        <f t="shared" si="4"/>
        <v>Alat Kocor Pupuk Cair Quda Karisma0</v>
      </c>
      <c r="B304" t="e">
        <f>VLOOKUP(A304,'master-barang-bayu'!A:C,2,0)</f>
        <v>#N/A</v>
      </c>
      <c r="C304" t="s">
        <v>14444</v>
      </c>
      <c r="E304" t="str">
        <f>VLOOKUP(F304,'master-barang-BRAM'!$B$2:$I$1394,3,FALSE)</f>
        <v>KIU44</v>
      </c>
      <c r="F304" t="s">
        <v>102</v>
      </c>
      <c r="H304" s="6">
        <v>0</v>
      </c>
      <c r="I304">
        <v>1</v>
      </c>
      <c r="L304" t="s">
        <v>11965</v>
      </c>
    </row>
    <row r="305" spans="1:12">
      <c r="A305" t="str">
        <f t="shared" si="4"/>
        <v>Alat Kocor Pupuk Cair Quda Karisma0</v>
      </c>
      <c r="B305" t="e">
        <f>VLOOKUP(A305,'master-barang-bayu'!A:C,2,0)</f>
        <v>#N/A</v>
      </c>
      <c r="C305" t="s">
        <v>14444</v>
      </c>
      <c r="E305" t="str">
        <f>VLOOKUP(F305,'master-barang-BRAM'!$B$2:$I$1394,3,FALSE)</f>
        <v>KIU44</v>
      </c>
      <c r="F305" t="s">
        <v>102</v>
      </c>
      <c r="H305" s="6">
        <v>0</v>
      </c>
      <c r="I305">
        <v>1</v>
      </c>
      <c r="L305" t="s">
        <v>11965</v>
      </c>
    </row>
    <row r="306" spans="1:12">
      <c r="A306" t="str">
        <f t="shared" si="4"/>
        <v>Alat Kocor Pupuk Cair Quda Karisma0</v>
      </c>
      <c r="B306" t="e">
        <f>VLOOKUP(A306,'master-barang-bayu'!A:C,2,0)</f>
        <v>#N/A</v>
      </c>
      <c r="C306" t="s">
        <v>14444</v>
      </c>
      <c r="E306" t="str">
        <f>VLOOKUP(F306,'master-barang-BRAM'!$B$2:$I$1394,3,FALSE)</f>
        <v>KIU44</v>
      </c>
      <c r="F306" t="s">
        <v>102</v>
      </c>
      <c r="H306" s="6">
        <v>0</v>
      </c>
      <c r="I306">
        <v>1</v>
      </c>
      <c r="L306" t="s">
        <v>11965</v>
      </c>
    </row>
    <row r="307" spans="1:12">
      <c r="A307" t="str">
        <f t="shared" si="4"/>
        <v>Alat Kocor Pupuk Padat Quda Karisma0</v>
      </c>
      <c r="B307" t="e">
        <f>VLOOKUP(A307,'master-barang-bayu'!A:C,2,0)</f>
        <v>#N/A</v>
      </c>
      <c r="C307" t="s">
        <v>14445</v>
      </c>
      <c r="E307" t="str">
        <f>VLOOKUP(F307,'master-barang-BRAM'!$B$2:$I$1394,3,FALSE)</f>
        <v>KIU45</v>
      </c>
      <c r="F307" t="s">
        <v>103</v>
      </c>
      <c r="H307" s="6">
        <v>0</v>
      </c>
      <c r="I307">
        <v>3</v>
      </c>
      <c r="L307" t="s">
        <v>11966</v>
      </c>
    </row>
    <row r="308" spans="1:12">
      <c r="A308" t="str">
        <f t="shared" si="4"/>
        <v>Alat Pengikat Tanaman Yoto0</v>
      </c>
      <c r="B308" t="e">
        <f>VLOOKUP(A308,'master-barang-bayu'!A:C,2,0)</f>
        <v>#N/A</v>
      </c>
      <c r="C308" t="s">
        <v>14447</v>
      </c>
      <c r="E308" t="str">
        <f>VLOOKUP(F308,'master-barang-BRAM'!$B$2:$I$1394,3,FALSE)</f>
        <v>KIU47</v>
      </c>
      <c r="F308" t="s">
        <v>105</v>
      </c>
      <c r="H308" s="6">
        <v>0</v>
      </c>
      <c r="I308">
        <v>2</v>
      </c>
      <c r="L308" t="s">
        <v>11968</v>
      </c>
    </row>
    <row r="309" spans="1:12">
      <c r="A309" t="str">
        <f t="shared" si="4"/>
        <v>Gunting Gland 8" Bypass Pruner ,05-203 10 X 10 X 1 pcs0</v>
      </c>
      <c r="B309" t="e">
        <f>VLOOKUP(A309,'master-barang-bayu'!A:C,2,0)</f>
        <v>#N/A</v>
      </c>
      <c r="C309" t="s">
        <v>15010</v>
      </c>
      <c r="E309" t="str">
        <f>VLOOKUP(F309,'master-barang-BRAM'!$B$2:$I$1394,3,FALSE)</f>
        <v>KIU448</v>
      </c>
      <c r="F309" t="s">
        <v>780</v>
      </c>
      <c r="H309" s="6">
        <v>0</v>
      </c>
      <c r="I309">
        <v>10</v>
      </c>
      <c r="L309" t="s">
        <v>12531</v>
      </c>
    </row>
    <row r="310" spans="1:12">
      <c r="A310" t="str">
        <f t="shared" si="4"/>
        <v>Mulsa Coboy 60 cm X 1 kg0</v>
      </c>
      <c r="B310" t="e">
        <f>VLOOKUP(A310,'master-barang-bayu'!A:C,2,0)</f>
        <v>#N/A</v>
      </c>
      <c r="C310" t="s">
        <v>15410</v>
      </c>
      <c r="E310" t="str">
        <f>VLOOKUP(F310,'master-barang-BRAM'!$B$2:$I$1394,3,FALSE)</f>
        <v>KIU745</v>
      </c>
      <c r="F310" t="s">
        <v>1357</v>
      </c>
      <c r="H310" s="6">
        <v>0</v>
      </c>
      <c r="I310">
        <v>25</v>
      </c>
      <c r="L310" t="s">
        <v>12931</v>
      </c>
    </row>
    <row r="311" spans="1:12">
      <c r="A311" t="str">
        <f t="shared" si="4"/>
        <v>Mulsa Karisma Q989 60 cm X 8 kg (Roll)0</v>
      </c>
      <c r="B311" t="e">
        <f>VLOOKUP(A311,'master-barang-bayu'!A:C,2,0)</f>
        <v>#N/A</v>
      </c>
      <c r="C311" t="s">
        <v>15437</v>
      </c>
      <c r="E311" t="str">
        <f>VLOOKUP(F311,'master-barang-BRAM'!$B$2:$I$1394,3,FALSE)</f>
        <v>KIU772</v>
      </c>
      <c r="F311" t="s">
        <v>1385</v>
      </c>
      <c r="H311" s="6">
        <v>0</v>
      </c>
      <c r="I311">
        <v>6</v>
      </c>
      <c r="L311" t="s">
        <v>12958</v>
      </c>
    </row>
    <row r="312" spans="1:12">
      <c r="A312" t="str">
        <f t="shared" si="4"/>
        <v>Mulsa Ori Gajah 0.3 50 cm X 18 kg (Roll)0</v>
      </c>
      <c r="B312" t="e">
        <f>VLOOKUP(A312,'master-barang-bayu'!A:C,2,0)</f>
        <v>#N/A</v>
      </c>
      <c r="C312" t="s">
        <v>15455</v>
      </c>
      <c r="E312" t="str">
        <f>VLOOKUP(F312,'master-barang-BRAM'!$B$2:$I$1394,3,FALSE)</f>
        <v>KIU790</v>
      </c>
      <c r="F312" t="s">
        <v>1403</v>
      </c>
      <c r="H312" s="6">
        <v>0</v>
      </c>
      <c r="I312">
        <v>25</v>
      </c>
      <c r="L312" t="s">
        <v>12976</v>
      </c>
    </row>
    <row r="313" spans="1:12">
      <c r="A313" t="str">
        <f t="shared" si="4"/>
        <v>Sprayer Apung Hokita0</v>
      </c>
      <c r="B313" t="e">
        <f>VLOOKUP(A313,'master-barang-bayu'!A:C,2,0)</f>
        <v>#N/A</v>
      </c>
      <c r="C313" t="s">
        <v>15948</v>
      </c>
      <c r="E313" t="str">
        <f>VLOOKUP(F313,'master-barang-BRAM'!$B$2:$I$1394,3,FALSE)</f>
        <v>KIU1159</v>
      </c>
      <c r="F313" t="s">
        <v>1954</v>
      </c>
      <c r="H313" s="6">
        <v>0</v>
      </c>
      <c r="I313">
        <v>1</v>
      </c>
      <c r="L313" t="s">
        <v>13469</v>
      </c>
    </row>
    <row r="314" spans="1:12">
      <c r="A314" t="str">
        <f t="shared" si="4"/>
        <v>Sprayer Elektrik Joeragan 16 L Battery0</v>
      </c>
      <c r="B314" t="e">
        <f>VLOOKUP(A314,'master-barang-bayu'!A:C,2,0)</f>
        <v>#N/A</v>
      </c>
      <c r="C314" t="s">
        <v>15950</v>
      </c>
      <c r="E314" t="str">
        <f>VLOOKUP(F314,'master-barang-BRAM'!$B$2:$I$1394,3,FALSE)</f>
        <v>KIU1161</v>
      </c>
      <c r="F314" t="s">
        <v>1956</v>
      </c>
      <c r="H314" s="6">
        <v>0</v>
      </c>
      <c r="I314">
        <v>41</v>
      </c>
      <c r="L314" t="s">
        <v>13471</v>
      </c>
    </row>
    <row r="315" spans="1:12">
      <c r="A315" t="str">
        <f t="shared" si="4"/>
        <v>Sprayer Elektrik Quda Karisma 10 L 1 X 6 pcs0</v>
      </c>
      <c r="B315" t="e">
        <f>VLOOKUP(A315,'master-barang-bayu'!A:C,2,0)</f>
        <v>#N/A</v>
      </c>
      <c r="C315" t="s">
        <v>15951</v>
      </c>
      <c r="E315" t="str">
        <f>VLOOKUP(F315,'master-barang-BRAM'!$B$2:$I$1394,3,FALSE)</f>
        <v>KIU1162</v>
      </c>
      <c r="F315" t="s">
        <v>1957</v>
      </c>
      <c r="H315" s="6">
        <v>0</v>
      </c>
      <c r="I315">
        <v>1</v>
      </c>
      <c r="L315" t="s">
        <v>13472</v>
      </c>
    </row>
    <row r="316" spans="1:12">
      <c r="A316" t="str">
        <f t="shared" si="4"/>
        <v>Sprayer Elektrik Quda Karisma 10 L 1 X 6 pcs0</v>
      </c>
      <c r="B316" t="e">
        <f>VLOOKUP(A316,'master-barang-bayu'!A:C,2,0)</f>
        <v>#N/A</v>
      </c>
      <c r="C316" t="s">
        <v>15951</v>
      </c>
      <c r="E316" t="str">
        <f>VLOOKUP(F316,'master-barang-BRAM'!$B$2:$I$1394,3,FALSE)</f>
        <v>KIU1162</v>
      </c>
      <c r="F316" t="s">
        <v>1957</v>
      </c>
      <c r="H316" s="6">
        <v>0</v>
      </c>
      <c r="I316">
        <v>1</v>
      </c>
      <c r="L316" t="s">
        <v>13472</v>
      </c>
    </row>
    <row r="317" spans="1:12">
      <c r="A317" t="str">
        <f t="shared" si="4"/>
        <v>Sprayer Elektrik Quda Karisma 16 ltr0</v>
      </c>
      <c r="B317" t="e">
        <f>VLOOKUP(A317,'master-barang-bayu'!A:C,2,0)</f>
        <v>#N/A</v>
      </c>
      <c r="C317" t="s">
        <v>15952</v>
      </c>
      <c r="E317" t="str">
        <f>VLOOKUP(F317,'master-barang-BRAM'!$B$2:$I$1394,3,FALSE)</f>
        <v>KIU1163</v>
      </c>
      <c r="F317" t="s">
        <v>1958</v>
      </c>
      <c r="H317" s="6">
        <v>0</v>
      </c>
      <c r="I317">
        <v>3</v>
      </c>
      <c r="L317" t="s">
        <v>13473</v>
      </c>
    </row>
    <row r="318" spans="1:12">
      <c r="A318" t="str">
        <f t="shared" si="4"/>
        <v>Sprayer Elektrik Quda Karisma 16 ltr0</v>
      </c>
      <c r="B318" t="e">
        <f>VLOOKUP(A318,'master-barang-bayu'!A:C,2,0)</f>
        <v>#N/A</v>
      </c>
      <c r="C318" t="s">
        <v>15952</v>
      </c>
      <c r="E318" t="str">
        <f>VLOOKUP(F318,'master-barang-BRAM'!$B$2:$I$1394,3,FALSE)</f>
        <v>KIU1163</v>
      </c>
      <c r="F318" t="s">
        <v>1958</v>
      </c>
      <c r="H318" s="6">
        <v>0</v>
      </c>
      <c r="I318">
        <v>1</v>
      </c>
      <c r="L318" t="s">
        <v>13473</v>
      </c>
    </row>
    <row r="319" spans="1:12">
      <c r="A319" t="str">
        <f t="shared" si="4"/>
        <v>Sprayer Elektrik Quda Karisma 16 ltr0</v>
      </c>
      <c r="B319" t="e">
        <f>VLOOKUP(A319,'master-barang-bayu'!A:C,2,0)</f>
        <v>#N/A</v>
      </c>
      <c r="C319" t="s">
        <v>15952</v>
      </c>
      <c r="E319" t="str">
        <f>VLOOKUP(F319,'master-barang-BRAM'!$B$2:$I$1394,3,FALSE)</f>
        <v>KIU1163</v>
      </c>
      <c r="F319" t="s">
        <v>1958</v>
      </c>
      <c r="H319" s="6">
        <v>0</v>
      </c>
      <c r="I319">
        <v>1</v>
      </c>
      <c r="L319" t="s">
        <v>13473</v>
      </c>
    </row>
    <row r="320" spans="1:12">
      <c r="A320" t="str">
        <f t="shared" si="4"/>
        <v>Sprayer Elektrik Quda Karisma 16 ltr0</v>
      </c>
      <c r="B320" t="e">
        <f>VLOOKUP(A320,'master-barang-bayu'!A:C,2,0)</f>
        <v>#N/A</v>
      </c>
      <c r="C320" t="s">
        <v>15952</v>
      </c>
      <c r="E320" t="str">
        <f>VLOOKUP(F320,'master-barang-BRAM'!$B$2:$I$1394,3,FALSE)</f>
        <v>KIU1163</v>
      </c>
      <c r="F320" t="s">
        <v>1958</v>
      </c>
      <c r="H320" s="6">
        <v>0</v>
      </c>
      <c r="I320">
        <v>11</v>
      </c>
      <c r="L320" t="s">
        <v>13473</v>
      </c>
    </row>
    <row r="321" spans="1:12">
      <c r="A321" t="str">
        <f t="shared" si="4"/>
        <v>Sprayer Elektrik Quda Karisma 16 ltr0</v>
      </c>
      <c r="B321" t="e">
        <f>VLOOKUP(A321,'master-barang-bayu'!A:C,2,0)</f>
        <v>#N/A</v>
      </c>
      <c r="C321" t="s">
        <v>15952</v>
      </c>
      <c r="E321" t="str">
        <f>VLOOKUP(F321,'master-barang-BRAM'!$B$2:$I$1394,3,FALSE)</f>
        <v>KIU1163</v>
      </c>
      <c r="F321" t="s">
        <v>1958</v>
      </c>
      <c r="H321" s="6">
        <v>0</v>
      </c>
      <c r="I321">
        <v>200</v>
      </c>
      <c r="L321" t="s">
        <v>13473</v>
      </c>
    </row>
    <row r="322" spans="1:12">
      <c r="A322" t="str">
        <f t="shared" si="4"/>
        <v>Sprayer Elektrik Quda Karisma 16 ltr0</v>
      </c>
      <c r="B322" t="e">
        <f>VLOOKUP(A322,'master-barang-bayu'!A:C,2,0)</f>
        <v>#N/A</v>
      </c>
      <c r="C322" t="s">
        <v>15952</v>
      </c>
      <c r="E322" t="str">
        <f>VLOOKUP(F322,'master-barang-BRAM'!$B$2:$I$1394,3,FALSE)</f>
        <v>KIU1163</v>
      </c>
      <c r="F322" t="s">
        <v>1958</v>
      </c>
      <c r="H322" s="6">
        <v>0</v>
      </c>
      <c r="I322">
        <v>1</v>
      </c>
      <c r="L322" t="s">
        <v>13473</v>
      </c>
    </row>
    <row r="323" spans="1:12">
      <c r="A323" t="str">
        <f t="shared" ref="A323:A330" si="5">F323&amp;G323&amp;H323</f>
        <v>Sprayer Hokita 30 X 1 ltr0</v>
      </c>
      <c r="B323" t="e">
        <f>VLOOKUP(A323,'master-barang-bayu'!A:C,2,0)</f>
        <v>#N/A</v>
      </c>
      <c r="C323" t="s">
        <v>15954</v>
      </c>
      <c r="E323" t="str">
        <f>VLOOKUP(F323,'master-barang-BRAM'!$B$2:$I$1394,3,FALSE)</f>
        <v>KIU1165</v>
      </c>
      <c r="F323" t="s">
        <v>1960</v>
      </c>
      <c r="H323" s="6">
        <v>0</v>
      </c>
      <c r="I323">
        <v>5</v>
      </c>
      <c r="L323" t="s">
        <v>13475</v>
      </c>
    </row>
    <row r="324" spans="1:12">
      <c r="A324" t="str">
        <f t="shared" si="5"/>
        <v>Tali Gawar 989 40 X 600 gr0</v>
      </c>
      <c r="B324" t="e">
        <f>VLOOKUP(A324,'master-barang-bayu'!A:C,2,0)</f>
        <v>#N/A</v>
      </c>
      <c r="C324" t="s">
        <v>15995</v>
      </c>
      <c r="E324" t="str">
        <f>VLOOKUP(F324,'master-barang-BRAM'!$B$2:$I$1394,3,FALSE)</f>
        <v>KIU1197</v>
      </c>
      <c r="F324" t="s">
        <v>2001</v>
      </c>
      <c r="H324" s="6">
        <v>0</v>
      </c>
      <c r="I324">
        <v>80</v>
      </c>
      <c r="L324" t="s">
        <v>13516</v>
      </c>
    </row>
    <row r="325" spans="1:12">
      <c r="A325" t="str">
        <f t="shared" si="5"/>
        <v>Tali Gawar 989 40 X 600 gr0</v>
      </c>
      <c r="B325" t="e">
        <f>VLOOKUP(A325,'master-barang-bayu'!A:C,2,0)</f>
        <v>#N/A</v>
      </c>
      <c r="C325" t="s">
        <v>15995</v>
      </c>
      <c r="E325" t="str">
        <f>VLOOKUP(F325,'master-barang-BRAM'!$B$2:$I$1394,3,FALSE)</f>
        <v>KIU1197</v>
      </c>
      <c r="F325" t="s">
        <v>2001</v>
      </c>
      <c r="H325" s="6">
        <v>0</v>
      </c>
      <c r="I325">
        <v>400</v>
      </c>
      <c r="L325" t="s">
        <v>13516</v>
      </c>
    </row>
    <row r="326" spans="1:12">
      <c r="A326" t="str">
        <f t="shared" si="5"/>
        <v>Tali Kapas Cap Kelud 15 X 900 gr (Putih)0</v>
      </c>
      <c r="B326" t="e">
        <f>VLOOKUP(A326,'master-barang-bayu'!A:C,2,0)</f>
        <v>#N/A</v>
      </c>
      <c r="C326" t="s">
        <v>15999</v>
      </c>
      <c r="E326" t="str">
        <f>VLOOKUP(F326,'master-barang-BRAM'!$B$2:$I$1394,3,FALSE)</f>
        <v>KIU1201</v>
      </c>
      <c r="F326" t="s">
        <v>2005</v>
      </c>
      <c r="H326" s="6">
        <v>0</v>
      </c>
      <c r="I326">
        <v>1</v>
      </c>
      <c r="L326" t="s">
        <v>13520</v>
      </c>
    </row>
    <row r="327" spans="1:12">
      <c r="A327" t="str">
        <f t="shared" si="5"/>
        <v>Tangki TOP AGRI Double Fungsi 16 ltr baterai0</v>
      </c>
      <c r="B327" t="e">
        <f>VLOOKUP(A327,'master-barang-bayu'!A:C,2,0)</f>
        <v>#N/A</v>
      </c>
      <c r="C327" t="s">
        <v>16019</v>
      </c>
      <c r="E327" t="str">
        <f>VLOOKUP(F327,'master-barang-BRAM'!$B$2:$I$1394,3,FALSE)</f>
        <v>KIU1221</v>
      </c>
      <c r="F327" t="s">
        <v>2033</v>
      </c>
      <c r="H327" s="6">
        <v>0</v>
      </c>
      <c r="I327">
        <v>2</v>
      </c>
      <c r="L327" t="s">
        <v>13540</v>
      </c>
    </row>
    <row r="328" spans="1:12">
      <c r="A328" t="str">
        <f t="shared" si="5"/>
        <v>Kaos Java Karlos0</v>
      </c>
      <c r="B328" t="e">
        <f>VLOOKUP(A328,'master-barang-bayu'!A:C,2,0)</f>
        <v>#N/A</v>
      </c>
      <c r="C328" t="s">
        <v>15126</v>
      </c>
      <c r="E328" t="str">
        <f>VLOOKUP(F328,'master-barang-BRAM'!$B$2:$I$1394,3,FALSE)</f>
        <v>KIU542</v>
      </c>
      <c r="F328" t="s">
        <v>1094</v>
      </c>
      <c r="H328" s="6">
        <v>0</v>
      </c>
      <c r="I328">
        <v>3</v>
      </c>
      <c r="L328" t="s">
        <v>12647</v>
      </c>
    </row>
    <row r="329" spans="1:12">
      <c r="A329" t="str">
        <f t="shared" si="5"/>
        <v>Kaos MIA Trio Dahsyat0</v>
      </c>
      <c r="B329" t="e">
        <f>VLOOKUP(A329,'master-barang-bayu'!A:C,2,0)</f>
        <v>#N/A</v>
      </c>
      <c r="C329" t="s">
        <v>15148</v>
      </c>
      <c r="E329" t="str">
        <f>VLOOKUP(F329,'master-barang-BRAM'!$B$2:$I$1394,3,FALSE)</f>
        <v>KIU564</v>
      </c>
      <c r="F329" t="s">
        <v>1116</v>
      </c>
      <c r="H329" s="6">
        <v>0</v>
      </c>
      <c r="I329">
        <v>300</v>
      </c>
      <c r="L329" t="s">
        <v>12669</v>
      </c>
    </row>
    <row r="330" spans="1:12">
      <c r="A330" t="str">
        <f t="shared" si="5"/>
        <v>Kaos MIA Trio Dahsyat0</v>
      </c>
      <c r="B330" t="e">
        <f>VLOOKUP(A330,'master-barang-bayu'!A:C,2,0)</f>
        <v>#N/A</v>
      </c>
      <c r="C330" t="s">
        <v>15148</v>
      </c>
      <c r="E330" t="str">
        <f>VLOOKUP(F330,'master-barang-BRAM'!$B$2:$I$1394,3,FALSE)</f>
        <v>KIU564</v>
      </c>
      <c r="F330" t="s">
        <v>1116</v>
      </c>
      <c r="H330" s="6">
        <v>0</v>
      </c>
      <c r="I330">
        <v>200</v>
      </c>
      <c r="L330" t="s">
        <v>12669</v>
      </c>
    </row>
  </sheetData>
  <autoFilter ref="A1:I33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topLeftCell="I1" workbookViewId="0">
      <selection activeCell="O28" sqref="O28"/>
    </sheetView>
  </sheetViews>
  <sheetFormatPr defaultRowHeight="15"/>
  <cols>
    <col min="1" max="1" width="17" bestFit="1" customWidth="1"/>
    <col min="2" max="2" width="12.42578125" bestFit="1" customWidth="1"/>
    <col min="3" max="3" width="12.85546875" bestFit="1" customWidth="1"/>
    <col min="4" max="4" width="8" bestFit="1" customWidth="1"/>
    <col min="5" max="5" width="5.5703125" bestFit="1" customWidth="1"/>
    <col min="6" max="6" width="6" bestFit="1" customWidth="1"/>
    <col min="7" max="7" width="13.42578125" bestFit="1" customWidth="1"/>
    <col min="8" max="8" width="13.42578125" style="31" bestFit="1" customWidth="1"/>
    <col min="11" max="11" width="25.7109375" bestFit="1" customWidth="1"/>
    <col min="12" max="12" width="10.7109375" style="3" bestFit="1" customWidth="1"/>
    <col min="21" max="21" width="9.140625" style="31"/>
  </cols>
  <sheetData>
    <row r="1" spans="1:26">
      <c r="A1" s="33" t="s">
        <v>16494</v>
      </c>
      <c r="B1" s="33"/>
      <c r="C1" s="33"/>
      <c r="D1" s="33"/>
      <c r="E1" s="33"/>
      <c r="F1" s="33"/>
      <c r="G1" s="33"/>
      <c r="I1" s="33" t="s">
        <v>16495</v>
      </c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V1" s="33" t="s">
        <v>16496</v>
      </c>
      <c r="W1" s="33"/>
      <c r="X1" s="33"/>
      <c r="Y1" s="33"/>
      <c r="Z1" s="33"/>
    </row>
    <row r="2" spans="1:26">
      <c r="A2" s="1" t="s">
        <v>16481</v>
      </c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I2" s="1" t="s">
        <v>16482</v>
      </c>
      <c r="J2" s="1" t="s">
        <v>0</v>
      </c>
      <c r="K2" s="1" t="s">
        <v>2</v>
      </c>
      <c r="L2" s="25" t="s">
        <v>7</v>
      </c>
      <c r="M2" s="29" t="s">
        <v>3</v>
      </c>
      <c r="N2" s="29" t="s">
        <v>4</v>
      </c>
      <c r="O2" s="29" t="s">
        <v>5</v>
      </c>
      <c r="P2" s="29" t="s">
        <v>6</v>
      </c>
      <c r="Q2" s="29" t="s">
        <v>12</v>
      </c>
      <c r="R2" s="29" t="s">
        <v>10</v>
      </c>
      <c r="S2" s="29" t="s">
        <v>11</v>
      </c>
      <c r="T2" s="29" t="s">
        <v>8</v>
      </c>
      <c r="V2" s="1" t="s">
        <v>16483</v>
      </c>
      <c r="W2" s="1" t="s">
        <v>1</v>
      </c>
      <c r="X2" s="1" t="s">
        <v>16492</v>
      </c>
      <c r="Y2" s="1" t="s">
        <v>16493</v>
      </c>
      <c r="Z2" s="1" t="s">
        <v>12</v>
      </c>
    </row>
    <row r="3" spans="1:26">
      <c r="A3">
        <v>1</v>
      </c>
      <c r="B3" t="s">
        <v>11905</v>
      </c>
      <c r="C3" t="s">
        <v>14</v>
      </c>
      <c r="D3">
        <v>10</v>
      </c>
      <c r="E3">
        <v>1</v>
      </c>
      <c r="F3">
        <v>1</v>
      </c>
      <c r="G3">
        <v>10</v>
      </c>
      <c r="I3">
        <v>1</v>
      </c>
      <c r="J3" t="s">
        <v>11905</v>
      </c>
      <c r="K3" t="s">
        <v>14</v>
      </c>
      <c r="L3" s="3">
        <v>46204</v>
      </c>
      <c r="M3">
        <v>10</v>
      </c>
      <c r="N3">
        <v>1</v>
      </c>
      <c r="O3">
        <v>1</v>
      </c>
      <c r="P3">
        <v>10</v>
      </c>
      <c r="Q3">
        <v>250</v>
      </c>
      <c r="R3">
        <v>25</v>
      </c>
      <c r="S3">
        <v>0</v>
      </c>
      <c r="T3" t="s">
        <v>16474</v>
      </c>
      <c r="V3">
        <v>1</v>
      </c>
      <c r="W3" t="s">
        <v>14390</v>
      </c>
      <c r="X3" t="s">
        <v>11905</v>
      </c>
      <c r="Y3" t="s">
        <v>14</v>
      </c>
      <c r="Z3">
        <v>259</v>
      </c>
    </row>
    <row r="4" spans="1:26">
      <c r="A4">
        <v>2</v>
      </c>
      <c r="B4" t="s">
        <v>11906</v>
      </c>
      <c r="C4" t="s">
        <v>17</v>
      </c>
      <c r="D4">
        <v>40</v>
      </c>
      <c r="E4">
        <v>1</v>
      </c>
      <c r="F4">
        <v>1</v>
      </c>
      <c r="G4">
        <v>40</v>
      </c>
      <c r="I4">
        <v>2</v>
      </c>
      <c r="J4" t="s">
        <v>11906</v>
      </c>
      <c r="K4" t="s">
        <v>17</v>
      </c>
      <c r="L4" s="3">
        <v>46357</v>
      </c>
      <c r="M4">
        <v>40</v>
      </c>
      <c r="N4">
        <v>1</v>
      </c>
      <c r="O4">
        <v>1</v>
      </c>
      <c r="P4">
        <v>40</v>
      </c>
      <c r="Q4">
        <v>721</v>
      </c>
      <c r="R4">
        <v>18</v>
      </c>
      <c r="S4">
        <v>1</v>
      </c>
      <c r="T4" t="s">
        <v>16474</v>
      </c>
      <c r="V4">
        <v>2</v>
      </c>
      <c r="W4" t="s">
        <v>14391</v>
      </c>
      <c r="X4" t="s">
        <v>11906</v>
      </c>
      <c r="Y4" t="s">
        <v>17</v>
      </c>
      <c r="Z4">
        <v>365</v>
      </c>
    </row>
    <row r="5" spans="1:26">
      <c r="A5">
        <v>3</v>
      </c>
      <c r="B5" t="s">
        <v>11907</v>
      </c>
      <c r="C5" t="s">
        <v>19</v>
      </c>
      <c r="D5">
        <v>50</v>
      </c>
      <c r="E5">
        <v>1</v>
      </c>
      <c r="F5">
        <v>1</v>
      </c>
      <c r="G5">
        <v>50</v>
      </c>
      <c r="I5">
        <v>3</v>
      </c>
      <c r="J5" t="s">
        <v>11907</v>
      </c>
      <c r="K5" t="s">
        <v>19</v>
      </c>
      <c r="L5" s="3">
        <v>46082</v>
      </c>
      <c r="M5">
        <v>50</v>
      </c>
      <c r="N5">
        <v>1</v>
      </c>
      <c r="O5">
        <v>1</v>
      </c>
      <c r="P5">
        <v>50</v>
      </c>
      <c r="Q5">
        <v>8185</v>
      </c>
      <c r="R5">
        <v>163</v>
      </c>
      <c r="S5">
        <v>35</v>
      </c>
      <c r="T5" t="s">
        <v>16474</v>
      </c>
      <c r="V5">
        <v>3</v>
      </c>
      <c r="W5" t="s">
        <v>14392</v>
      </c>
      <c r="X5" t="s">
        <v>11907</v>
      </c>
      <c r="Y5" t="s">
        <v>19</v>
      </c>
      <c r="Z5">
        <v>100</v>
      </c>
    </row>
    <row r="6" spans="1:26">
      <c r="A6">
        <v>4</v>
      </c>
      <c r="B6" t="s">
        <v>11908</v>
      </c>
      <c r="C6" t="s">
        <v>20</v>
      </c>
      <c r="D6">
        <v>20</v>
      </c>
      <c r="E6">
        <v>20</v>
      </c>
      <c r="F6">
        <v>1</v>
      </c>
      <c r="G6">
        <v>400</v>
      </c>
      <c r="I6">
        <v>4</v>
      </c>
      <c r="J6" t="s">
        <v>11908</v>
      </c>
      <c r="K6" t="s">
        <v>20</v>
      </c>
      <c r="L6" s="3">
        <v>46722</v>
      </c>
      <c r="M6">
        <v>20</v>
      </c>
      <c r="N6">
        <v>20</v>
      </c>
      <c r="O6">
        <v>1</v>
      </c>
      <c r="P6">
        <v>400</v>
      </c>
      <c r="Q6">
        <v>11563</v>
      </c>
      <c r="R6">
        <v>28</v>
      </c>
      <c r="S6">
        <v>363</v>
      </c>
      <c r="T6" t="s">
        <v>16474</v>
      </c>
      <c r="V6">
        <v>4</v>
      </c>
      <c r="W6" t="s">
        <v>14398</v>
      </c>
      <c r="X6" t="s">
        <v>11933</v>
      </c>
      <c r="Y6" t="s">
        <v>65</v>
      </c>
      <c r="Z6">
        <v>1300</v>
      </c>
    </row>
    <row r="7" spans="1:26">
      <c r="A7">
        <v>5</v>
      </c>
      <c r="B7" t="s">
        <v>11909</v>
      </c>
      <c r="C7" t="s">
        <v>22</v>
      </c>
      <c r="D7">
        <v>20</v>
      </c>
      <c r="E7">
        <v>6</v>
      </c>
      <c r="F7">
        <v>1</v>
      </c>
      <c r="G7">
        <v>120</v>
      </c>
      <c r="I7">
        <v>5</v>
      </c>
      <c r="J7" t="s">
        <v>11909</v>
      </c>
      <c r="K7" t="s">
        <v>22</v>
      </c>
      <c r="L7" s="3">
        <v>46844</v>
      </c>
      <c r="M7">
        <v>20</v>
      </c>
      <c r="N7">
        <v>6</v>
      </c>
      <c r="O7">
        <v>1</v>
      </c>
      <c r="P7">
        <v>120</v>
      </c>
      <c r="Q7">
        <v>3372</v>
      </c>
      <c r="R7">
        <v>28</v>
      </c>
      <c r="S7">
        <v>12</v>
      </c>
      <c r="T7" t="s">
        <v>16474</v>
      </c>
    </row>
    <row r="8" spans="1:26">
      <c r="A8">
        <v>6</v>
      </c>
      <c r="B8" t="s">
        <v>11910</v>
      </c>
      <c r="C8" t="s">
        <v>24</v>
      </c>
      <c r="D8">
        <v>100</v>
      </c>
      <c r="E8">
        <v>1</v>
      </c>
      <c r="F8">
        <v>1</v>
      </c>
      <c r="G8">
        <v>100</v>
      </c>
      <c r="I8">
        <v>6</v>
      </c>
      <c r="J8" t="s">
        <v>11910</v>
      </c>
      <c r="K8" t="s">
        <v>24</v>
      </c>
      <c r="L8" s="3">
        <v>45809</v>
      </c>
      <c r="M8">
        <v>100</v>
      </c>
      <c r="N8">
        <v>1</v>
      </c>
      <c r="O8">
        <v>1</v>
      </c>
      <c r="P8">
        <v>100</v>
      </c>
      <c r="Q8">
        <v>37</v>
      </c>
      <c r="R8">
        <v>0</v>
      </c>
      <c r="S8">
        <v>37</v>
      </c>
      <c r="T8" t="s">
        <v>16474</v>
      </c>
    </row>
    <row r="9" spans="1:26">
      <c r="A9">
        <v>7</v>
      </c>
      <c r="B9" t="s">
        <v>11911</v>
      </c>
      <c r="C9" t="s">
        <v>28</v>
      </c>
      <c r="D9">
        <v>40</v>
      </c>
      <c r="E9">
        <v>1</v>
      </c>
      <c r="F9">
        <v>1</v>
      </c>
      <c r="G9">
        <v>40</v>
      </c>
      <c r="I9">
        <v>7</v>
      </c>
      <c r="J9" t="s">
        <v>11910</v>
      </c>
      <c r="K9" t="s">
        <v>24</v>
      </c>
      <c r="L9" s="3">
        <v>46997</v>
      </c>
      <c r="M9">
        <v>100</v>
      </c>
      <c r="N9">
        <v>1</v>
      </c>
      <c r="O9">
        <v>1</v>
      </c>
      <c r="P9">
        <v>100</v>
      </c>
      <c r="Q9">
        <v>600</v>
      </c>
      <c r="R9">
        <v>6</v>
      </c>
      <c r="S9">
        <v>0</v>
      </c>
      <c r="T9" t="s">
        <v>16474</v>
      </c>
    </row>
    <row r="10" spans="1:26">
      <c r="A10">
        <v>8</v>
      </c>
      <c r="B10" t="s">
        <v>11933</v>
      </c>
      <c r="C10" t="s">
        <v>65</v>
      </c>
      <c r="D10">
        <v>100</v>
      </c>
      <c r="E10">
        <v>1</v>
      </c>
      <c r="F10">
        <v>1</v>
      </c>
      <c r="G10">
        <v>100</v>
      </c>
      <c r="I10">
        <v>8</v>
      </c>
      <c r="J10" t="s">
        <v>11910</v>
      </c>
      <c r="K10" t="s">
        <v>24</v>
      </c>
      <c r="L10" s="3">
        <v>46935</v>
      </c>
      <c r="M10">
        <v>100</v>
      </c>
      <c r="N10">
        <v>1</v>
      </c>
      <c r="O10">
        <v>1</v>
      </c>
      <c r="P10">
        <v>100</v>
      </c>
      <c r="Q10">
        <v>6450</v>
      </c>
      <c r="R10">
        <v>64</v>
      </c>
      <c r="S10">
        <v>50</v>
      </c>
      <c r="T10" t="s">
        <v>16474</v>
      </c>
    </row>
    <row r="11" spans="1:26">
      <c r="I11">
        <v>9</v>
      </c>
      <c r="J11" t="s">
        <v>11911</v>
      </c>
      <c r="K11" t="s">
        <v>28</v>
      </c>
      <c r="L11" s="3">
        <v>46844</v>
      </c>
      <c r="M11">
        <v>40</v>
      </c>
      <c r="N11">
        <v>1</v>
      </c>
      <c r="O11">
        <v>1</v>
      </c>
      <c r="P11">
        <v>40</v>
      </c>
      <c r="Q11">
        <v>8</v>
      </c>
      <c r="R11">
        <v>0</v>
      </c>
      <c r="S11">
        <v>8</v>
      </c>
      <c r="T11" t="s">
        <v>16474</v>
      </c>
    </row>
    <row r="12" spans="1:26">
      <c r="I12">
        <v>10</v>
      </c>
      <c r="J12" t="s">
        <v>11911</v>
      </c>
      <c r="K12" t="s">
        <v>28</v>
      </c>
      <c r="L12" s="3">
        <v>46997</v>
      </c>
      <c r="M12">
        <v>40</v>
      </c>
      <c r="N12">
        <v>1</v>
      </c>
      <c r="O12">
        <v>1</v>
      </c>
      <c r="P12">
        <v>40</v>
      </c>
      <c r="Q12">
        <v>2000</v>
      </c>
      <c r="R12">
        <v>50</v>
      </c>
      <c r="S12">
        <v>0</v>
      </c>
      <c r="T12" t="s">
        <v>16474</v>
      </c>
    </row>
    <row r="13" spans="1:26">
      <c r="I13">
        <v>11</v>
      </c>
      <c r="J13" t="s">
        <v>11933</v>
      </c>
      <c r="K13" t="s">
        <v>65</v>
      </c>
      <c r="L13" s="3">
        <v>47058</v>
      </c>
      <c r="M13">
        <v>100</v>
      </c>
      <c r="N13">
        <v>1</v>
      </c>
      <c r="O13">
        <v>1</v>
      </c>
      <c r="P13">
        <v>100</v>
      </c>
      <c r="Q13">
        <v>700</v>
      </c>
      <c r="R13">
        <v>7</v>
      </c>
      <c r="S13">
        <v>0</v>
      </c>
      <c r="T13" t="s">
        <v>16474</v>
      </c>
    </row>
    <row r="14" spans="1:26">
      <c r="I14">
        <v>12</v>
      </c>
      <c r="J14" t="s">
        <v>11933</v>
      </c>
      <c r="K14" t="s">
        <v>65</v>
      </c>
      <c r="L14" s="3">
        <v>47027</v>
      </c>
      <c r="M14">
        <v>100</v>
      </c>
      <c r="N14">
        <v>1</v>
      </c>
      <c r="O14">
        <v>1</v>
      </c>
      <c r="P14">
        <v>100</v>
      </c>
      <c r="Q14">
        <v>1500</v>
      </c>
      <c r="R14">
        <v>15</v>
      </c>
      <c r="S14">
        <v>0</v>
      </c>
      <c r="T14" t="s">
        <v>16474</v>
      </c>
    </row>
    <row r="15" spans="1:26">
      <c r="I15">
        <v>13</v>
      </c>
      <c r="J15" t="s">
        <v>11933</v>
      </c>
      <c r="K15" t="s">
        <v>65</v>
      </c>
      <c r="L15" s="3">
        <v>46966</v>
      </c>
      <c r="M15">
        <v>100</v>
      </c>
      <c r="N15">
        <v>1</v>
      </c>
      <c r="O15">
        <v>1</v>
      </c>
      <c r="P15">
        <v>100</v>
      </c>
      <c r="Q15">
        <v>3005</v>
      </c>
      <c r="R15">
        <v>30</v>
      </c>
      <c r="S15">
        <v>5</v>
      </c>
      <c r="T15" t="s">
        <v>16474</v>
      </c>
    </row>
  </sheetData>
  <mergeCells count="3">
    <mergeCell ref="A1:G1"/>
    <mergeCell ref="I1:T1"/>
    <mergeCell ref="V1:Z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opLeftCell="A34" workbookViewId="0">
      <selection activeCell="K55" sqref="K55"/>
    </sheetView>
  </sheetViews>
  <sheetFormatPr defaultRowHeight="15"/>
  <cols>
    <col min="1" max="1" width="18.42578125" bestFit="1" customWidth="1"/>
    <col min="2" max="2" width="23.140625" bestFit="1" customWidth="1"/>
    <col min="3" max="3" width="14.140625" bestFit="1" customWidth="1"/>
    <col min="4" max="4" width="11.140625" bestFit="1" customWidth="1"/>
    <col min="5" max="5" width="14.140625" bestFit="1" customWidth="1"/>
    <col min="6" max="6" width="10.7109375" bestFit="1" customWidth="1"/>
    <col min="7" max="7" width="10.42578125" customWidth="1"/>
    <col min="8" max="8" width="11" bestFit="1" customWidth="1"/>
    <col min="9" max="9" width="10.140625" bestFit="1" customWidth="1"/>
    <col min="10" max="10" width="9.85546875" bestFit="1" customWidth="1"/>
    <col min="11" max="11" width="8.42578125" bestFit="1" customWidth="1"/>
  </cols>
  <sheetData>
    <row r="1" spans="1:11">
      <c r="A1" t="s">
        <v>16498</v>
      </c>
    </row>
    <row r="2" spans="1:11">
      <c r="A2" t="s">
        <v>0</v>
      </c>
      <c r="B2" t="s">
        <v>2</v>
      </c>
      <c r="C2" t="s">
        <v>16507</v>
      </c>
      <c r="D2" t="s">
        <v>16497</v>
      </c>
      <c r="E2" t="s">
        <v>16500</v>
      </c>
    </row>
    <row r="3" spans="1:11">
      <c r="A3" t="s">
        <v>11910</v>
      </c>
      <c r="B3" t="s">
        <v>24</v>
      </c>
    </row>
    <row r="5" spans="1:11">
      <c r="A5" t="s">
        <v>16499</v>
      </c>
    </row>
    <row r="6" spans="1:11">
      <c r="A6" t="s">
        <v>0</v>
      </c>
      <c r="B6" t="s">
        <v>2</v>
      </c>
      <c r="C6" t="s">
        <v>7</v>
      </c>
      <c r="D6" t="s">
        <v>16507</v>
      </c>
      <c r="E6" t="s">
        <v>16497</v>
      </c>
      <c r="F6" t="s">
        <v>16500</v>
      </c>
      <c r="H6" t="s">
        <v>16508</v>
      </c>
    </row>
    <row r="7" spans="1:11">
      <c r="A7" t="s">
        <v>11910</v>
      </c>
      <c r="B7" t="s">
        <v>24</v>
      </c>
      <c r="C7" s="28">
        <v>45809</v>
      </c>
      <c r="D7">
        <f>D17</f>
        <v>175</v>
      </c>
      <c r="E7">
        <f>D22</f>
        <v>250</v>
      </c>
      <c r="F7">
        <v>325</v>
      </c>
      <c r="H7">
        <f>F7-(E7+D7)</f>
        <v>-100</v>
      </c>
    </row>
    <row r="9" spans="1:11">
      <c r="A9" t="s">
        <v>16501</v>
      </c>
    </row>
    <row r="10" spans="1:11">
      <c r="A10" t="s">
        <v>0</v>
      </c>
      <c r="B10" t="s">
        <v>2</v>
      </c>
      <c r="C10" t="s">
        <v>7</v>
      </c>
      <c r="D10" t="s">
        <v>12</v>
      </c>
      <c r="E10" t="s">
        <v>10</v>
      </c>
      <c r="F10" t="s">
        <v>11</v>
      </c>
      <c r="H10" t="s">
        <v>8</v>
      </c>
      <c r="I10" t="s">
        <v>16503</v>
      </c>
      <c r="J10" t="s">
        <v>16504</v>
      </c>
      <c r="K10" t="s">
        <v>16502</v>
      </c>
    </row>
    <row r="11" spans="1:11">
      <c r="A11" t="s">
        <v>11910</v>
      </c>
      <c r="B11" t="s">
        <v>24</v>
      </c>
      <c r="C11" s="28">
        <v>45809</v>
      </c>
      <c r="D11">
        <v>100</v>
      </c>
      <c r="E11">
        <v>1</v>
      </c>
      <c r="F11">
        <v>0</v>
      </c>
    </row>
    <row r="16" spans="1:11">
      <c r="A16" s="32" t="s">
        <v>16505</v>
      </c>
      <c r="C16" s="28"/>
    </row>
    <row r="17" spans="1:11">
      <c r="A17" t="s">
        <v>11910</v>
      </c>
      <c r="B17" t="s">
        <v>24</v>
      </c>
      <c r="C17" s="28">
        <v>45809</v>
      </c>
      <c r="D17">
        <v>175</v>
      </c>
      <c r="F17">
        <f>D17+D22</f>
        <v>425</v>
      </c>
    </row>
    <row r="18" spans="1:11">
      <c r="A18" t="s">
        <v>11910</v>
      </c>
      <c r="B18" t="s">
        <v>24</v>
      </c>
      <c r="C18" s="28">
        <v>46997</v>
      </c>
      <c r="D18">
        <v>600</v>
      </c>
    </row>
    <row r="19" spans="1:11">
      <c r="A19" t="s">
        <v>11910</v>
      </c>
      <c r="B19" t="s">
        <v>24</v>
      </c>
      <c r="C19" s="28">
        <v>46935</v>
      </c>
      <c r="D19">
        <v>6450</v>
      </c>
    </row>
    <row r="21" spans="1:11">
      <c r="A21" s="32" t="s">
        <v>16506</v>
      </c>
    </row>
    <row r="22" spans="1:11">
      <c r="A22" t="s">
        <v>11910</v>
      </c>
      <c r="B22" t="s">
        <v>24</v>
      </c>
      <c r="C22" s="28">
        <v>45809</v>
      </c>
      <c r="D22">
        <v>250</v>
      </c>
    </row>
    <row r="24" spans="1:11">
      <c r="A24" t="s">
        <v>16516</v>
      </c>
      <c r="B24" t="s">
        <v>16509</v>
      </c>
      <c r="C24" t="s">
        <v>16510</v>
      </c>
      <c r="D24" t="s">
        <v>16511</v>
      </c>
      <c r="E24" t="s">
        <v>16512</v>
      </c>
      <c r="F24" t="s">
        <v>16513</v>
      </c>
      <c r="H24" t="s">
        <v>16514</v>
      </c>
      <c r="I24" t="s">
        <v>16515</v>
      </c>
      <c r="J24" t="s">
        <v>16488</v>
      </c>
      <c r="K24" t="s">
        <v>16508</v>
      </c>
    </row>
    <row r="25" spans="1:11">
      <c r="A25" s="3">
        <v>46204</v>
      </c>
      <c r="B25">
        <v>250</v>
      </c>
      <c r="C25">
        <v>259</v>
      </c>
      <c r="D25">
        <f>H25*J25</f>
        <v>0</v>
      </c>
      <c r="E25">
        <v>25</v>
      </c>
      <c r="F25">
        <v>0</v>
      </c>
      <c r="H25">
        <v>0</v>
      </c>
      <c r="I25">
        <v>0</v>
      </c>
      <c r="J25">
        <v>10</v>
      </c>
      <c r="K25">
        <f>D25-(B25+C25)</f>
        <v>-509</v>
      </c>
    </row>
    <row r="27" spans="1:11">
      <c r="B27" t="s">
        <v>16509</v>
      </c>
      <c r="C27" t="s">
        <v>16510</v>
      </c>
      <c r="D27" t="s">
        <v>16488</v>
      </c>
      <c r="E27" t="s">
        <v>16517</v>
      </c>
      <c r="F27" t="s">
        <v>16508</v>
      </c>
      <c r="G27" t="s">
        <v>16520</v>
      </c>
      <c r="H27" t="s">
        <v>16521</v>
      </c>
      <c r="I27" t="s">
        <v>16522</v>
      </c>
      <c r="J27" t="s">
        <v>16518</v>
      </c>
      <c r="K27" t="s">
        <v>16519</v>
      </c>
    </row>
    <row r="28" spans="1:11">
      <c r="B28">
        <v>250</v>
      </c>
      <c r="C28">
        <v>259</v>
      </c>
      <c r="D28">
        <v>10</v>
      </c>
      <c r="E28">
        <f>B28+C28</f>
        <v>509</v>
      </c>
      <c r="F28" t="str">
        <f>IF((E28-G28)=0,"match","not")</f>
        <v>not</v>
      </c>
      <c r="G28">
        <f>H28*D28+I28</f>
        <v>159</v>
      </c>
      <c r="H28">
        <v>15</v>
      </c>
      <c r="I28">
        <v>9</v>
      </c>
      <c r="J28">
        <f>ROUNDDOWN(E28/D28,0)</f>
        <v>50</v>
      </c>
      <c r="K28">
        <f>E28-(J28*D28)</f>
        <v>9</v>
      </c>
    </row>
    <row r="29" spans="1:11">
      <c r="F29">
        <f>G28-E28</f>
        <v>-350</v>
      </c>
    </row>
    <row r="31" spans="1:11">
      <c r="A31" t="s">
        <v>16524</v>
      </c>
    </row>
    <row r="32" spans="1:11">
      <c r="A32" t="s">
        <v>16523</v>
      </c>
      <c r="B32" t="s">
        <v>16508</v>
      </c>
      <c r="C32" t="s">
        <v>16525</v>
      </c>
    </row>
    <row r="33" spans="1:11">
      <c r="A33">
        <v>13</v>
      </c>
      <c r="B33">
        <v>5</v>
      </c>
      <c r="C33">
        <v>12</v>
      </c>
    </row>
    <row r="34" spans="1:11">
      <c r="B34" s="34">
        <f>(B33/A33)*100</f>
        <v>38.461538461538467</v>
      </c>
      <c r="C34" s="34">
        <f>(C33/A33)*100</f>
        <v>92.307692307692307</v>
      </c>
    </row>
    <row r="36" spans="1:11">
      <c r="A36" t="s">
        <v>16526</v>
      </c>
    </row>
    <row r="37" spans="1:11">
      <c r="A37" t="s">
        <v>16523</v>
      </c>
      <c r="B37" t="s">
        <v>16508</v>
      </c>
      <c r="C37" t="s">
        <v>16525</v>
      </c>
    </row>
    <row r="38" spans="1:11">
      <c r="A38">
        <v>8</v>
      </c>
      <c r="B38">
        <v>1</v>
      </c>
      <c r="C38">
        <v>7</v>
      </c>
    </row>
    <row r="39" spans="1:11">
      <c r="B39" s="34">
        <f>(B38/A38)*100</f>
        <v>12.5</v>
      </c>
      <c r="C39" s="34">
        <f>(C38/A38)*100</f>
        <v>87.5</v>
      </c>
    </row>
    <row r="40" spans="1:11" s="31" customFormat="1"/>
    <row r="42" spans="1:11">
      <c r="A42" t="s">
        <v>16534</v>
      </c>
      <c r="C42" t="s">
        <v>16535</v>
      </c>
      <c r="D42">
        <v>100</v>
      </c>
    </row>
    <row r="43" spans="1:11">
      <c r="A43" s="1" t="s">
        <v>16527</v>
      </c>
      <c r="B43" s="1" t="s">
        <v>0</v>
      </c>
      <c r="C43" s="1" t="s">
        <v>2</v>
      </c>
      <c r="D43" s="1" t="s">
        <v>16528</v>
      </c>
      <c r="E43" s="1" t="s">
        <v>16529</v>
      </c>
      <c r="F43" s="1" t="s">
        <v>7</v>
      </c>
      <c r="G43" s="1" t="s">
        <v>16530</v>
      </c>
      <c r="H43" s="1" t="s">
        <v>16531</v>
      </c>
      <c r="I43" s="1" t="s">
        <v>8</v>
      </c>
      <c r="J43" s="1" t="s">
        <v>16532</v>
      </c>
      <c r="K43" s="1" t="s">
        <v>16533</v>
      </c>
    </row>
    <row r="44" spans="1:11">
      <c r="A44">
        <v>6</v>
      </c>
      <c r="B44" t="s">
        <v>11933</v>
      </c>
      <c r="C44" t="s">
        <v>65</v>
      </c>
      <c r="D44">
        <v>7</v>
      </c>
      <c r="E44">
        <v>0</v>
      </c>
      <c r="F44" s="3">
        <v>47058</v>
      </c>
      <c r="G44">
        <f>(D44*$D$42)+E44</f>
        <v>700</v>
      </c>
      <c r="H44">
        <v>1</v>
      </c>
    </row>
    <row r="45" spans="1:11">
      <c r="A45">
        <v>7</v>
      </c>
      <c r="B45" t="s">
        <v>11933</v>
      </c>
      <c r="C45" t="s">
        <v>65</v>
      </c>
      <c r="D45">
        <v>15</v>
      </c>
      <c r="E45">
        <v>0</v>
      </c>
      <c r="F45" s="3">
        <v>47088</v>
      </c>
      <c r="G45">
        <f t="shared" ref="G45:G46" si="0">(D45*$D$42)+E45</f>
        <v>1500</v>
      </c>
      <c r="H45">
        <v>1</v>
      </c>
    </row>
    <row r="46" spans="1:11">
      <c r="A46">
        <v>8</v>
      </c>
      <c r="B46" t="s">
        <v>11933</v>
      </c>
      <c r="C46" t="s">
        <v>65</v>
      </c>
      <c r="D46">
        <v>30</v>
      </c>
      <c r="E46">
        <v>5</v>
      </c>
      <c r="F46" s="3">
        <v>46966</v>
      </c>
      <c r="G46">
        <f t="shared" si="0"/>
        <v>3005</v>
      </c>
      <c r="H4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W40"/>
  <sheetViews>
    <sheetView topLeftCell="C1" zoomScaleNormal="100" workbookViewId="0">
      <selection activeCell="D27" sqref="D27"/>
    </sheetView>
  </sheetViews>
  <sheetFormatPr defaultRowHeight="15"/>
  <cols>
    <col min="2" max="2" width="25.5703125" bestFit="1" customWidth="1"/>
    <col min="3" max="3" width="10.7109375" bestFit="1" customWidth="1"/>
    <col min="6" max="6" width="9.28515625" customWidth="1"/>
    <col min="7" max="7" width="25.5703125" bestFit="1" customWidth="1"/>
    <col min="8" max="8" width="10.7109375" bestFit="1" customWidth="1"/>
    <col min="9" max="9" width="5.5703125" bestFit="1" customWidth="1"/>
    <col min="10" max="10" width="8" bestFit="1" customWidth="1"/>
    <col min="11" max="11" width="5.5703125" bestFit="1" customWidth="1"/>
    <col min="12" max="12" width="12.42578125" bestFit="1" customWidth="1"/>
    <col min="13" max="13" width="12.28515625" customWidth="1"/>
    <col min="14" max="14" width="10.7109375" customWidth="1"/>
    <col min="15" max="15" width="10.7109375" bestFit="1" customWidth="1"/>
    <col min="17" max="18" width="10.7109375" bestFit="1" customWidth="1"/>
  </cols>
  <sheetData>
    <row r="1" spans="3:23">
      <c r="C1" t="s">
        <v>16473</v>
      </c>
      <c r="J1" t="s">
        <v>16473</v>
      </c>
    </row>
    <row r="2" spans="3:23">
      <c r="C2" s="1" t="s">
        <v>16483</v>
      </c>
      <c r="D2" s="1" t="s">
        <v>1</v>
      </c>
      <c r="E2" s="1" t="s">
        <v>0</v>
      </c>
      <c r="F2" s="1" t="s">
        <v>2</v>
      </c>
      <c r="G2" s="25" t="s">
        <v>7</v>
      </c>
      <c r="H2" s="1" t="s">
        <v>12</v>
      </c>
      <c r="J2" s="1" t="s">
        <v>16483</v>
      </c>
      <c r="K2" s="1" t="s">
        <v>1</v>
      </c>
      <c r="L2" s="1" t="s">
        <v>0</v>
      </c>
      <c r="M2" s="1" t="s">
        <v>2</v>
      </c>
      <c r="N2" s="25" t="s">
        <v>7</v>
      </c>
      <c r="O2" s="1" t="s">
        <v>12</v>
      </c>
      <c r="Q2" s="1" t="s">
        <v>16488</v>
      </c>
      <c r="R2" s="1" t="s">
        <v>12</v>
      </c>
      <c r="S2" s="1" t="s">
        <v>16489</v>
      </c>
      <c r="T2" s="1" t="s">
        <v>16490</v>
      </c>
    </row>
    <row r="3" spans="3:23">
      <c r="C3">
        <v>1</v>
      </c>
      <c r="D3" t="s">
        <v>14384</v>
      </c>
      <c r="F3" t="s">
        <v>17</v>
      </c>
      <c r="G3" s="3">
        <v>46357</v>
      </c>
      <c r="H3">
        <v>365</v>
      </c>
      <c r="J3">
        <v>1</v>
      </c>
      <c r="K3" t="s">
        <v>14384</v>
      </c>
      <c r="L3" t="s">
        <v>16476</v>
      </c>
      <c r="M3" t="s">
        <v>17</v>
      </c>
      <c r="N3" s="3">
        <v>46357</v>
      </c>
      <c r="O3">
        <v>365</v>
      </c>
      <c r="Q3">
        <v>40</v>
      </c>
      <c r="R3">
        <f>O3+L12</f>
        <v>1086</v>
      </c>
      <c r="S3">
        <f>ROUNDDOWN(R3/Q3,0)</f>
        <v>27</v>
      </c>
      <c r="T3">
        <f>R3-S3*Q3</f>
        <v>6</v>
      </c>
    </row>
    <row r="4" spans="3:23">
      <c r="C4">
        <v>2</v>
      </c>
      <c r="D4" t="s">
        <v>14385</v>
      </c>
      <c r="F4" t="s">
        <v>66</v>
      </c>
      <c r="G4" s="3">
        <v>47088</v>
      </c>
      <c r="H4">
        <v>240</v>
      </c>
      <c r="J4">
        <v>2</v>
      </c>
      <c r="K4" t="s">
        <v>14385</v>
      </c>
      <c r="L4" t="s">
        <v>16477</v>
      </c>
      <c r="M4" t="s">
        <v>66</v>
      </c>
      <c r="N4" s="3">
        <v>47088</v>
      </c>
      <c r="O4">
        <v>240</v>
      </c>
      <c r="Q4">
        <v>40</v>
      </c>
      <c r="R4">
        <f>O4+L13+L14</f>
        <v>3862</v>
      </c>
      <c r="S4">
        <f t="shared" ref="S4:S5" si="0">ROUNDDOWN(R4/Q4,0)</f>
        <v>96</v>
      </c>
      <c r="T4">
        <f t="shared" ref="T4:T5" si="1">R4-S4*Q4</f>
        <v>22</v>
      </c>
    </row>
    <row r="5" spans="3:23">
      <c r="C5">
        <v>3</v>
      </c>
      <c r="D5" t="s">
        <v>14386</v>
      </c>
      <c r="F5" t="s">
        <v>519</v>
      </c>
      <c r="G5" s="3">
        <v>45689</v>
      </c>
      <c r="H5">
        <v>65</v>
      </c>
      <c r="J5">
        <v>3</v>
      </c>
      <c r="K5" t="s">
        <v>14386</v>
      </c>
      <c r="L5" t="s">
        <v>16478</v>
      </c>
      <c r="M5" t="s">
        <v>519</v>
      </c>
      <c r="N5" s="3">
        <v>45689</v>
      </c>
      <c r="O5">
        <v>65</v>
      </c>
      <c r="Q5">
        <v>20</v>
      </c>
      <c r="R5">
        <f>O5+L15+L16</f>
        <v>3557</v>
      </c>
      <c r="S5">
        <f t="shared" si="0"/>
        <v>177</v>
      </c>
      <c r="T5">
        <f t="shared" si="1"/>
        <v>17</v>
      </c>
    </row>
    <row r="7" spans="3:23">
      <c r="G7" s="3"/>
    </row>
    <row r="8" spans="3:23">
      <c r="H8" s="3"/>
    </row>
    <row r="9" spans="3:23">
      <c r="D9" s="3"/>
      <c r="E9" s="6"/>
      <c r="H9" s="3"/>
      <c r="N9" s="3"/>
      <c r="O9" s="6"/>
    </row>
    <row r="10" spans="3:23">
      <c r="D10" t="s">
        <v>16472</v>
      </c>
      <c r="F10" s="3"/>
      <c r="L10" s="3"/>
      <c r="M10" s="6"/>
    </row>
    <row r="11" spans="3:23">
      <c r="D11" s="1" t="s">
        <v>16482</v>
      </c>
      <c r="E11" s="1" t="s">
        <v>1</v>
      </c>
      <c r="F11" s="1" t="s">
        <v>0</v>
      </c>
      <c r="G11" s="1" t="s">
        <v>2</v>
      </c>
      <c r="H11" s="1" t="s">
        <v>3</v>
      </c>
      <c r="I11" s="1" t="s">
        <v>4</v>
      </c>
      <c r="J11" s="1" t="s">
        <v>5</v>
      </c>
      <c r="K11" s="1" t="s">
        <v>6</v>
      </c>
      <c r="L11" s="1" t="s">
        <v>12</v>
      </c>
      <c r="M11" s="1" t="s">
        <v>10</v>
      </c>
      <c r="N11" s="1" t="s">
        <v>11</v>
      </c>
      <c r="O11" s="25" t="s">
        <v>7</v>
      </c>
      <c r="R11" t="s">
        <v>16473</v>
      </c>
    </row>
    <row r="12" spans="3:23">
      <c r="D12">
        <v>1</v>
      </c>
      <c r="F12" t="s">
        <v>16476</v>
      </c>
      <c r="G12" t="s">
        <v>17</v>
      </c>
      <c r="H12">
        <v>40</v>
      </c>
      <c r="I12">
        <v>1</v>
      </c>
      <c r="J12">
        <v>1</v>
      </c>
      <c r="K12">
        <v>40</v>
      </c>
      <c r="L12">
        <v>721</v>
      </c>
      <c r="M12">
        <v>18</v>
      </c>
      <c r="N12">
        <v>1</v>
      </c>
      <c r="O12" s="3">
        <v>46357</v>
      </c>
      <c r="R12" s="1" t="s">
        <v>9</v>
      </c>
      <c r="S12" s="1" t="s">
        <v>1</v>
      </c>
      <c r="T12" s="1" t="s">
        <v>0</v>
      </c>
      <c r="U12" s="1" t="s">
        <v>2</v>
      </c>
      <c r="V12" s="25" t="s">
        <v>7</v>
      </c>
      <c r="W12" s="1" t="s">
        <v>12</v>
      </c>
    </row>
    <row r="13" spans="3:23">
      <c r="D13">
        <v>2</v>
      </c>
      <c r="F13" t="s">
        <v>16477</v>
      </c>
      <c r="G13" t="s">
        <v>66</v>
      </c>
      <c r="H13">
        <v>40</v>
      </c>
      <c r="I13">
        <v>1</v>
      </c>
      <c r="J13">
        <v>1</v>
      </c>
      <c r="K13">
        <v>40</v>
      </c>
      <c r="L13">
        <v>22</v>
      </c>
      <c r="M13">
        <v>0</v>
      </c>
      <c r="N13">
        <v>22</v>
      </c>
      <c r="O13" s="3">
        <v>47088</v>
      </c>
      <c r="R13">
        <v>1</v>
      </c>
      <c r="S13" t="s">
        <v>14384</v>
      </c>
      <c r="T13" t="s">
        <v>16476</v>
      </c>
      <c r="U13" t="s">
        <v>17</v>
      </c>
      <c r="V13" s="3">
        <v>46357</v>
      </c>
      <c r="W13">
        <v>365</v>
      </c>
    </row>
    <row r="14" spans="3:23">
      <c r="D14">
        <v>3</v>
      </c>
      <c r="F14" t="s">
        <v>16478</v>
      </c>
      <c r="G14" t="s">
        <v>66</v>
      </c>
      <c r="H14">
        <v>40</v>
      </c>
      <c r="I14">
        <v>1</v>
      </c>
      <c r="J14">
        <v>1</v>
      </c>
      <c r="K14">
        <v>40</v>
      </c>
      <c r="L14">
        <v>3600</v>
      </c>
      <c r="M14">
        <v>90</v>
      </c>
      <c r="N14">
        <v>0</v>
      </c>
      <c r="O14" s="3">
        <v>47209</v>
      </c>
      <c r="R14">
        <v>2</v>
      </c>
      <c r="S14" t="s">
        <v>14385</v>
      </c>
      <c r="T14" t="s">
        <v>16477</v>
      </c>
      <c r="U14" t="s">
        <v>66</v>
      </c>
      <c r="V14" s="3">
        <v>47088</v>
      </c>
      <c r="W14">
        <v>240</v>
      </c>
    </row>
    <row r="15" spans="3:23">
      <c r="D15">
        <v>4</v>
      </c>
      <c r="F15" t="s">
        <v>16479</v>
      </c>
      <c r="G15" t="s">
        <v>519</v>
      </c>
      <c r="H15">
        <v>20</v>
      </c>
      <c r="I15">
        <v>1</v>
      </c>
      <c r="J15">
        <v>1</v>
      </c>
      <c r="K15">
        <v>20</v>
      </c>
      <c r="L15">
        <v>12</v>
      </c>
      <c r="M15">
        <v>0</v>
      </c>
      <c r="N15">
        <v>12</v>
      </c>
      <c r="O15" s="3">
        <v>45689</v>
      </c>
      <c r="R15">
        <v>3</v>
      </c>
      <c r="S15" t="s">
        <v>14386</v>
      </c>
      <c r="T15" t="s">
        <v>16477</v>
      </c>
      <c r="U15" t="s">
        <v>66</v>
      </c>
      <c r="V15" s="3">
        <v>47209</v>
      </c>
      <c r="W15">
        <v>240</v>
      </c>
    </row>
    <row r="16" spans="3:23">
      <c r="D16">
        <v>5</v>
      </c>
      <c r="F16" t="s">
        <v>16480</v>
      </c>
      <c r="G16" t="s">
        <v>519</v>
      </c>
      <c r="H16">
        <v>20</v>
      </c>
      <c r="I16">
        <v>1</v>
      </c>
      <c r="J16">
        <v>1</v>
      </c>
      <c r="K16">
        <v>20</v>
      </c>
      <c r="L16">
        <v>3480</v>
      </c>
      <c r="M16">
        <v>174</v>
      </c>
      <c r="N16">
        <v>0</v>
      </c>
      <c r="O16" s="3">
        <v>45748</v>
      </c>
      <c r="R16">
        <v>4</v>
      </c>
      <c r="S16" t="s">
        <v>14387</v>
      </c>
      <c r="T16" t="s">
        <v>16478</v>
      </c>
      <c r="U16" t="s">
        <v>519</v>
      </c>
      <c r="V16" s="3">
        <v>45689</v>
      </c>
      <c r="W16">
        <v>60</v>
      </c>
    </row>
    <row r="17" spans="3:23">
      <c r="D17">
        <v>6</v>
      </c>
      <c r="F17" t="s">
        <v>16484</v>
      </c>
      <c r="G17" t="s">
        <v>88</v>
      </c>
      <c r="H17">
        <v>10</v>
      </c>
      <c r="I17">
        <v>1</v>
      </c>
      <c r="J17">
        <v>1</v>
      </c>
      <c r="K17">
        <v>10</v>
      </c>
      <c r="L17">
        <v>428</v>
      </c>
      <c r="M17">
        <v>42</v>
      </c>
      <c r="N17">
        <v>8</v>
      </c>
      <c r="O17" s="3">
        <v>45717</v>
      </c>
      <c r="R17">
        <v>5</v>
      </c>
      <c r="S17" t="s">
        <v>14388</v>
      </c>
      <c r="T17" t="s">
        <v>16478</v>
      </c>
      <c r="U17" t="s">
        <v>519</v>
      </c>
      <c r="V17" s="3">
        <v>45748</v>
      </c>
      <c r="W17">
        <v>5</v>
      </c>
    </row>
    <row r="18" spans="3:23">
      <c r="D18">
        <v>7</v>
      </c>
      <c r="F18" t="s">
        <v>16487</v>
      </c>
      <c r="G18" t="s">
        <v>88</v>
      </c>
      <c r="H18">
        <v>10</v>
      </c>
      <c r="I18">
        <v>1</v>
      </c>
      <c r="J18">
        <v>1</v>
      </c>
      <c r="K18">
        <v>10</v>
      </c>
      <c r="L18">
        <v>500</v>
      </c>
      <c r="M18">
        <v>50</v>
      </c>
      <c r="N18">
        <v>0</v>
      </c>
      <c r="O18" s="3">
        <v>46266</v>
      </c>
    </row>
    <row r="19" spans="3:23">
      <c r="D19">
        <v>8</v>
      </c>
      <c r="F19" t="s">
        <v>16485</v>
      </c>
      <c r="G19" t="s">
        <v>92</v>
      </c>
      <c r="H19">
        <v>20</v>
      </c>
      <c r="I19">
        <v>1</v>
      </c>
      <c r="J19">
        <v>1</v>
      </c>
      <c r="K19">
        <v>20</v>
      </c>
      <c r="L19">
        <v>180</v>
      </c>
      <c r="M19">
        <v>9</v>
      </c>
      <c r="N19">
        <v>0</v>
      </c>
      <c r="O19" s="3">
        <v>46631</v>
      </c>
    </row>
    <row r="20" spans="3:23">
      <c r="D20">
        <v>9</v>
      </c>
      <c r="F20" t="s">
        <v>16486</v>
      </c>
      <c r="G20" t="s">
        <v>92</v>
      </c>
      <c r="H20">
        <v>20</v>
      </c>
      <c r="I20">
        <v>1</v>
      </c>
      <c r="J20">
        <v>1</v>
      </c>
      <c r="K20">
        <v>20</v>
      </c>
      <c r="L20">
        <v>565</v>
      </c>
      <c r="M20">
        <v>28</v>
      </c>
      <c r="N20">
        <v>5</v>
      </c>
      <c r="O20" s="3">
        <v>46357</v>
      </c>
    </row>
    <row r="21" spans="3:23">
      <c r="D21" t="s">
        <v>16475</v>
      </c>
    </row>
    <row r="22" spans="3:23">
      <c r="D22" s="1" t="s">
        <v>16481</v>
      </c>
      <c r="E22" s="1" t="s">
        <v>0</v>
      </c>
      <c r="F22" s="1" t="s">
        <v>1</v>
      </c>
      <c r="G22" s="1" t="s">
        <v>2</v>
      </c>
      <c r="H22" s="1" t="s">
        <v>3</v>
      </c>
      <c r="I22" s="1" t="s">
        <v>4</v>
      </c>
      <c r="J22" s="1" t="s">
        <v>5</v>
      </c>
      <c r="K22" s="1" t="s">
        <v>6</v>
      </c>
      <c r="L22" s="25" t="s">
        <v>7</v>
      </c>
      <c r="M22" s="1" t="s">
        <v>8</v>
      </c>
    </row>
    <row r="23" spans="3:23">
      <c r="D23">
        <v>1</v>
      </c>
      <c r="E23" t="s">
        <v>16476</v>
      </c>
      <c r="G23" t="s">
        <v>17</v>
      </c>
      <c r="H23">
        <v>40</v>
      </c>
      <c r="I23">
        <v>1</v>
      </c>
      <c r="J23">
        <v>1</v>
      </c>
      <c r="K23">
        <v>40</v>
      </c>
      <c r="L23" s="3">
        <v>46357</v>
      </c>
      <c r="M23" t="s">
        <v>16474</v>
      </c>
      <c r="O23" s="1" t="s">
        <v>16488</v>
      </c>
      <c r="P23" s="1" t="s">
        <v>12</v>
      </c>
      <c r="Q23" s="1" t="s">
        <v>16489</v>
      </c>
      <c r="R23" s="1" t="s">
        <v>16490</v>
      </c>
    </row>
    <row r="24" spans="3:23">
      <c r="D24">
        <v>2</v>
      </c>
      <c r="E24" t="s">
        <v>16477</v>
      </c>
      <c r="G24" t="s">
        <v>66</v>
      </c>
      <c r="H24">
        <v>40</v>
      </c>
      <c r="I24">
        <v>1</v>
      </c>
      <c r="J24">
        <v>1</v>
      </c>
      <c r="K24">
        <v>40</v>
      </c>
      <c r="L24" s="3">
        <v>47088</v>
      </c>
      <c r="M24" t="s">
        <v>16474</v>
      </c>
      <c r="O24">
        <v>40</v>
      </c>
      <c r="P24">
        <f>H3+L12</f>
        <v>1086</v>
      </c>
      <c r="Q24">
        <f>ROUNDDOWN(P24/O24,0)</f>
        <v>27</v>
      </c>
      <c r="R24">
        <f>P24-Q24*O24</f>
        <v>6</v>
      </c>
    </row>
    <row r="25" spans="3:23">
      <c r="D25">
        <v>3</v>
      </c>
      <c r="E25" t="s">
        <v>16478</v>
      </c>
      <c r="G25" t="s">
        <v>66</v>
      </c>
      <c r="H25">
        <v>40</v>
      </c>
      <c r="I25">
        <v>1</v>
      </c>
      <c r="J25">
        <v>1</v>
      </c>
      <c r="K25">
        <v>40</v>
      </c>
      <c r="L25" s="3">
        <v>47209</v>
      </c>
      <c r="M25" t="s">
        <v>16474</v>
      </c>
    </row>
    <row r="26" spans="3:23">
      <c r="D26">
        <v>4</v>
      </c>
      <c r="E26" t="s">
        <v>16479</v>
      </c>
      <c r="G26" t="s">
        <v>519</v>
      </c>
      <c r="H26">
        <v>20</v>
      </c>
      <c r="I26">
        <v>1</v>
      </c>
      <c r="J26">
        <v>1</v>
      </c>
      <c r="K26">
        <v>20</v>
      </c>
      <c r="L26" s="3">
        <v>45689</v>
      </c>
      <c r="M26" t="s">
        <v>16474</v>
      </c>
    </row>
    <row r="27" spans="3:23">
      <c r="C27" s="3"/>
      <c r="D27">
        <v>5</v>
      </c>
      <c r="E27" t="s">
        <v>16480</v>
      </c>
      <c r="G27" t="s">
        <v>519</v>
      </c>
      <c r="H27">
        <v>20</v>
      </c>
      <c r="I27">
        <v>1</v>
      </c>
      <c r="J27">
        <v>1</v>
      </c>
      <c r="K27">
        <v>20</v>
      </c>
      <c r="L27" s="3">
        <v>45748</v>
      </c>
      <c r="M27" t="s">
        <v>16474</v>
      </c>
    </row>
    <row r="28" spans="3:23">
      <c r="C28" s="3"/>
      <c r="D28">
        <v>6</v>
      </c>
      <c r="E28" t="s">
        <v>16484</v>
      </c>
      <c r="G28" t="s">
        <v>88</v>
      </c>
      <c r="H28">
        <v>10</v>
      </c>
      <c r="I28">
        <v>1</v>
      </c>
      <c r="J28">
        <v>1</v>
      </c>
      <c r="K28">
        <v>10</v>
      </c>
      <c r="L28" s="3">
        <v>45717</v>
      </c>
      <c r="M28" t="s">
        <v>16474</v>
      </c>
    </row>
    <row r="29" spans="3:23">
      <c r="C29" s="3"/>
      <c r="D29">
        <v>7</v>
      </c>
      <c r="E29" t="s">
        <v>16487</v>
      </c>
      <c r="G29" t="s">
        <v>88</v>
      </c>
      <c r="H29">
        <v>10</v>
      </c>
      <c r="I29">
        <v>1</v>
      </c>
      <c r="J29">
        <v>1</v>
      </c>
      <c r="K29">
        <v>10</v>
      </c>
      <c r="L29" s="3">
        <v>46266</v>
      </c>
      <c r="M29" t="s">
        <v>16474</v>
      </c>
    </row>
    <row r="30" spans="3:23">
      <c r="C30" s="3"/>
      <c r="D30">
        <v>8</v>
      </c>
      <c r="E30" t="s">
        <v>16485</v>
      </c>
      <c r="G30" t="s">
        <v>92</v>
      </c>
      <c r="H30">
        <v>20</v>
      </c>
      <c r="I30">
        <v>1</v>
      </c>
      <c r="J30">
        <v>1</v>
      </c>
      <c r="K30">
        <v>20</v>
      </c>
      <c r="L30" s="3">
        <v>46631</v>
      </c>
      <c r="M30" t="s">
        <v>16474</v>
      </c>
    </row>
    <row r="31" spans="3:23">
      <c r="C31" s="3"/>
      <c r="D31">
        <v>9</v>
      </c>
      <c r="E31" t="s">
        <v>16486</v>
      </c>
      <c r="G31" t="s">
        <v>92</v>
      </c>
      <c r="H31">
        <v>20</v>
      </c>
      <c r="I31">
        <v>1</v>
      </c>
      <c r="J31">
        <v>1</v>
      </c>
      <c r="K31">
        <v>20</v>
      </c>
      <c r="L31" s="3">
        <v>46357</v>
      </c>
      <c r="M31" t="s">
        <v>16474</v>
      </c>
    </row>
    <row r="32" spans="3:23">
      <c r="C32" s="3"/>
      <c r="D32" s="6"/>
    </row>
    <row r="33" spans="3:4">
      <c r="C33" s="3"/>
      <c r="D33" s="6"/>
    </row>
    <row r="34" spans="3:4">
      <c r="C34" s="3"/>
      <c r="D34" s="6"/>
    </row>
    <row r="35" spans="3:4">
      <c r="C35" s="3"/>
      <c r="D35" s="6"/>
    </row>
    <row r="36" spans="3:4">
      <c r="C36" s="3"/>
      <c r="D36" s="6"/>
    </row>
    <row r="37" spans="3:4">
      <c r="C37" s="3"/>
      <c r="D37" s="6"/>
    </row>
    <row r="38" spans="3:4">
      <c r="C38" s="3"/>
      <c r="D38" s="6"/>
    </row>
    <row r="39" spans="3:4">
      <c r="C39" s="3"/>
      <c r="D39" s="6"/>
    </row>
    <row r="40" spans="3:4">
      <c r="C40" s="3"/>
      <c r="D40" s="6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master-barang-bayu</vt:lpstr>
      <vt:lpstr>master-barang-BRAM</vt:lpstr>
      <vt:lpstr>master-zahir-bayu</vt:lpstr>
      <vt:lpstr>master-zahir-bram</vt:lpstr>
      <vt:lpstr>rumus_zahir_bram</vt:lpstr>
      <vt:lpstr>master-pending</vt:lpstr>
      <vt:lpstr>master-pending-bram</vt:lpstr>
      <vt:lpstr>db_pending_bayu</vt:lpstr>
      <vt:lpstr>DIGITAL</vt:lpstr>
      <vt:lpstr>BENIH</vt:lpstr>
      <vt:lpstr>barang</vt:lpstr>
      <vt:lpstr>pending</vt:lpstr>
      <vt:lpstr>Sheet2</vt:lpstr>
      <vt:lpstr>Sheet9</vt:lpstr>
      <vt:lpstr>Sheet11</vt:lpstr>
      <vt:lpstr>Sheet4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Bram</cp:lastModifiedBy>
  <dcterms:created xsi:type="dcterms:W3CDTF">2024-06-20T01:24:49Z</dcterms:created>
  <dcterms:modified xsi:type="dcterms:W3CDTF">2024-06-25T16:41:46Z</dcterms:modified>
</cp:coreProperties>
</file>