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t-my.sharepoint.com/personal/pallav_shrestha_student_lut_fi/Documents/Energy Scenarios/EnergyPlan Project/Reports/"/>
    </mc:Choice>
  </mc:AlternateContent>
  <xr:revisionPtr revIDLastSave="885" documentId="8_{3A58D82A-B2C4-4BC6-BAEF-1965A54E5DD9}" xr6:coauthVersionLast="45" xr6:coauthVersionMax="45" xr10:uidLastSave="{F934E989-E551-4D6C-B9FC-7CABB11FB4C1}"/>
  <bookViews>
    <workbookView xWindow="-120" yWindow="-120" windowWidth="29040" windowHeight="15840" xr2:uid="{6DF07142-3232-4B90-9528-D32F03F50DFB}"/>
  </bookViews>
  <sheets>
    <sheet name="Sheet2" sheetId="4" r:id="rId1"/>
    <sheet name="EIA" sheetId="5" r:id="rId2"/>
    <sheet name="Base Scenario" sheetId="6" r:id="rId3"/>
    <sheet name="2050" sheetId="7" r:id="rId4"/>
  </sheets>
  <definedNames>
    <definedName name="_xlchart.v1.0" hidden="1">Sheet2!$A$29:$A$32</definedName>
    <definedName name="_xlchart.v1.1" hidden="1">Sheet2!$B$29:$B$32</definedName>
    <definedName name="_xlchart.v1.2" hidden="1">Sheet2!$E$15:$E$20</definedName>
    <definedName name="_xlchart.v1.3" hidden="1">Sheet2!$G$15:$G$20</definedName>
    <definedName name="_xlchart.v1.4" hidden="1">Sheet2!$A$16:$A$20</definedName>
    <definedName name="_xlchart.v1.5" hidden="1">Sheet2!$B$16:$B$20</definedName>
    <definedName name="_xlchart.v1.6" hidden="1">Sheet2!$E$37:$E$41</definedName>
    <definedName name="_xlchart.v1.7" hidden="1">Sheet2!$G$37:$G$41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4" l="1"/>
  <c r="B66" i="4" l="1"/>
  <c r="B61" i="4"/>
  <c r="B60" i="4"/>
  <c r="B71" i="4"/>
  <c r="C71" i="4"/>
  <c r="B55" i="4"/>
  <c r="G42" i="4"/>
  <c r="F42" i="4"/>
  <c r="F24" i="4"/>
  <c r="C18" i="4"/>
  <c r="G15" i="4" s="1"/>
  <c r="G20" i="4"/>
  <c r="C64" i="4" s="1"/>
  <c r="C63" i="4"/>
  <c r="C62" i="4" l="1"/>
  <c r="C22" i="4"/>
  <c r="C21" i="4"/>
  <c r="B70" i="4"/>
  <c r="C52" i="4"/>
  <c r="C47" i="4"/>
  <c r="G17" i="4" s="1"/>
  <c r="G24" i="4" s="1"/>
  <c r="C45" i="4"/>
  <c r="C43" i="4"/>
  <c r="C103" i="4"/>
  <c r="D103" i="4"/>
  <c r="B103" i="4"/>
  <c r="C102" i="4"/>
  <c r="D102" i="4"/>
  <c r="B102" i="4"/>
  <c r="C101" i="4"/>
  <c r="D101" i="4"/>
  <c r="B101" i="4"/>
  <c r="C100" i="4"/>
  <c r="D100" i="4"/>
  <c r="B100" i="4"/>
  <c r="C91" i="4"/>
  <c r="C90" i="4"/>
  <c r="C88" i="4"/>
  <c r="C87" i="4"/>
  <c r="C86" i="4"/>
  <c r="C84" i="4"/>
  <c r="D84" i="4"/>
  <c r="B84" i="4"/>
  <c r="C83" i="4"/>
  <c r="D83" i="4"/>
  <c r="B83" i="4"/>
  <c r="C82" i="4"/>
  <c r="D82" i="4"/>
  <c r="B82" i="4"/>
  <c r="C19" i="4" l="1"/>
  <c r="C66" i="4"/>
  <c r="C70" i="4" s="1"/>
  <c r="C55" i="4"/>
  <c r="C93" i="4"/>
  <c r="C111" i="4" l="1"/>
  <c r="D111" i="4"/>
  <c r="B111" i="4"/>
  <c r="D85" i="4"/>
  <c r="B85" i="4"/>
  <c r="C85" i="4"/>
  <c r="C94" i="4" s="1"/>
  <c r="D116" i="4"/>
  <c r="B116" i="4"/>
  <c r="C95" i="4" l="1"/>
  <c r="C116" i="4"/>
  <c r="C24" i="4"/>
  <c r="B33" i="4" l="1"/>
  <c r="B24" i="4"/>
  <c r="E16" i="5"/>
  <c r="B11" i="4" l="1"/>
  <c r="C9" i="4" s="1"/>
  <c r="C8" i="4" l="1"/>
  <c r="C10" i="4"/>
  <c r="C1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Pallav</author>
  </authors>
  <commentList>
    <comment ref="E16" authorId="0" shapeId="0" xr:uid="{D2A425E7-1076-43F3-AF22-D663C053F78F}">
      <text>
        <r>
          <rPr>
            <b/>
            <sz val="9"/>
            <color indexed="81"/>
            <rFont val="Tahoma"/>
            <family val="2"/>
          </rPr>
          <t>Pallav:</t>
        </r>
        <r>
          <rPr>
            <sz val="9"/>
            <color indexed="81"/>
            <rFont val="Tahoma"/>
            <family val="2"/>
          </rPr>
          <t xml:space="preserve">
oil</t>
        </r>
      </text>
    </comment>
  </commentList>
</comments>
</file>

<file path=xl/sharedStrings.xml><?xml version="1.0" encoding="utf-8"?>
<sst xmlns="http://schemas.openxmlformats.org/spreadsheetml/2006/main" count="1315" uniqueCount="439">
  <si>
    <t xml:space="preserve">COSTS (M EUR):       </t>
  </si>
  <si>
    <t>Total Inv.</t>
  </si>
  <si>
    <t>Annual Inv.</t>
  </si>
  <si>
    <t>Fixed</t>
  </si>
  <si>
    <t xml:space="preserve">Costs     </t>
  </si>
  <si>
    <t xml:space="preserve">Costs    </t>
  </si>
  <si>
    <t>O&amp;M</t>
  </si>
  <si>
    <t xml:space="preserve">River of hydro      </t>
  </si>
  <si>
    <t xml:space="preserve">Oil Storage         </t>
  </si>
  <si>
    <t xml:space="preserve">Interconnection     </t>
  </si>
  <si>
    <t>Coal</t>
  </si>
  <si>
    <t>Biomass</t>
  </si>
  <si>
    <t>Hydro Power</t>
  </si>
  <si>
    <t>Oil</t>
  </si>
  <si>
    <t>ktoe</t>
  </si>
  <si>
    <t>twh</t>
  </si>
  <si>
    <t>local %</t>
  </si>
  <si>
    <t>Electricty demand</t>
  </si>
  <si>
    <t>Electricty import</t>
  </si>
  <si>
    <t>coal consumption indistry</t>
  </si>
  <si>
    <t>coal consumption residential</t>
  </si>
  <si>
    <t>diesel/gas</t>
  </si>
  <si>
    <t>lpg/ethane</t>
  </si>
  <si>
    <t>motor gasoline</t>
  </si>
  <si>
    <t>other kerosene</t>
  </si>
  <si>
    <t>other products</t>
  </si>
  <si>
    <t>oil industry</t>
  </si>
  <si>
    <t>oil transport</t>
  </si>
  <si>
    <t>oil residential</t>
  </si>
  <si>
    <t>oil commercial and public services</t>
  </si>
  <si>
    <t>oil Agriculture/Forestry</t>
  </si>
  <si>
    <t>oil Non energy usage</t>
  </si>
  <si>
    <t>Diesel</t>
  </si>
  <si>
    <t>Kerosene</t>
  </si>
  <si>
    <t>Petrol</t>
  </si>
  <si>
    <t>Coal and Peat</t>
  </si>
  <si>
    <t>Wind offshore</t>
  </si>
  <si>
    <t>Solar PV</t>
  </si>
  <si>
    <t>Total</t>
  </si>
  <si>
    <t>EnergyPLAN Fuel total</t>
  </si>
  <si>
    <t>HydroPower</t>
  </si>
  <si>
    <t>Electricty Imports</t>
  </si>
  <si>
    <t>Electricity (excluding heat and transport)</t>
  </si>
  <si>
    <t>Heat</t>
  </si>
  <si>
    <t>Transport</t>
  </si>
  <si>
    <t>Industry (excluding electricity)</t>
  </si>
  <si>
    <t>GridGas</t>
  </si>
  <si>
    <t>Grid Gas</t>
  </si>
  <si>
    <t>Wind Onshore</t>
  </si>
  <si>
    <t>Crude oil</t>
  </si>
  <si>
    <t>Oil products</t>
  </si>
  <si>
    <t>Natural gas</t>
  </si>
  <si>
    <t>Nuclear</t>
  </si>
  <si>
    <t>Hydro</t>
  </si>
  <si>
    <t>Wind, solar, etc.</t>
  </si>
  <si>
    <t>Biofuels and waste</t>
  </si>
  <si>
    <t>Electricity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</si>
  <si>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</si>
  <si>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</si>
  <si>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</si>
  <si>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</si>
  <si>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</si>
  <si>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</si>
  <si>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>TPES</t>
  </si>
  <si>
    <t>Transfers</t>
  </si>
  <si>
    <t>Statistical differences</t>
  </si>
  <si>
    <t>Electricity plants</t>
  </si>
  <si>
    <t>CHP plants</t>
  </si>
  <si>
    <t>Heat plants</t>
  </si>
  <si>
    <t>Gas works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</si>
  <si>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</si>
  <si>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</si>
  <si>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</si>
  <si>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</si>
  <si>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</si>
  <si>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</si>
  <si>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</si>
  <si>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Industry</t>
  </si>
  <si>
    <t>Residential</t>
  </si>
  <si>
    <t>Commercial and public services</t>
  </si>
  <si>
    <t>Agriculture / forestry</t>
  </si>
  <si>
    <t>Fishing</t>
  </si>
  <si>
    <t>Non-specified</t>
  </si>
  <si>
    <t>Non-energy use</t>
  </si>
  <si>
    <t>TWh</t>
  </si>
  <si>
    <t>Technology</t>
  </si>
  <si>
    <t>Electricity Production (TWh_e)</t>
  </si>
  <si>
    <t>Wind onshore</t>
  </si>
  <si>
    <t>Hydro - Dam</t>
  </si>
  <si>
    <t>Hydro - Run of River</t>
  </si>
  <si>
    <t>Geothermal</t>
  </si>
  <si>
    <t>Waste-to-energy</t>
  </si>
  <si>
    <t>CHP</t>
  </si>
  <si>
    <t>CHP-Industry</t>
  </si>
  <si>
    <t>Condensing</t>
  </si>
  <si>
    <t>Stationary battery discharging</t>
  </si>
  <si>
    <t>Primary Energy (TWh_th)</t>
  </si>
  <si>
    <t>Natural Gas</t>
  </si>
  <si>
    <t>Hydro Dam</t>
  </si>
  <si>
    <t>Hydro Run of River</t>
  </si>
  <si>
    <t>Waste</t>
  </si>
  <si>
    <t>Form</t>
  </si>
  <si>
    <t>Final energy (TWh)</t>
  </si>
  <si>
    <t xml:space="preserve"> </t>
  </si>
  <si>
    <t>EnergyPLAN model 13.0</t>
  </si>
  <si>
    <t xml:space="preserve">                                                                </t>
  </si>
  <si>
    <t>OVERVIEW OF INVESTMENT COSTS</t>
  </si>
  <si>
    <t xml:space="preserve">    Interest Rate:</t>
  </si>
  <si>
    <t xml:space="preserve">RESULT: Data-set:                    </t>
  </si>
  <si>
    <t xml:space="preserve">                                                          </t>
  </si>
  <si>
    <t>Technical regulation no. 2</t>
  </si>
  <si>
    <t xml:space="preserve">                                                           </t>
  </si>
  <si>
    <t xml:space="preserve">       </t>
  </si>
  <si>
    <t>Critical Excess Regulation Strategy:  000000000</t>
  </si>
  <si>
    <t xml:space="preserve">                                                              </t>
  </si>
  <si>
    <t xml:space="preserve">             </t>
  </si>
  <si>
    <t xml:space="preserve">                                                                                     </t>
  </si>
  <si>
    <t xml:space="preserve">Solar thermal       </t>
  </si>
  <si>
    <t xml:space="preserve">           </t>
  </si>
  <si>
    <t xml:space="preserve">Total Calculation Time               </t>
  </si>
  <si>
    <t xml:space="preserve">                                        </t>
  </si>
  <si>
    <t xml:space="preserve">Small CHP units     </t>
  </si>
  <si>
    <t xml:space="preserve">Loading of Data                      </t>
  </si>
  <si>
    <t xml:space="preserve">Heat Pump gr. 2     </t>
  </si>
  <si>
    <t xml:space="preserve">Calculating Strategy 1               </t>
  </si>
  <si>
    <t xml:space="preserve">Heat Storage CHP    </t>
  </si>
  <si>
    <t xml:space="preserve">Calculating Strategy 2               </t>
  </si>
  <si>
    <t xml:space="preserve">Large CHP units     </t>
  </si>
  <si>
    <t xml:space="preserve">Calculating Heatstorage              </t>
  </si>
  <si>
    <t xml:space="preserve">Heat Pump gr. 3     </t>
  </si>
  <si>
    <t xml:space="preserve">Calc. economy and Fuel               </t>
  </si>
  <si>
    <t xml:space="preserve">Heat Storage Solar  </t>
  </si>
  <si>
    <t xml:space="preserve">Boilers gr. 2 and 3 </t>
  </si>
  <si>
    <t>ANNUAL CO2 EMISSIONS (Mt):</t>
  </si>
  <si>
    <t xml:space="preserve">Large Power Plants  </t>
  </si>
  <si>
    <t xml:space="preserve">CO2-emission (total)                 </t>
  </si>
  <si>
    <t xml:space="preserve">Wind                </t>
  </si>
  <si>
    <t xml:space="preserve">CO2-emission (corrected)             </t>
  </si>
  <si>
    <t xml:space="preserve">Wind offshore       </t>
  </si>
  <si>
    <t xml:space="preserve">Photo Voltaic       </t>
  </si>
  <si>
    <t xml:space="preserve">SHARE OF RES (incl. Biomass):        </t>
  </si>
  <si>
    <t xml:space="preserve">                                                </t>
  </si>
  <si>
    <t xml:space="preserve">Wave power          </t>
  </si>
  <si>
    <t xml:space="preserve">RES share of PES                     </t>
  </si>
  <si>
    <t>percent</t>
  </si>
  <si>
    <t xml:space="preserve">                                 </t>
  </si>
  <si>
    <t xml:space="preserve">RES share of elec. prod.             </t>
  </si>
  <si>
    <t xml:space="preserve">Hydro Power         </t>
  </si>
  <si>
    <t xml:space="preserve">RES electricity prod.                </t>
  </si>
  <si>
    <t>TWh/year</t>
  </si>
  <si>
    <t xml:space="preserve">                                </t>
  </si>
  <si>
    <t xml:space="preserve">Hydro Storage       </t>
  </si>
  <si>
    <t xml:space="preserve">Hydro Pump          </t>
  </si>
  <si>
    <t xml:space="preserve">ANNUAL FUEL CONSUMPTIONS (TWh/year)  </t>
  </si>
  <si>
    <t xml:space="preserve">TOTAL:  </t>
  </si>
  <si>
    <t>HOUSEHOLDS:</t>
  </si>
  <si>
    <t xml:space="preserve">                             </t>
  </si>
  <si>
    <t xml:space="preserve">Nuclear             </t>
  </si>
  <si>
    <t xml:space="preserve">Fuel Consumption (total)             </t>
  </si>
  <si>
    <t xml:space="preserve">Geothermal Electr.  </t>
  </si>
  <si>
    <t xml:space="preserve">CAES Fuel Consumption                </t>
  </si>
  <si>
    <t xml:space="preserve">Electrolyser        </t>
  </si>
  <si>
    <t xml:space="preserve">Fuel(incl.Biomass excl.RES)          </t>
  </si>
  <si>
    <t xml:space="preserve">Hydrogen Storage    </t>
  </si>
  <si>
    <t xml:space="preserve">Fuel Consumption (incl. H2)          </t>
  </si>
  <si>
    <t xml:space="preserve">Pump                </t>
  </si>
  <si>
    <t xml:space="preserve">Fuel Consumption (corrected)         </t>
  </si>
  <si>
    <t xml:space="preserve">Turbine             </t>
  </si>
  <si>
    <t xml:space="preserve">Coal Consumption                     </t>
  </si>
  <si>
    <t xml:space="preserve">Pump Storage        </t>
  </si>
  <si>
    <t xml:space="preserve">Oil Consumption                      </t>
  </si>
  <si>
    <t xml:space="preserve">Indv. boilers       </t>
  </si>
  <si>
    <t xml:space="preserve">Ngas Consumption                     </t>
  </si>
  <si>
    <t xml:space="preserve">Indv. CHP           </t>
  </si>
  <si>
    <t xml:space="preserve">Biomass Consumption                  </t>
  </si>
  <si>
    <t xml:space="preserve">Indv. Heat Pump     </t>
  </si>
  <si>
    <t xml:space="preserve">Nuclear Fuel Consumption             </t>
  </si>
  <si>
    <t xml:space="preserve">Indv. Electric heat </t>
  </si>
  <si>
    <t xml:space="preserve">Waste Input                          </t>
  </si>
  <si>
    <t xml:space="preserve">Indv. Solar thermal </t>
  </si>
  <si>
    <t xml:space="preserve">V2G Pre Load Hours                   </t>
  </si>
  <si>
    <t xml:space="preserve">BioGas Upgrade      </t>
  </si>
  <si>
    <t>Gasification Upgrade</t>
  </si>
  <si>
    <t xml:space="preserve">ANNUAL COSTS (M EUR)                 </t>
  </si>
  <si>
    <t>VARIABLE:</t>
  </si>
  <si>
    <t>BREAKDOWN:</t>
  </si>
  <si>
    <t xml:space="preserve">                     </t>
  </si>
  <si>
    <t xml:space="preserve">DHP Boiler group 1  </t>
  </si>
  <si>
    <t xml:space="preserve">Fuel ex. Ngas exchange                       </t>
  </si>
  <si>
    <t xml:space="preserve">Waste CHP           </t>
  </si>
  <si>
    <t xml:space="preserve">Coal                                                   </t>
  </si>
  <si>
    <t xml:space="preserve">                      </t>
  </si>
  <si>
    <t xml:space="preserve">Absorp. HP (Waste)  </t>
  </si>
  <si>
    <t xml:space="preserve">FuelOil                                                </t>
  </si>
  <si>
    <t xml:space="preserve">Biogas Plant        </t>
  </si>
  <si>
    <t xml:space="preserve">Gasoil/Diesel                                          </t>
  </si>
  <si>
    <t xml:space="preserve">Gasification Plant  </t>
  </si>
  <si>
    <t xml:space="preserve">Petrol/JP                                              </t>
  </si>
  <si>
    <t xml:space="preserve">BioDiesel Plant     </t>
  </si>
  <si>
    <t xml:space="preserve">Gas handling                                           </t>
  </si>
  <si>
    <t xml:space="preserve">BioPetrol Plant     </t>
  </si>
  <si>
    <t xml:space="preserve">Biomass                                                </t>
  </si>
  <si>
    <t xml:space="preserve">BioJPPlant          </t>
  </si>
  <si>
    <t xml:space="preserve">Food income                                            </t>
  </si>
  <si>
    <t xml:space="preserve">Tidal Power         </t>
  </si>
  <si>
    <t xml:space="preserve">Waste                                                  </t>
  </si>
  <si>
    <t xml:space="preserve">CSP Solar Power     </t>
  </si>
  <si>
    <t>Testing</t>
  </si>
  <si>
    <t xml:space="preserve">CO2Hydrogenation    </t>
  </si>
  <si>
    <t xml:space="preserve">Ngas Exchange costs                          </t>
  </si>
  <si>
    <t xml:space="preserve">Synthetic Gas Plant </t>
  </si>
  <si>
    <t xml:space="preserve">Chemical Synthesis   </t>
  </si>
  <si>
    <t xml:space="preserve">Marginal operation costs                     </t>
  </si>
  <si>
    <t xml:space="preserve">Desalination Plant  </t>
  </si>
  <si>
    <t xml:space="preserve">Water storage       </t>
  </si>
  <si>
    <t xml:space="preserve">Electricity exchange                         </t>
  </si>
  <si>
    <t xml:space="preserve">Gas Storage         </t>
  </si>
  <si>
    <t xml:space="preserve">Import                                                 </t>
  </si>
  <si>
    <t xml:space="preserve">Export                                                 </t>
  </si>
  <si>
    <t xml:space="preserve">Methanol Storage    </t>
  </si>
  <si>
    <t xml:space="preserve">Bottleneck                                             </t>
  </si>
  <si>
    <t xml:space="preserve">Fixed imp/exp                                          </t>
  </si>
  <si>
    <t xml:space="preserve">Geothermal Heat     </t>
  </si>
  <si>
    <t xml:space="preserve">                          </t>
  </si>
  <si>
    <t xml:space="preserve">Indust. Excess Heat </t>
  </si>
  <si>
    <t xml:space="preserve">CO2 emission costs                           </t>
  </si>
  <si>
    <t xml:space="preserve">Indust. CHP Electr. </t>
  </si>
  <si>
    <t xml:space="preserve">                                                               </t>
  </si>
  <si>
    <t xml:space="preserve">Indust. CHP Heat    </t>
  </si>
  <si>
    <t xml:space="preserve">Variable costs                       </t>
  </si>
  <si>
    <t>Electr Boiler Gr 2+3</t>
  </si>
  <si>
    <t xml:space="preserve">Fixed operation costs                </t>
  </si>
  <si>
    <t xml:space="preserve">Bicycles            </t>
  </si>
  <si>
    <t xml:space="preserve">Motorbikes          </t>
  </si>
  <si>
    <t xml:space="preserve">Annual Investment costs              </t>
  </si>
  <si>
    <t xml:space="preserve">Electric Cars       </t>
  </si>
  <si>
    <t xml:space="preserve">Conventional Cars   </t>
  </si>
  <si>
    <t xml:space="preserve">TOTAL ANNUAL COSTS                   </t>
  </si>
  <si>
    <t xml:space="preserve">DME Buses          </t>
  </si>
  <si>
    <t xml:space="preserve">Diesel Buses       </t>
  </si>
  <si>
    <t xml:space="preserve">DME Trucks          </t>
  </si>
  <si>
    <t xml:space="preserve">Diesel Trucks       </t>
  </si>
  <si>
    <t xml:space="preserve">                 </t>
  </si>
  <si>
    <t xml:space="preserve">Electr. </t>
  </si>
  <si>
    <t>Elec.dem</t>
  </si>
  <si>
    <t xml:space="preserve"> Fixed  </t>
  </si>
  <si>
    <t xml:space="preserve">   DH   </t>
  </si>
  <si>
    <t xml:space="preserve">  Wind  </t>
  </si>
  <si>
    <t>Offshore</t>
  </si>
  <si>
    <t xml:space="preserve">  Wave  </t>
  </si>
  <si>
    <t xml:space="preserve">  River </t>
  </si>
  <si>
    <t xml:space="preserve">   CSP  </t>
  </si>
  <si>
    <t xml:space="preserve"> Hydro  </t>
  </si>
  <si>
    <t xml:space="preserve"> Solar  </t>
  </si>
  <si>
    <t xml:space="preserve"> CSHP 1 </t>
  </si>
  <si>
    <t xml:space="preserve">Waste 1 </t>
  </si>
  <si>
    <t>Boiler 1</t>
  </si>
  <si>
    <t xml:space="preserve"> Solar 1 </t>
  </si>
  <si>
    <t>Sol1 Str</t>
  </si>
  <si>
    <t xml:space="preserve"> CSHP 2 </t>
  </si>
  <si>
    <t xml:space="preserve">Waste 2 </t>
  </si>
  <si>
    <t xml:space="preserve">Geoth 2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</si>
  <si>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</si>
  <si>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</si>
  <si>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</si>
  <si>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</si>
  <si>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</si>
  <si>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</si>
  <si>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</si>
  <si>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</si>
  <si>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</si>
  <si>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</si>
  <si>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</si>
  <si>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</si>
  <si>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</si>
  <si>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</si>
  <si>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</si>
  <si>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</si>
  <si>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</si>
  <si>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</si>
  <si>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</si>
  <si>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</si>
  <si>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</si>
  <si>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</si>
  <si>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</si>
  <si>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</si>
  <si>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</si>
  <si>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</si>
  <si>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 xml:space="preserve">  PP2   </t>
  </si>
  <si>
    <t xml:space="preserve">Nuclear </t>
  </si>
  <si>
    <t>Geother.</t>
  </si>
  <si>
    <t xml:space="preserve">  Pump  </t>
  </si>
  <si>
    <t xml:space="preserve">Turbine </t>
  </si>
  <si>
    <t xml:space="preserve"> Pumped </t>
  </si>
  <si>
    <t>ELT 2 H2</t>
  </si>
  <si>
    <t>ELT 3 H2</t>
  </si>
  <si>
    <t xml:space="preserve">  V2G   </t>
  </si>
  <si>
    <t>Trans H2</t>
  </si>
  <si>
    <t>CO2Hydro</t>
  </si>
  <si>
    <t xml:space="preserve"> HH-CHP </t>
  </si>
  <si>
    <t xml:space="preserve"> HH-HP  </t>
  </si>
  <si>
    <t>HH-HP/EB</t>
  </si>
  <si>
    <t xml:space="preserve"> HH-EB  </t>
  </si>
  <si>
    <t xml:space="preserve"> HH-H2  </t>
  </si>
  <si>
    <t>HH Dem.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</si>
  <si>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</si>
  <si>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</si>
  <si>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</si>
  <si>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</si>
  <si>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</si>
  <si>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</si>
  <si>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</si>
  <si>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</si>
  <si>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</si>
  <si>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</si>
  <si>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</si>
  <si>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 xml:space="preserve"> System </t>
  </si>
  <si>
    <t>InMarket</t>
  </si>
  <si>
    <t>Btl-neck</t>
  </si>
  <si>
    <t>Blt-neck</t>
  </si>
  <si>
    <t xml:space="preserve">Add-exp </t>
  </si>
  <si>
    <t xml:space="preserve">Boilers </t>
  </si>
  <si>
    <t xml:space="preserve"> CHP2+3 </t>
  </si>
  <si>
    <t xml:space="preserve"> Indi-  </t>
  </si>
  <si>
    <t xml:space="preserve"> Transp.</t>
  </si>
  <si>
    <t xml:space="preserve"> Indust.</t>
  </si>
  <si>
    <t xml:space="preserve"> Demand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</si>
  <si>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</si>
  <si>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</si>
  <si>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</si>
  <si>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</si>
  <si>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</si>
  <si>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Storage </t>
  </si>
  <si>
    <t xml:space="preserve">  Sum   </t>
  </si>
  <si>
    <t xml:space="preserve"> FreshW </t>
  </si>
  <si>
    <t xml:space="preserve"> SaltW  </t>
  </si>
  <si>
    <t xml:space="preserve"> Brine  </t>
  </si>
  <si>
    <t>Desal.Pl</t>
  </si>
  <si>
    <t xml:space="preserve"> FWPump </t>
  </si>
  <si>
    <t xml:space="preserve">CoolGr1 </t>
  </si>
  <si>
    <t xml:space="preserve">CoolGr2 </t>
  </si>
  <si>
    <t xml:space="preserve">CoolGr3 </t>
  </si>
  <si>
    <t xml:space="preserve">Cool-El </t>
  </si>
  <si>
    <t xml:space="preserve">Cooling </t>
  </si>
  <si>
    <t xml:space="preserve"> Demand</t>
  </si>
  <si>
    <t xml:space="preserve"> Cooling</t>
  </si>
  <si>
    <t xml:space="preserve"> Exp/Imp</t>
  </si>
  <si>
    <t xml:space="preserve"> Electr.</t>
  </si>
  <si>
    <t xml:space="preserve"> pump   </t>
  </si>
  <si>
    <t xml:space="preserve"> storage</t>
  </si>
  <si>
    <t xml:space="preserve"> Wat-Sup</t>
  </si>
  <si>
    <t>Wat-Loss</t>
  </si>
  <si>
    <t xml:space="preserve">  Heat  </t>
  </si>
  <si>
    <t xml:space="preserve">   Heat  </t>
  </si>
  <si>
    <t xml:space="preserve"> Steam  </t>
  </si>
  <si>
    <t xml:space="preserve">   Heat </t>
  </si>
  <si>
    <t xml:space="preserve">  ELT 2 </t>
  </si>
  <si>
    <t xml:space="preserve">  ELT 3 </t>
  </si>
  <si>
    <t xml:space="preserve"> Charge </t>
  </si>
  <si>
    <t xml:space="preserve"> Discha.</t>
  </si>
  <si>
    <t xml:space="preserve"> Storage</t>
  </si>
  <si>
    <t xml:space="preserve"> Prices </t>
  </si>
  <si>
    <t xml:space="preserve"> Load   </t>
  </si>
  <si>
    <t xml:space="preserve">  Prod  </t>
  </si>
  <si>
    <t xml:space="preserve">Payment </t>
  </si>
  <si>
    <t xml:space="preserve">        </t>
  </si>
  <si>
    <t xml:space="preserve"> CAES   </t>
  </si>
  <si>
    <t xml:space="preserve"> vidual </t>
  </si>
  <si>
    <t xml:space="preserve"> Various</t>
  </si>
  <si>
    <t xml:space="preserve"> Sum    </t>
  </si>
  <si>
    <t xml:space="preserve"> Content</t>
  </si>
  <si>
    <t xml:space="preserve"> Gas    </t>
  </si>
  <si>
    <t xml:space="preserve"> Prod.  </t>
  </si>
  <si>
    <t xml:space="preserve">Natural </t>
  </si>
  <si>
    <t xml:space="preserve"> DHgr1  </t>
  </si>
  <si>
    <t xml:space="preserve"> DHgr2  </t>
  </si>
  <si>
    <t xml:space="preserve"> DHgr3  </t>
  </si>
  <si>
    <t>TOTAL FOR ONE YEAR (TWh/year):</t>
  </si>
  <si>
    <t xml:space="preserve">Annual:        </t>
  </si>
  <si>
    <t xml:space="preserve"> Percent</t>
  </si>
  <si>
    <t>MONTHLY AVERAGE VALUES (MW):</t>
  </si>
  <si>
    <t xml:space="preserve">January       </t>
  </si>
  <si>
    <t xml:space="preserve">February      </t>
  </si>
  <si>
    <t xml:space="preserve">March         </t>
  </si>
  <si>
    <t xml:space="preserve">April         </t>
  </si>
  <si>
    <t xml:space="preserve">May           </t>
  </si>
  <si>
    <t xml:space="preserve">June          </t>
  </si>
  <si>
    <t xml:space="preserve">July          </t>
  </si>
  <si>
    <t xml:space="preserve">August        </t>
  </si>
  <si>
    <t xml:space="preserve">September     </t>
  </si>
  <si>
    <t xml:space="preserve">October       </t>
  </si>
  <si>
    <t xml:space="preserve">November      </t>
  </si>
  <si>
    <t xml:space="preserve">December      </t>
  </si>
  <si>
    <t>Annual Average</t>
  </si>
  <si>
    <t xml:space="preserve">      - </t>
  </si>
  <si>
    <t>Annual Maximum</t>
  </si>
  <si>
    <t>Annual Minimum</t>
  </si>
  <si>
    <t>Electricity Imports</t>
  </si>
  <si>
    <t>Fuel Oil Imports</t>
  </si>
  <si>
    <t>Gasoil/Diesel Imports</t>
  </si>
  <si>
    <t>Petrol/JP imports</t>
  </si>
  <si>
    <t>Coal Imports</t>
  </si>
  <si>
    <t xml:space="preserve">Biomass </t>
  </si>
  <si>
    <t>CO2 Emission Cost</t>
  </si>
  <si>
    <t>Total Annual Cost</t>
  </si>
  <si>
    <t>Solar Thermal</t>
  </si>
  <si>
    <t>Wind</t>
  </si>
  <si>
    <t>Hydro Electricity</t>
  </si>
  <si>
    <t>TPEs</t>
  </si>
  <si>
    <t>Final</t>
  </si>
  <si>
    <t>Electricty excl heat and transport</t>
  </si>
  <si>
    <t>Coal and peat</t>
  </si>
  <si>
    <t>Oil Imports</t>
  </si>
  <si>
    <t>Electricty Import</t>
  </si>
  <si>
    <t>Industry excl electricity</t>
  </si>
  <si>
    <t>Large Power Plants</t>
  </si>
  <si>
    <t>Biogas Plant</t>
  </si>
  <si>
    <t>Biodiesel Plant</t>
  </si>
  <si>
    <t>Biogas Upgrade</t>
  </si>
  <si>
    <t>Gas Storage</t>
  </si>
  <si>
    <t>Biodiesel /Handling</t>
  </si>
  <si>
    <t>Variable Cost</t>
  </si>
  <si>
    <t>Total Investment</t>
  </si>
  <si>
    <t>Other operation cost</t>
  </si>
  <si>
    <t xml:space="preserve"> §§§§§§ WARNING: Critical Excess Electricity Production §§§§§ </t>
  </si>
  <si>
    <t>Nepal 2050_C.txt</t>
  </si>
  <si>
    <t>Technical regulation no. 1</t>
  </si>
  <si>
    <t>Critical Excess Regulation Strategy:  800000000</t>
  </si>
  <si>
    <t>Individual solar thermal</t>
  </si>
  <si>
    <t>Individual biomass boiler</t>
  </si>
  <si>
    <t xml:space="preserve">   PV   </t>
  </si>
  <si>
    <t xml:space="preserve">  Tidal </t>
  </si>
  <si>
    <t>Electrolysers</t>
  </si>
  <si>
    <t>Individual Solar Thermal</t>
  </si>
  <si>
    <t>CO2Hydrogenation</t>
  </si>
  <si>
    <t>Nepal Base Scenario Final.txt</t>
  </si>
  <si>
    <t>Individual Oil Boilers</t>
  </si>
  <si>
    <t>Individual Biomass Boilers</t>
  </si>
  <si>
    <t>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</si>
</sst>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1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Sheet2!$B$43:$C$43</c:f>
              <c:numCache>
                <c:formatCode>General</c:formatCode>
                <c:ptCount val="2"/>
                <c:pt idx="0">
                  <c:v>0</c:v>
                </c:pt>
                <c:pt idx="1">
                  <c:v>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E-45B5-8A79-E4D9DA894522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Sheet2!$B$44:$C$44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E-45B5-8A79-E4D9DA894522}"/>
            </c:ext>
          </c:extLst>
        </c:ser>
        <c:ser>
          <c:idx val="2"/>
          <c:order val="2"/>
          <c:tx>
            <c:strRef>
              <c:f>Sheet2!$A$45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Sheet2!$B$45:$C$45</c:f>
              <c:numCache>
                <c:formatCode>General</c:formatCode>
                <c:ptCount val="2"/>
                <c:pt idx="0">
                  <c:v>0</c:v>
                </c:pt>
                <c:pt idx="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E-45B5-8A79-E4D9DA894522}"/>
            </c:ext>
          </c:extLst>
        </c:ser>
        <c:ser>
          <c:idx val="3"/>
          <c:order val="3"/>
          <c:tx>
            <c:strRef>
              <c:f>Sheet2!$A$46</c:f>
              <c:strCache>
                <c:ptCount val="1"/>
                <c:pt idx="0">
                  <c:v>Hydro - Dam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Sheet2!$B$46:$C$46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EF9E-45B5-8A79-E4D9DA894522}"/>
            </c:ext>
          </c:extLst>
        </c:ser>
        <c:ser>
          <c:idx val="4"/>
          <c:order val="4"/>
          <c:tx>
            <c:strRef>
              <c:f>Sheet2!$A$47</c:f>
              <c:strCache>
                <c:ptCount val="1"/>
                <c:pt idx="0">
                  <c:v>Hydro - Run of River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Sheet2!$B$47:$C$47</c:f>
              <c:numCache>
                <c:formatCode>General</c:formatCode>
                <c:ptCount val="2"/>
                <c:pt idx="0">
                  <c:v>4.62</c:v>
                </c:pt>
                <c:pt idx="1">
                  <c:v>29.36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E-45B5-8A79-E4D9DA894522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Sheet2!$B$48:$C$48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9E-45B5-8A79-E4D9DA894522}"/>
            </c:ext>
          </c:extLst>
        </c:ser>
        <c:ser>
          <c:idx val="6"/>
          <c:order val="6"/>
          <c:tx>
            <c:strRef>
              <c:f>Sheet2!$A$49</c:f>
              <c:strCache>
                <c:ptCount val="1"/>
                <c:pt idx="0">
                  <c:v>Waste-to-energy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Sheet2!$B$49:$C$49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9E-45B5-8A79-E4D9DA894522}"/>
            </c:ext>
          </c:extLst>
        </c:ser>
        <c:ser>
          <c:idx val="7"/>
          <c:order val="7"/>
          <c:tx>
            <c:strRef>
              <c:f>Sheet2!$A$50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Sheet2!$B$50:$C$50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9E-45B5-8A79-E4D9DA894522}"/>
            </c:ext>
          </c:extLst>
        </c:ser>
        <c:ser>
          <c:idx val="8"/>
          <c:order val="8"/>
          <c:tx>
            <c:strRef>
              <c:f>Sheet2!$A$51</c:f>
              <c:strCache>
                <c:ptCount val="1"/>
                <c:pt idx="0">
                  <c:v>CHP-Industry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Sheet2!$B$51:$C$51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9E-45B5-8A79-E4D9DA894522}"/>
            </c:ext>
          </c:extLst>
        </c:ser>
        <c:ser>
          <c:idx val="9"/>
          <c:order val="9"/>
          <c:tx>
            <c:strRef>
              <c:f>Sheet2!$A$52</c:f>
              <c:strCache>
                <c:ptCount val="1"/>
                <c:pt idx="0">
                  <c:v>Condensing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Sheet2!$B$52:$C$52</c:f>
              <c:numCache>
                <c:formatCode>General</c:formatCode>
                <c:ptCount val="2"/>
                <c:pt idx="0">
                  <c:v>0</c:v>
                </c:pt>
                <c:pt idx="1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9E-45B5-8A79-E4D9DA894522}"/>
            </c:ext>
          </c:extLst>
        </c:ser>
        <c:ser>
          <c:idx val="10"/>
          <c:order val="10"/>
          <c:tx>
            <c:strRef>
              <c:f>Sheet2!$A$53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Sheet2!$B$53:$C$53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9E-45B5-8A79-E4D9DA894522}"/>
            </c:ext>
          </c:extLst>
        </c:ser>
        <c:ser>
          <c:idx val="11"/>
          <c:order val="11"/>
          <c:tx>
            <c:strRef>
              <c:f>Sheet2!$A$54</c:f>
              <c:strCache>
                <c:ptCount val="1"/>
                <c:pt idx="0">
                  <c:v>Stationary battery discharging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Sheet2!$B$42:$C$42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Sheet2!$B$54:$C$54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9E-45B5-8A79-E4D9DA89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335968"/>
        <c:axId val="800333016"/>
      </c:barChart>
      <c:catAx>
        <c:axId val="8003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33016"/>
        <c:crosses val="autoZero"/>
        <c:auto val="1"/>
        <c:lblAlgn val="ctr"/>
        <c:lblOffset val="100"/>
        <c:noMultiLvlLbl val="0"/>
      </c:catAx>
      <c:valAx>
        <c:axId val="800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Sheet2!$E$15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Sheet2!$F$15:$G$15</c:f>
              <c:numCache>
                <c:formatCode>General</c:formatCode>
                <c:ptCount val="2"/>
                <c:pt idx="0">
                  <c:v>113.5</c:v>
                </c:pt>
                <c:pt idx="1">
                  <c:v>39.57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C-46A2-842F-6AB23470BF9A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Sheet2!$F$16:$G$16</c:f>
              <c:numCache>
                <c:formatCode>General</c:formatCode>
                <c:ptCount val="2"/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C-46A2-842F-6AB23470BF9A}"/>
            </c:ext>
          </c:extLst>
        </c:ser>
        <c:ser>
          <c:idx val="2"/>
          <c:order val="2"/>
          <c:tx>
            <c:strRef>
              <c:f>Sheet2!$E$17</c:f>
              <c:strCache>
                <c:ptCount val="1"/>
                <c:pt idx="0">
                  <c:v>Hydro Electricity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Sheet2!$F$17:$G$17</c:f>
              <c:numCache>
                <c:formatCode>General</c:formatCode>
                <c:ptCount val="2"/>
                <c:pt idx="0">
                  <c:v>4.62</c:v>
                </c:pt>
                <c:pt idx="1">
                  <c:v>29.36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C-46A2-842F-6AB23470BF9A}"/>
            </c:ext>
          </c:extLst>
        </c:ser>
        <c:ser>
          <c:idx val="3"/>
          <c:order val="3"/>
          <c:tx>
            <c:strRef>
              <c:f>Sheet2!$E$19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Sheet2!$F$19:$G$19</c:f>
              <c:numCache>
                <c:formatCode>General</c:formatCode>
                <c:ptCount val="2"/>
                <c:pt idx="1">
                  <c:v>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C-46A2-842F-6AB23470BF9A}"/>
            </c:ext>
          </c:extLst>
        </c:ser>
        <c:ser>
          <c:idx val="4"/>
          <c:order val="4"/>
          <c:tx>
            <c:strRef>
              <c:f>Sheet2!$E$20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Sheet2!$F$20:$G$20</c:f>
              <c:numCache>
                <c:formatCode>General</c:formatCode>
                <c:ptCount val="2"/>
                <c:pt idx="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4C-46A2-842F-6AB23470BF9A}"/>
            </c:ext>
          </c:extLst>
        </c:ser>
        <c:ser>
          <c:idx val="5"/>
          <c:order val="5"/>
          <c:tx>
            <c:strRef>
              <c:f>Sheet2!$E$21</c:f>
              <c:strCache>
                <c:ptCount val="1"/>
                <c:pt idx="0">
                  <c:v>Coal and peat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Sheet2!$F$21:$G$21</c:f>
              <c:numCache>
                <c:formatCode>General</c:formatCode>
                <c:ptCount val="2"/>
                <c:pt idx="0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4C-46A2-842F-6AB23470BF9A}"/>
            </c:ext>
          </c:extLst>
        </c:ser>
        <c:ser>
          <c:idx val="6"/>
          <c:order val="6"/>
          <c:tx>
            <c:strRef>
              <c:f>Sheet2!$E$22</c:f>
              <c:strCache>
                <c:ptCount val="1"/>
                <c:pt idx="0">
                  <c:v>Oil Imports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Sheet2!$F$22:$G$22</c:f>
              <c:numCache>
                <c:formatCode>General</c:formatCode>
                <c:ptCount val="2"/>
                <c:pt idx="0">
                  <c:v>27.81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4C-46A2-842F-6AB23470BF9A}"/>
            </c:ext>
          </c:extLst>
        </c:ser>
        <c:ser>
          <c:idx val="7"/>
          <c:order val="7"/>
          <c:tx>
            <c:strRef>
              <c:f>Sheet2!$E$23</c:f>
              <c:strCache>
                <c:ptCount val="1"/>
                <c:pt idx="0">
                  <c:v>Electricty Import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Sheet2!$F$14:$G$14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Sheet2!$F$23:$G$23</c:f>
              <c:numCache>
                <c:formatCode>General</c:formatCode>
                <c:ptCount val="2"/>
                <c:pt idx="0">
                  <c:v>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4C-46A2-842F-6AB23470BF9A}"/>
            </c:ext>
          </c:extLst>
        </c:ser>
        <c:ser>
          <c:idx val="8"/>
          <c:order val="8"/>
          <c:tx>
            <c:strRef>
              <c:f>Sheet2!$E$18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Sheet2!$F$18:$G$18</c:f>
              <c:numCache>
                <c:formatCode>General</c:formatCode>
                <c:ptCount val="2"/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2-44A3-B628-183B98F756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365904"/>
        <c:axId val="479398560"/>
      </c:barChart>
      <c:catAx>
        <c:axId val="4803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98560"/>
        <c:crosses val="autoZero"/>
        <c:auto val="1"/>
        <c:lblAlgn val="ctr"/>
        <c:lblOffset val="100"/>
        <c:noMultiLvlLbl val="0"/>
      </c:catAx>
      <c:valAx>
        <c:axId val="47939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Sheet2!$E$37</c:f>
              <c:strCache>
                <c:ptCount val="1"/>
                <c:pt idx="0">
                  <c:v>Electricty excl heat and transport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Sheet2!$F$36:$G$36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Sheet2!$F$37:$G$37</c:f>
              <c:numCache>
                <c:formatCode>General</c:formatCode>
                <c:ptCount val="2"/>
                <c:pt idx="0">
                  <c:v>7.2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4-4814-9560-D3339C1AC82A}"/>
            </c:ext>
          </c:extLst>
        </c:ser>
        <c:ser>
          <c:idx val="1"/>
          <c:order val="1"/>
          <c:tx>
            <c:strRef>
              <c:f>Sheet2!$E$38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Sheet2!$F$36:$G$36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Sheet2!$F$38:$G$38</c:f>
              <c:numCache>
                <c:formatCode>General</c:formatCode>
                <c:ptCount val="2"/>
                <c:pt idx="0">
                  <c:v>55.02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4-4814-9560-D3339C1AC82A}"/>
            </c:ext>
          </c:extLst>
        </c:ser>
        <c:ser>
          <c:idx val="2"/>
          <c:order val="2"/>
          <c:tx>
            <c:strRef>
              <c:f>Sheet2!$E$39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Sheet2!$F$36:$G$36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Sheet2!$F$39:$G$39</c:f>
              <c:numCache>
                <c:formatCode>General</c:formatCode>
                <c:ptCount val="2"/>
                <c:pt idx="0">
                  <c:v>18.22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4-4814-9560-D3339C1AC82A}"/>
            </c:ext>
          </c:extLst>
        </c:ser>
        <c:ser>
          <c:idx val="3"/>
          <c:order val="3"/>
          <c:tx>
            <c:strRef>
              <c:f>Sheet2!$E$40</c:f>
              <c:strCache>
                <c:ptCount val="1"/>
                <c:pt idx="0">
                  <c:v>Industry excl electricity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Sheet2!$F$36:$G$36</c:f>
              <c:numCache>
                <c:formatCode>General</c:formatCode>
                <c:ptCount val="2"/>
                <c:pt idx="0">
                  <c:v>2017</c:v>
                </c:pt>
                <c:pt idx="1">
                  <c:v>2050</c:v>
                </c:pt>
              </c:numCache>
            </c:numRef>
          </c:cat>
          <c:val>
            <c:numRef>
              <c:f>Sheet2!$F$40:$G$40</c:f>
              <c:numCache>
                <c:formatCode>General</c:formatCode>
                <c:ptCount val="2"/>
                <c:pt idx="0">
                  <c:v>12.17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4-4814-9560-D3339C1AC82A}"/>
            </c:ext>
          </c:extLst>
        </c:ser>
        <c:ser>
          <c:idx val="4"/>
          <c:order val="4"/>
          <c:tx>
            <c:strRef>
              <c:f>Sheet2!$E$41</c:f>
              <c:strCache>
                <c:ptCount val="1"/>
                <c:pt idx="0">
                  <c:v>Electrolysis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Sheet2!$F$41:$G$41</c:f>
              <c:numCache>
                <c:formatCode>General</c:formatCode>
                <c:ptCount val="2"/>
                <c:pt idx="1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A33-93D1-FE59F18C9D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507880"/>
        <c:axId val="682506240"/>
      </c:barChart>
      <c:catAx>
        <c:axId val="68250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6240"/>
        <c:crosses val="autoZero"/>
        <c:auto val="1"/>
        <c:lblAlgn val="ctr"/>
        <c:lblOffset val="100"/>
        <c:noMultiLvlLbl val="0"/>
      </c:catAx>
      <c:valAx>
        <c:axId val="68250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Primary Energy Supply 2017</cx:v>
        </cx:txData>
      </cx:tx>
    </cx:title>
    <cx:plotArea>
      <cx:plotAreaRegion>
        <cx:series layoutId="waterfall" uniqueId="{863B1516-F4E9-4513-B480-162F817DC5A5}">
          <cx:dataLabels pos="outEnd"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Final energy 2017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Final energy 2017</a:t>
          </a:r>
        </a:p>
      </cx:txPr>
    </cx:title>
    <cx:plotArea>
      <cx:plotAreaRegion>
        <cx:series layoutId="waterfall" uniqueId="{F16CDD1E-6395-4615-9966-9416F9AD1A9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TWh</a:t>
                </a: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Calibri" panose="020F0502020204030204"/>
                  <a:cs typeface="Calibri" panose="020F0502020204030204" pitchFamily="34" charset="0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Primary Energy Supply 2050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Primary Energy Supply 2050</a:t>
          </a:r>
        </a:p>
      </cx:txPr>
    </cx:title>
    <cx:plotArea>
      <cx:plotAreaRegion>
        <cx:series layoutId="waterfall" uniqueId="{D9D6AF7F-7B81-4599-B694-2A11C316AE82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Final Energy 2050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Final Energy 2050</a:t>
          </a:r>
        </a:p>
      </cx:txPr>
    </cx:title>
    <cx:plotArea>
      <cx:plotAreaRegion>
        <cx:series layoutId="waterfall" uniqueId="{0C252CE4-C312-4489-ACA4-990E681191E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TWh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450477</xdr:colOff>
      <xdr:row>27</xdr:row>
      <xdr:rowOff>94721</xdr:rowOff>
    </xdr:from>
    <xdr:to>
      <xdr:col>15</xdr:col>
      <xdr:colOff>150159</xdr:colOff>
      <xdr:row>51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059218-7D20-4C72-ACF2-AD867E0FB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5627" y="5238221"/>
              <a:ext cx="5519457" cy="457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226358</xdr:colOff>
      <xdr:row>27</xdr:row>
      <xdr:rowOff>73389</xdr:rowOff>
    </xdr:from>
    <xdr:to>
      <xdr:col>24</xdr:col>
      <xdr:colOff>112059</xdr:colOff>
      <xdr:row>51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C425C9-92B5-4475-86D2-EF7619629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71283" y="5216889"/>
              <a:ext cx="5372101" cy="4670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168090</xdr:colOff>
      <xdr:row>55</xdr:row>
      <xdr:rowOff>83058</xdr:rowOff>
    </xdr:from>
    <xdr:to>
      <xdr:col>14</xdr:col>
      <xdr:colOff>537883</xdr:colOff>
      <xdr:row>82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55ACE0-93DD-4EA7-9292-51F0677D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151280</xdr:colOff>
      <xdr:row>0</xdr:row>
      <xdr:rowOff>134471</xdr:rowOff>
    </xdr:from>
    <xdr:to>
      <xdr:col>14</xdr:col>
      <xdr:colOff>341780</xdr:colOff>
      <xdr:row>18</xdr:row>
      <xdr:rowOff>10085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3204DEB-3146-4A3D-9997-F165A8A36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6055" y="134471"/>
              <a:ext cx="4591050" cy="3304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296955</xdr:colOff>
      <xdr:row>54</xdr:row>
      <xdr:rowOff>180414</xdr:rowOff>
    </xdr:from>
    <xdr:to>
      <xdr:col>27</xdr:col>
      <xdr:colOff>358589</xdr:colOff>
      <xdr:row>76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1644489-9FEC-429E-B2C7-3110A5DB1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61080" y="10467414"/>
              <a:ext cx="6157634" cy="4032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5600</xdr:colOff>
      <xdr:row>0</xdr:row>
      <xdr:rowOff>0</xdr:rowOff>
    </xdr:from>
    <xdr:to>
      <xdr:col>24</xdr:col>
      <xdr:colOff>109904</xdr:colOff>
      <xdr:row>23</xdr:row>
      <xdr:rowOff>145676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98F21F-3A59-485E-AE74-67A26E8A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28013</xdr:colOff>
      <xdr:row>26</xdr:row>
      <xdr:rowOff>1119</xdr:rowOff>
    </xdr:from>
    <xdr:to>
      <xdr:col>33</xdr:col>
      <xdr:colOff>85724</xdr:colOff>
      <xdr:row>49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B2B6D5-8D14-47BF-86F6-3B429EB1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1F1D-C4F0-4AE5-95A6-B6E0FD48BD2A}">
  <dimension ref="A8:G117"/>
  <sheetViews>
    <sheetView tabSelected="1" topLeftCell="G19" zoomScaleNormal="100" workbookViewId="0">
      <selection activeCell="AH45" sqref="AH45"/>
    </sheetView>
  </sheetViews>
  <sheetFormatPr defaultRowHeight="15" x14ac:dyDescent="0.25"/>
  <cols>
    <col min="1" max="1" width="42.28515625" customWidth="1"/>
    <col min="2" max="2" width="28" customWidth="1"/>
    <col min="3" max="3" width="22.85546875" customWidth="1"/>
    <col min="4" max="4" width="15.140625" customWidth="1"/>
    <col min="5" max="5" width="34.28515625" customWidth="1"/>
    <col min="8" max="8" width="12.140625" customWidth="1"/>
    <col min="10" max="10" width="20.28515625" customWidth="1"/>
  </cols>
  <sheetData>
    <row r="8" spans="1:7" x14ac:dyDescent="0.25">
      <c r="A8" t="s">
        <v>32</v>
      </c>
      <c r="B8">
        <v>3.8</v>
      </c>
      <c r="C8" s="1">
        <f>B$12*B8/B$11</f>
        <v>14.393939393939394</v>
      </c>
    </row>
    <row r="9" spans="1:7" x14ac:dyDescent="0.25">
      <c r="A9" t="s">
        <v>33</v>
      </c>
      <c r="B9">
        <v>1.8</v>
      </c>
      <c r="C9" s="1">
        <f t="shared" ref="C9:C10" si="0">B$12*B9/B$11</f>
        <v>6.8181818181818183</v>
      </c>
    </row>
    <row r="10" spans="1:7" x14ac:dyDescent="0.25">
      <c r="A10" t="s">
        <v>34</v>
      </c>
      <c r="B10">
        <v>1</v>
      </c>
      <c r="C10" s="1">
        <f t="shared" si="0"/>
        <v>3.7878787878787881</v>
      </c>
    </row>
    <row r="11" spans="1:7" x14ac:dyDescent="0.25">
      <c r="B11">
        <f>SUM(B8:B10)</f>
        <v>6.6</v>
      </c>
    </row>
    <row r="12" spans="1:7" x14ac:dyDescent="0.25">
      <c r="B12">
        <v>25</v>
      </c>
    </row>
    <row r="14" spans="1:7" x14ac:dyDescent="0.25">
      <c r="B14" t="s">
        <v>63</v>
      </c>
      <c r="E14" t="s">
        <v>408</v>
      </c>
      <c r="F14">
        <v>2017</v>
      </c>
      <c r="G14">
        <v>2050</v>
      </c>
    </row>
    <row r="15" spans="1:7" x14ac:dyDescent="0.25">
      <c r="B15" s="8">
        <v>2017</v>
      </c>
      <c r="C15" s="8">
        <v>2050</v>
      </c>
      <c r="E15" t="s">
        <v>11</v>
      </c>
      <c r="F15">
        <v>113.5</v>
      </c>
      <c r="G15">
        <f>C18</f>
        <v>39.57</v>
      </c>
    </row>
    <row r="16" spans="1:7" x14ac:dyDescent="0.25">
      <c r="A16" t="s">
        <v>35</v>
      </c>
      <c r="B16">
        <v>9.16</v>
      </c>
      <c r="E16" t="s">
        <v>405</v>
      </c>
      <c r="G16">
        <v>40</v>
      </c>
    </row>
    <row r="17" spans="1:7" x14ac:dyDescent="0.25">
      <c r="A17" t="s">
        <v>13</v>
      </c>
      <c r="B17">
        <v>27.81</v>
      </c>
      <c r="E17" t="s">
        <v>407</v>
      </c>
      <c r="F17">
        <v>4.62</v>
      </c>
      <c r="G17">
        <f>C47</f>
        <v>29.36</v>
      </c>
    </row>
    <row r="18" spans="1:7" x14ac:dyDescent="0.25">
      <c r="A18" t="s">
        <v>11</v>
      </c>
      <c r="B18">
        <v>115</v>
      </c>
      <c r="C18">
        <f>'2050'!B34</f>
        <v>39.57</v>
      </c>
      <c r="E18" t="s">
        <v>405</v>
      </c>
      <c r="G18">
        <v>40</v>
      </c>
    </row>
    <row r="19" spans="1:7" x14ac:dyDescent="0.25">
      <c r="A19" t="s">
        <v>40</v>
      </c>
      <c r="B19">
        <v>4.62</v>
      </c>
      <c r="C19">
        <f>G17</f>
        <v>29.36</v>
      </c>
      <c r="E19" t="s">
        <v>406</v>
      </c>
      <c r="G19">
        <f>'2050'!F85</f>
        <v>7.03</v>
      </c>
    </row>
    <row r="20" spans="1:7" x14ac:dyDescent="0.25">
      <c r="A20" t="s">
        <v>41</v>
      </c>
      <c r="B20">
        <v>2.68</v>
      </c>
      <c r="E20" t="s">
        <v>37</v>
      </c>
      <c r="G20">
        <f>'2050'!G85</f>
        <v>1.79</v>
      </c>
    </row>
    <row r="21" spans="1:7" x14ac:dyDescent="0.25">
      <c r="A21" t="s">
        <v>37</v>
      </c>
      <c r="C21">
        <f>G20</f>
        <v>1.79</v>
      </c>
      <c r="E21" t="s">
        <v>411</v>
      </c>
      <c r="F21">
        <v>9.16</v>
      </c>
    </row>
    <row r="22" spans="1:7" x14ac:dyDescent="0.25">
      <c r="A22" t="s">
        <v>48</v>
      </c>
      <c r="C22">
        <f>G19</f>
        <v>7.03</v>
      </c>
      <c r="E22" t="s">
        <v>412</v>
      </c>
      <c r="F22">
        <v>27.81</v>
      </c>
    </row>
    <row r="23" spans="1:7" x14ac:dyDescent="0.25">
      <c r="A23" t="s">
        <v>47</v>
      </c>
      <c r="B23">
        <v>0</v>
      </c>
      <c r="E23" t="s">
        <v>413</v>
      </c>
      <c r="F23">
        <v>2.68</v>
      </c>
    </row>
    <row r="24" spans="1:7" x14ac:dyDescent="0.25">
      <c r="A24" t="s">
        <v>38</v>
      </c>
      <c r="B24" s="4">
        <f>SUM(B16:B23)</f>
        <v>159.27000000000001</v>
      </c>
      <c r="C24" s="4">
        <f>SUM(C16:C23)</f>
        <v>77.750000000000014</v>
      </c>
      <c r="E24" t="s">
        <v>38</v>
      </c>
      <c r="F24">
        <f>SUM(F15:F23)</f>
        <v>157.77000000000001</v>
      </c>
      <c r="G24">
        <f>SUM(G15:G23)</f>
        <v>157.75</v>
      </c>
    </row>
    <row r="25" spans="1:7" x14ac:dyDescent="0.25">
      <c r="A25" t="s">
        <v>39</v>
      </c>
      <c r="B25" s="5">
        <v>163.15</v>
      </c>
    </row>
    <row r="26" spans="1:7" x14ac:dyDescent="0.25">
      <c r="B26" s="6"/>
    </row>
    <row r="27" spans="1:7" x14ac:dyDescent="0.25">
      <c r="B27" s="7" t="s">
        <v>102</v>
      </c>
    </row>
    <row r="28" spans="1:7" x14ac:dyDescent="0.25">
      <c r="B28" s="8">
        <v>2017</v>
      </c>
      <c r="C28" s="8">
        <v>2050</v>
      </c>
    </row>
    <row r="29" spans="1:7" x14ac:dyDescent="0.25">
      <c r="A29" t="s">
        <v>42</v>
      </c>
      <c r="B29">
        <v>7.2</v>
      </c>
      <c r="C29">
        <v>25</v>
      </c>
    </row>
    <row r="30" spans="1:7" x14ac:dyDescent="0.25">
      <c r="A30" t="s">
        <v>43</v>
      </c>
      <c r="B30">
        <v>55.02</v>
      </c>
      <c r="C30">
        <v>50</v>
      </c>
    </row>
    <row r="31" spans="1:7" x14ac:dyDescent="0.25">
      <c r="A31" t="s">
        <v>44</v>
      </c>
      <c r="B31">
        <v>18.22</v>
      </c>
    </row>
    <row r="32" spans="1:7" x14ac:dyDescent="0.25">
      <c r="A32" t="s">
        <v>45</v>
      </c>
      <c r="B32">
        <v>12.17</v>
      </c>
    </row>
    <row r="33" spans="1:7" x14ac:dyDescent="0.25">
      <c r="B33" s="3">
        <f>SUM(B29:B32)</f>
        <v>92.61</v>
      </c>
    </row>
    <row r="35" spans="1:7" x14ac:dyDescent="0.25">
      <c r="A35" t="s">
        <v>36</v>
      </c>
    </row>
    <row r="36" spans="1:7" x14ac:dyDescent="0.25">
      <c r="A36" t="s">
        <v>37</v>
      </c>
      <c r="E36" t="s">
        <v>409</v>
      </c>
      <c r="F36">
        <v>2017</v>
      </c>
      <c r="G36">
        <v>2050</v>
      </c>
    </row>
    <row r="37" spans="1:7" x14ac:dyDescent="0.25">
      <c r="A37" t="s">
        <v>12</v>
      </c>
      <c r="E37" t="s">
        <v>410</v>
      </c>
      <c r="F37">
        <v>7.2</v>
      </c>
      <c r="G37">
        <v>36</v>
      </c>
    </row>
    <row r="38" spans="1:7" x14ac:dyDescent="0.25">
      <c r="A38" t="s">
        <v>11</v>
      </c>
      <c r="E38" t="s">
        <v>43</v>
      </c>
      <c r="F38">
        <v>55.02</v>
      </c>
      <c r="G38">
        <v>40</v>
      </c>
    </row>
    <row r="39" spans="1:7" x14ac:dyDescent="0.25">
      <c r="A39" t="s">
        <v>46</v>
      </c>
      <c r="E39" t="s">
        <v>44</v>
      </c>
      <c r="F39">
        <v>18.22</v>
      </c>
      <c r="G39">
        <v>18</v>
      </c>
    </row>
    <row r="40" spans="1:7" x14ac:dyDescent="0.25">
      <c r="E40" t="s">
        <v>414</v>
      </c>
      <c r="F40">
        <v>12.17</v>
      </c>
      <c r="G40">
        <v>15</v>
      </c>
    </row>
    <row r="41" spans="1:7" x14ac:dyDescent="0.25">
      <c r="A41" t="s">
        <v>85</v>
      </c>
      <c r="B41" t="s">
        <v>86</v>
      </c>
      <c r="E41" t="s">
        <v>438</v>
      </c>
      <c r="G41">
        <v>3.2</v>
      </c>
    </row>
    <row r="42" spans="1:7" x14ac:dyDescent="0.25">
      <c r="B42" s="8">
        <v>2017</v>
      </c>
      <c r="C42" s="8">
        <v>2050</v>
      </c>
      <c r="E42" t="s">
        <v>38</v>
      </c>
      <c r="F42">
        <f>SUM(F37:F40)</f>
        <v>92.61</v>
      </c>
      <c r="G42">
        <f>SUM(G37:G41)</f>
        <v>112.2</v>
      </c>
    </row>
    <row r="43" spans="1:7" x14ac:dyDescent="0.25">
      <c r="A43" t="s">
        <v>87</v>
      </c>
      <c r="B43">
        <v>0</v>
      </c>
      <c r="C43">
        <f>'2050'!F85</f>
        <v>7.03</v>
      </c>
    </row>
    <row r="44" spans="1:7" x14ac:dyDescent="0.25">
      <c r="A44" t="s">
        <v>36</v>
      </c>
      <c r="B44">
        <v>0</v>
      </c>
      <c r="C44">
        <v>0</v>
      </c>
    </row>
    <row r="45" spans="1:7" x14ac:dyDescent="0.25">
      <c r="A45" t="s">
        <v>37</v>
      </c>
      <c r="B45">
        <v>0</v>
      </c>
      <c r="C45">
        <f>'2050'!G85</f>
        <v>1.79</v>
      </c>
    </row>
    <row r="46" spans="1:7" x14ac:dyDescent="0.25">
      <c r="A46" t="s">
        <v>88</v>
      </c>
    </row>
    <row r="47" spans="1:7" x14ac:dyDescent="0.25">
      <c r="A47" t="s">
        <v>89</v>
      </c>
      <c r="B47">
        <v>4.62</v>
      </c>
      <c r="C47">
        <f>'2050'!H85</f>
        <v>29.36</v>
      </c>
    </row>
    <row r="48" spans="1:7" x14ac:dyDescent="0.25">
      <c r="A48" t="s">
        <v>90</v>
      </c>
      <c r="B48">
        <v>0</v>
      </c>
      <c r="C48">
        <v>0</v>
      </c>
    </row>
    <row r="49" spans="1:3" x14ac:dyDescent="0.25">
      <c r="A49" t="s">
        <v>91</v>
      </c>
      <c r="B49">
        <v>0</v>
      </c>
      <c r="C49">
        <v>0</v>
      </c>
    </row>
    <row r="50" spans="1:3" x14ac:dyDescent="0.25">
      <c r="A50" t="s">
        <v>92</v>
      </c>
      <c r="B50">
        <v>0</v>
      </c>
      <c r="C50">
        <v>0</v>
      </c>
    </row>
    <row r="51" spans="1:3" x14ac:dyDescent="0.25">
      <c r="A51" t="s">
        <v>93</v>
      </c>
      <c r="B51">
        <v>0</v>
      </c>
      <c r="C51">
        <v>0</v>
      </c>
    </row>
    <row r="52" spans="1:3" x14ac:dyDescent="0.25">
      <c r="A52" s="2" t="s">
        <v>94</v>
      </c>
      <c r="B52" s="2">
        <v>0</v>
      </c>
      <c r="C52">
        <f>'2050'!BE85</f>
        <v>3.14</v>
      </c>
    </row>
    <row r="53" spans="1:3" x14ac:dyDescent="0.25">
      <c r="A53" s="2" t="s">
        <v>52</v>
      </c>
      <c r="B53" s="2">
        <v>0</v>
      </c>
      <c r="C53">
        <v>0</v>
      </c>
    </row>
    <row r="54" spans="1:3" x14ac:dyDescent="0.25">
      <c r="A54" t="s">
        <v>95</v>
      </c>
      <c r="B54">
        <v>0</v>
      </c>
      <c r="C54">
        <v>0</v>
      </c>
    </row>
    <row r="55" spans="1:3" x14ac:dyDescent="0.25">
      <c r="A55" t="s">
        <v>38</v>
      </c>
      <c r="B55">
        <f>SUM(B43:B54)</f>
        <v>4.62</v>
      </c>
      <c r="C55">
        <f>SUM(C43:C54)</f>
        <v>41.32</v>
      </c>
    </row>
    <row r="57" spans="1:3" x14ac:dyDescent="0.25">
      <c r="A57" t="s">
        <v>85</v>
      </c>
      <c r="B57" t="s">
        <v>96</v>
      </c>
    </row>
    <row r="58" spans="1:3" x14ac:dyDescent="0.25">
      <c r="B58" s="8">
        <v>2017</v>
      </c>
      <c r="C58" s="8">
        <v>2050</v>
      </c>
    </row>
    <row r="59" spans="1:3" x14ac:dyDescent="0.25">
      <c r="A59" t="s">
        <v>35</v>
      </c>
      <c r="B59">
        <v>9.16</v>
      </c>
      <c r="C59">
        <v>0</v>
      </c>
    </row>
    <row r="60" spans="1:3" x14ac:dyDescent="0.25">
      <c r="A60" t="s">
        <v>13</v>
      </c>
      <c r="B60">
        <f>'Base Scenario'!B32</f>
        <v>27.23</v>
      </c>
      <c r="C60">
        <v>0</v>
      </c>
    </row>
    <row r="61" spans="1:3" x14ac:dyDescent="0.25">
      <c r="A61" t="s">
        <v>97</v>
      </c>
      <c r="B61">
        <f>'Base Scenario'!B33</f>
        <v>0</v>
      </c>
      <c r="C61">
        <v>0</v>
      </c>
    </row>
    <row r="62" spans="1:3" x14ac:dyDescent="0.25">
      <c r="A62" t="s">
        <v>11</v>
      </c>
      <c r="B62">
        <v>113.54</v>
      </c>
      <c r="C62">
        <f>C18</f>
        <v>39.57</v>
      </c>
    </row>
    <row r="63" spans="1:3" x14ac:dyDescent="0.25">
      <c r="A63" t="s">
        <v>36</v>
      </c>
      <c r="B63">
        <v>0</v>
      </c>
      <c r="C63">
        <f>G19</f>
        <v>7.03</v>
      </c>
    </row>
    <row r="64" spans="1:3" x14ac:dyDescent="0.25">
      <c r="A64" t="s">
        <v>37</v>
      </c>
      <c r="B64">
        <v>0</v>
      </c>
      <c r="C64">
        <f>G20</f>
        <v>1.79</v>
      </c>
    </row>
    <row r="65" spans="1:4" x14ac:dyDescent="0.25">
      <c r="A65" t="s">
        <v>98</v>
      </c>
      <c r="B65">
        <v>0</v>
      </c>
      <c r="C65">
        <v>0</v>
      </c>
    </row>
    <row r="66" spans="1:4" x14ac:dyDescent="0.25">
      <c r="A66" t="s">
        <v>99</v>
      </c>
      <c r="B66">
        <f>'Base Scenario'!I85</f>
        <v>4.62</v>
      </c>
      <c r="C66">
        <f>G17</f>
        <v>29.36</v>
      </c>
    </row>
    <row r="67" spans="1:4" x14ac:dyDescent="0.25">
      <c r="A67" t="s">
        <v>90</v>
      </c>
      <c r="B67">
        <v>0</v>
      </c>
      <c r="C67">
        <v>0</v>
      </c>
    </row>
    <row r="68" spans="1:4" x14ac:dyDescent="0.25">
      <c r="A68" t="s">
        <v>100</v>
      </c>
      <c r="B68">
        <v>0</v>
      </c>
      <c r="C68">
        <v>0</v>
      </c>
    </row>
    <row r="69" spans="1:4" x14ac:dyDescent="0.25">
      <c r="A69" t="s">
        <v>52</v>
      </c>
      <c r="B69">
        <v>0</v>
      </c>
      <c r="C69">
        <v>0</v>
      </c>
    </row>
    <row r="70" spans="1:4" x14ac:dyDescent="0.25">
      <c r="A70" t="s">
        <v>38</v>
      </c>
      <c r="B70">
        <f>SUM(B59:B69)</f>
        <v>154.55000000000001</v>
      </c>
      <c r="C70">
        <f>SUM(C59:C69)</f>
        <v>77.75</v>
      </c>
    </row>
    <row r="71" spans="1:4" x14ac:dyDescent="0.25">
      <c r="A71" t="s">
        <v>39</v>
      </c>
      <c r="B71">
        <f>'Base Scenario'!B26</f>
        <v>154.58000000000001</v>
      </c>
      <c r="C71">
        <f>'2050'!B26</f>
        <v>77.75</v>
      </c>
    </row>
    <row r="73" spans="1:4" x14ac:dyDescent="0.25">
      <c r="A73" t="s">
        <v>101</v>
      </c>
      <c r="B73" t="s">
        <v>102</v>
      </c>
    </row>
    <row r="74" spans="1:4" x14ac:dyDescent="0.25">
      <c r="B74" s="8">
        <v>2017</v>
      </c>
      <c r="C74" s="8">
        <v>2050</v>
      </c>
    </row>
    <row r="75" spans="1:4" x14ac:dyDescent="0.25">
      <c r="A75" t="s">
        <v>42</v>
      </c>
      <c r="B75">
        <v>4.54</v>
      </c>
      <c r="C75">
        <v>7</v>
      </c>
    </row>
    <row r="76" spans="1:4" x14ac:dyDescent="0.25">
      <c r="A76" t="s">
        <v>43</v>
      </c>
      <c r="B76">
        <v>235.27</v>
      </c>
      <c r="C76">
        <v>147.47</v>
      </c>
    </row>
    <row r="77" spans="1:4" x14ac:dyDescent="0.25">
      <c r="A77" t="s">
        <v>44</v>
      </c>
      <c r="B77">
        <v>106.52200000000001</v>
      </c>
      <c r="C77">
        <v>39</v>
      </c>
    </row>
    <row r="78" spans="1:4" x14ac:dyDescent="0.25">
      <c r="A78" t="s">
        <v>45</v>
      </c>
      <c r="B78">
        <v>226.59892000000002</v>
      </c>
      <c r="C78">
        <v>142</v>
      </c>
    </row>
    <row r="80" spans="1:4" x14ac:dyDescent="0.25">
      <c r="A80" s="9" t="s">
        <v>0</v>
      </c>
      <c r="B80" s="9" t="s">
        <v>1</v>
      </c>
      <c r="C80" s="9" t="s">
        <v>2</v>
      </c>
      <c r="D80" s="9" t="s">
        <v>3</v>
      </c>
    </row>
    <row r="81" spans="1:4" x14ac:dyDescent="0.25">
      <c r="A81" s="10">
        <v>2017</v>
      </c>
      <c r="B81" s="10" t="s">
        <v>4</v>
      </c>
      <c r="C81" s="10" t="s">
        <v>5</v>
      </c>
      <c r="D81" s="10" t="s">
        <v>6</v>
      </c>
    </row>
    <row r="82" spans="1:4" x14ac:dyDescent="0.25">
      <c r="A82" s="9" t="s">
        <v>7</v>
      </c>
      <c r="B82" s="9">
        <f>'Base Scenario'!H21</f>
        <v>2353</v>
      </c>
      <c r="C82" s="9">
        <f>'Base Scenario'!I21</f>
        <v>170</v>
      </c>
      <c r="D82" s="9">
        <f>'Base Scenario'!J21</f>
        <v>47</v>
      </c>
    </row>
    <row r="83" spans="1:4" x14ac:dyDescent="0.25">
      <c r="A83" s="9" t="s">
        <v>8</v>
      </c>
      <c r="B83" s="9">
        <f>'Base Scenario'!H55</f>
        <v>302</v>
      </c>
      <c r="C83" s="9">
        <f>'Base Scenario'!I55</f>
        <v>22</v>
      </c>
      <c r="D83" s="9">
        <f>'Base Scenario'!J55</f>
        <v>2</v>
      </c>
    </row>
    <row r="84" spans="1:4" x14ac:dyDescent="0.25">
      <c r="A84" s="9" t="s">
        <v>9</v>
      </c>
      <c r="B84" s="9">
        <f>'Base Scenario'!H57</f>
        <v>600</v>
      </c>
      <c r="C84" s="9">
        <f>'Base Scenario'!I57</f>
        <v>45</v>
      </c>
      <c r="D84" s="9">
        <f>'Base Scenario'!J57</f>
        <v>6</v>
      </c>
    </row>
    <row r="85" spans="1:4" x14ac:dyDescent="0.25">
      <c r="A85" s="8" t="s">
        <v>422</v>
      </c>
      <c r="B85" s="8">
        <f>SUM(B82:B84)</f>
        <v>3255</v>
      </c>
      <c r="C85" s="8">
        <f>SUM(C82:C84)</f>
        <v>237</v>
      </c>
      <c r="D85" s="8">
        <f>SUM(D82:D84)</f>
        <v>55</v>
      </c>
    </row>
    <row r="86" spans="1:4" x14ac:dyDescent="0.25">
      <c r="A86" s="9" t="s">
        <v>397</v>
      </c>
      <c r="B86" s="9"/>
      <c r="C86" s="9">
        <f>ABS('Base Scenario'!C54)</f>
        <v>155</v>
      </c>
      <c r="D86" s="9"/>
    </row>
    <row r="87" spans="1:4" x14ac:dyDescent="0.25">
      <c r="A87" s="9" t="s">
        <v>398</v>
      </c>
      <c r="B87" s="9"/>
      <c r="C87" s="9">
        <f>'Base Scenario'!D42</f>
        <v>252</v>
      </c>
      <c r="D87" s="9"/>
    </row>
    <row r="88" spans="1:4" x14ac:dyDescent="0.25">
      <c r="A88" s="9" t="s">
        <v>399</v>
      </c>
      <c r="B88" s="9"/>
      <c r="C88" s="9">
        <f>'Base Scenario'!D43</f>
        <v>1070</v>
      </c>
      <c r="D88" s="9"/>
    </row>
    <row r="89" spans="1:4" x14ac:dyDescent="0.25">
      <c r="A89" s="9" t="s">
        <v>400</v>
      </c>
      <c r="B89" s="9"/>
      <c r="C89" s="9">
        <v>262</v>
      </c>
      <c r="D89" s="9"/>
    </row>
    <row r="90" spans="1:4" x14ac:dyDescent="0.25">
      <c r="A90" s="9" t="s">
        <v>401</v>
      </c>
      <c r="B90" s="9"/>
      <c r="C90" s="9">
        <f>'Base Scenario'!D44</f>
        <v>262</v>
      </c>
      <c r="D90" s="9"/>
    </row>
    <row r="91" spans="1:4" x14ac:dyDescent="0.25">
      <c r="A91" s="9" t="s">
        <v>402</v>
      </c>
      <c r="B91" s="9"/>
      <c r="C91" s="9">
        <f>'Base Scenario'!D46</f>
        <v>3748</v>
      </c>
      <c r="D91" s="9"/>
    </row>
    <row r="92" spans="1:4" x14ac:dyDescent="0.25">
      <c r="A92" s="9" t="s">
        <v>403</v>
      </c>
      <c r="B92" s="9"/>
      <c r="C92" s="9">
        <v>297</v>
      </c>
      <c r="D92" s="9"/>
    </row>
    <row r="93" spans="1:4" x14ac:dyDescent="0.25">
      <c r="A93" s="8" t="s">
        <v>421</v>
      </c>
      <c r="B93" s="8"/>
      <c r="C93" s="8">
        <f>SUM(C86:C92)</f>
        <v>6046</v>
      </c>
      <c r="D93" s="8"/>
    </row>
    <row r="94" spans="1:4" x14ac:dyDescent="0.25">
      <c r="A94" s="9" t="s">
        <v>38</v>
      </c>
      <c r="B94" s="9"/>
      <c r="C94" s="9">
        <f>C85+C93</f>
        <v>6283</v>
      </c>
      <c r="D94" s="9"/>
    </row>
    <row r="95" spans="1:4" x14ac:dyDescent="0.25">
      <c r="A95" s="8" t="s">
        <v>404</v>
      </c>
      <c r="B95" s="8"/>
      <c r="C95" s="8">
        <f>C94+D85</f>
        <v>6338</v>
      </c>
      <c r="D95" s="8"/>
    </row>
    <row r="98" spans="1:4" x14ac:dyDescent="0.25">
      <c r="A98" s="9" t="s">
        <v>0</v>
      </c>
      <c r="B98" s="9" t="s">
        <v>1</v>
      </c>
      <c r="C98" s="9" t="s">
        <v>2</v>
      </c>
      <c r="D98" s="9" t="s">
        <v>3</v>
      </c>
    </row>
    <row r="99" spans="1:4" x14ac:dyDescent="0.25">
      <c r="A99" s="10">
        <v>2050</v>
      </c>
      <c r="B99" s="10" t="s">
        <v>4</v>
      </c>
      <c r="C99" s="10" t="s">
        <v>5</v>
      </c>
      <c r="D99" s="10" t="s">
        <v>6</v>
      </c>
    </row>
    <row r="100" spans="1:4" x14ac:dyDescent="0.25">
      <c r="A100" s="9" t="s">
        <v>7</v>
      </c>
      <c r="B100" s="9">
        <f>'2050'!H21</f>
        <v>18810</v>
      </c>
      <c r="C100" s="9">
        <f>'2050'!I21</f>
        <v>1363</v>
      </c>
      <c r="D100" s="9">
        <f>'2050'!J21</f>
        <v>376</v>
      </c>
    </row>
    <row r="101" spans="1:4" x14ac:dyDescent="0.25">
      <c r="A101" s="9" t="s">
        <v>415</v>
      </c>
      <c r="B101" s="9">
        <f>'2050'!H16</f>
        <v>3088</v>
      </c>
      <c r="C101" s="9">
        <f>'2050'!I16</f>
        <v>258</v>
      </c>
      <c r="D101" s="9">
        <f>'2050'!J16</f>
        <v>102</v>
      </c>
    </row>
    <row r="102" spans="1:4" x14ac:dyDescent="0.25">
      <c r="A102" s="9" t="s">
        <v>406</v>
      </c>
      <c r="B102" s="9">
        <f>'2050'!H17</f>
        <v>720</v>
      </c>
      <c r="C102" s="9">
        <f>'2050'!I17</f>
        <v>58</v>
      </c>
      <c r="D102" s="9">
        <f>'2050'!J17</f>
        <v>21</v>
      </c>
    </row>
    <row r="103" spans="1:4" x14ac:dyDescent="0.25">
      <c r="A103" s="9" t="s">
        <v>37</v>
      </c>
      <c r="B103" s="9">
        <f>'2050'!H19</f>
        <v>690</v>
      </c>
      <c r="C103" s="9">
        <f>'2050'!I19</f>
        <v>52</v>
      </c>
      <c r="D103" s="9">
        <f>'2050'!J19</f>
        <v>7</v>
      </c>
    </row>
    <row r="104" spans="1:4" x14ac:dyDescent="0.25">
      <c r="A104" s="9" t="s">
        <v>417</v>
      </c>
      <c r="B104" s="9">
        <v>3443</v>
      </c>
      <c r="C104" s="9">
        <v>325</v>
      </c>
      <c r="D104" s="9">
        <v>103</v>
      </c>
    </row>
    <row r="105" spans="1:4" x14ac:dyDescent="0.25">
      <c r="A105" s="9" t="s">
        <v>416</v>
      </c>
      <c r="B105" s="9">
        <v>1217</v>
      </c>
      <c r="C105" s="9">
        <v>115</v>
      </c>
      <c r="D105" s="9">
        <v>85</v>
      </c>
    </row>
    <row r="106" spans="1:4" x14ac:dyDescent="0.25">
      <c r="A106" s="9" t="s">
        <v>418</v>
      </c>
      <c r="B106" s="9">
        <v>173</v>
      </c>
      <c r="C106" s="9">
        <v>19</v>
      </c>
      <c r="D106" s="9">
        <v>33</v>
      </c>
    </row>
    <row r="107" spans="1:4" x14ac:dyDescent="0.25">
      <c r="A107" s="9" t="s">
        <v>432</v>
      </c>
      <c r="B107" s="9">
        <v>351</v>
      </c>
      <c r="C107" s="9">
        <v>28</v>
      </c>
      <c r="D107" s="9">
        <v>11</v>
      </c>
    </row>
    <row r="108" spans="1:4" x14ac:dyDescent="0.25">
      <c r="A108" s="9" t="s">
        <v>434</v>
      </c>
      <c r="B108" s="9">
        <v>773</v>
      </c>
      <c r="C108" s="9">
        <v>62</v>
      </c>
      <c r="D108" s="9">
        <v>23</v>
      </c>
    </row>
    <row r="109" spans="1:4" x14ac:dyDescent="0.25">
      <c r="A109" s="9" t="s">
        <v>433</v>
      </c>
      <c r="B109" s="9">
        <v>18800</v>
      </c>
      <c r="C109" s="9">
        <v>1515</v>
      </c>
      <c r="D109" s="9">
        <v>229</v>
      </c>
    </row>
    <row r="110" spans="1:4" x14ac:dyDescent="0.25">
      <c r="A110" s="9" t="s">
        <v>419</v>
      </c>
      <c r="B110" s="9">
        <v>304</v>
      </c>
      <c r="C110" s="9">
        <v>22</v>
      </c>
      <c r="D110" s="9">
        <v>3</v>
      </c>
    </row>
    <row r="111" spans="1:4" x14ac:dyDescent="0.25">
      <c r="A111" s="8" t="s">
        <v>422</v>
      </c>
      <c r="B111" s="8">
        <f>SUM(B100:B110)</f>
        <v>48369</v>
      </c>
      <c r="C111" s="8">
        <f t="shared" ref="C111:D111" si="1">SUM(C100:C110)</f>
        <v>3817</v>
      </c>
      <c r="D111" s="8">
        <f t="shared" si="1"/>
        <v>993</v>
      </c>
    </row>
    <row r="112" spans="1:4" x14ac:dyDescent="0.25">
      <c r="A112" s="9" t="s">
        <v>420</v>
      </c>
      <c r="B112" s="9"/>
      <c r="C112" s="9">
        <v>10</v>
      </c>
      <c r="D112" s="9"/>
    </row>
    <row r="113" spans="1:4" x14ac:dyDescent="0.25">
      <c r="A113" s="9" t="s">
        <v>11</v>
      </c>
      <c r="B113" s="9"/>
      <c r="C113" s="9">
        <v>1063</v>
      </c>
      <c r="D113" s="9"/>
    </row>
    <row r="114" spans="1:4" x14ac:dyDescent="0.25">
      <c r="A114" s="9" t="s">
        <v>423</v>
      </c>
      <c r="B114" s="9"/>
      <c r="C114" s="9">
        <v>8</v>
      </c>
      <c r="D114" s="9"/>
    </row>
    <row r="115" spans="1:4" x14ac:dyDescent="0.25">
      <c r="A115" s="8" t="s">
        <v>421</v>
      </c>
      <c r="B115" s="8"/>
      <c r="C115" s="8">
        <v>1142</v>
      </c>
      <c r="D115" s="8"/>
    </row>
    <row r="116" spans="1:4" x14ac:dyDescent="0.25">
      <c r="A116" s="9" t="s">
        <v>38</v>
      </c>
      <c r="B116" s="9">
        <f>SUM(B100:B106)</f>
        <v>28141</v>
      </c>
      <c r="C116" s="9">
        <f>C111+C115</f>
        <v>4959</v>
      </c>
      <c r="D116" s="9">
        <f>SUM(D100:D109)</f>
        <v>990</v>
      </c>
    </row>
    <row r="117" spans="1:4" x14ac:dyDescent="0.25">
      <c r="A117" s="8" t="s">
        <v>404</v>
      </c>
      <c r="B117" s="8"/>
      <c r="C117" s="8">
        <f>C116+D116</f>
        <v>5949</v>
      </c>
      <c r="D117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7D97-207A-4AFD-9AB4-8FB2857287B0}">
  <dimension ref="A1:L51"/>
  <sheetViews>
    <sheetView topLeftCell="A22" zoomScaleNormal="100" workbookViewId="0">
      <selection activeCell="L44" sqref="L44"/>
    </sheetView>
  </sheetViews>
  <sheetFormatPr defaultRowHeight="15" x14ac:dyDescent="0.25"/>
  <cols>
    <col min="1" max="1" width="26.7109375" customWidth="1"/>
    <col min="4" max="4" width="12" customWidth="1"/>
    <col min="14" max="14" width="9.140625" customWidth="1"/>
  </cols>
  <sheetData>
    <row r="1" spans="1:5" x14ac:dyDescent="0.25">
      <c r="B1" t="s">
        <v>14</v>
      </c>
      <c r="C1" t="s">
        <v>15</v>
      </c>
      <c r="D1" t="s">
        <v>16</v>
      </c>
    </row>
    <row r="2" spans="1:5" x14ac:dyDescent="0.25">
      <c r="A2" t="s">
        <v>17</v>
      </c>
      <c r="C2">
        <v>6</v>
      </c>
    </row>
    <row r="3" spans="1:5" x14ac:dyDescent="0.25">
      <c r="A3" t="s">
        <v>18</v>
      </c>
      <c r="C3">
        <v>2.58</v>
      </c>
    </row>
    <row r="4" spans="1:5" x14ac:dyDescent="0.25">
      <c r="A4" t="s">
        <v>19</v>
      </c>
      <c r="B4">
        <v>788</v>
      </c>
      <c r="C4">
        <v>9.1644400000000008</v>
      </c>
    </row>
    <row r="5" spans="1:5" x14ac:dyDescent="0.25">
      <c r="A5" t="s">
        <v>20</v>
      </c>
      <c r="B5">
        <v>3</v>
      </c>
      <c r="C5">
        <v>3.4889999999999997E-2</v>
      </c>
    </row>
    <row r="6" spans="1:5" x14ac:dyDescent="0.25">
      <c r="A6" t="s">
        <v>21</v>
      </c>
      <c r="B6">
        <v>1320</v>
      </c>
      <c r="C6">
        <v>15.351599999999999</v>
      </c>
      <c r="D6">
        <v>62.5</v>
      </c>
    </row>
    <row r="7" spans="1:5" x14ac:dyDescent="0.25">
      <c r="A7" t="s">
        <v>22</v>
      </c>
      <c r="B7">
        <v>415</v>
      </c>
      <c r="C7">
        <v>4.8264500000000004</v>
      </c>
      <c r="D7">
        <v>19.600000000000001</v>
      </c>
    </row>
    <row r="8" spans="1:5" x14ac:dyDescent="0.25">
      <c r="A8" t="s">
        <v>23</v>
      </c>
      <c r="B8">
        <v>344</v>
      </c>
      <c r="C8">
        <v>4.0007200000000003</v>
      </c>
      <c r="D8">
        <v>16.3</v>
      </c>
    </row>
    <row r="9" spans="1:5" x14ac:dyDescent="0.25">
      <c r="A9" t="s">
        <v>24</v>
      </c>
      <c r="B9">
        <v>24</v>
      </c>
      <c r="C9">
        <v>0.27911999999999998</v>
      </c>
      <c r="D9">
        <v>1.1000000000000001</v>
      </c>
    </row>
    <row r="10" spans="1:5" x14ac:dyDescent="0.25">
      <c r="A10" t="s">
        <v>25</v>
      </c>
      <c r="B10">
        <v>11</v>
      </c>
      <c r="C10">
        <v>0.12792999999999999</v>
      </c>
      <c r="D10">
        <v>0.5</v>
      </c>
    </row>
    <row r="11" spans="1:5" x14ac:dyDescent="0.25">
      <c r="A11" t="s">
        <v>26</v>
      </c>
      <c r="B11">
        <v>23</v>
      </c>
      <c r="C11">
        <v>0.26749000000000001</v>
      </c>
      <c r="D11">
        <v>1</v>
      </c>
    </row>
    <row r="12" spans="1:5" x14ac:dyDescent="0.25">
      <c r="A12" t="s">
        <v>27</v>
      </c>
      <c r="B12">
        <v>1566</v>
      </c>
      <c r="C12">
        <v>18.212579999999999</v>
      </c>
      <c r="D12">
        <v>66.400000000000006</v>
      </c>
    </row>
    <row r="13" spans="1:5" x14ac:dyDescent="0.25">
      <c r="A13" t="s">
        <v>28</v>
      </c>
      <c r="B13">
        <v>281</v>
      </c>
      <c r="C13">
        <v>3.26803</v>
      </c>
      <c r="D13">
        <v>11.9</v>
      </c>
    </row>
    <row r="14" spans="1:5" x14ac:dyDescent="0.25">
      <c r="A14" t="s">
        <v>29</v>
      </c>
      <c r="B14">
        <v>210</v>
      </c>
      <c r="C14">
        <v>2.4422999999999999</v>
      </c>
      <c r="D14">
        <v>8.9</v>
      </c>
    </row>
    <row r="15" spans="1:5" x14ac:dyDescent="0.25">
      <c r="A15" t="s">
        <v>30</v>
      </c>
      <c r="B15">
        <v>269</v>
      </c>
      <c r="C15">
        <v>3.1284700000000001</v>
      </c>
      <c r="D15">
        <v>11.4</v>
      </c>
    </row>
    <row r="16" spans="1:5" x14ac:dyDescent="0.25">
      <c r="A16" t="s">
        <v>31</v>
      </c>
      <c r="B16">
        <v>10</v>
      </c>
      <c r="C16">
        <v>0.1163</v>
      </c>
      <c r="D16">
        <v>0.4</v>
      </c>
      <c r="E16">
        <f>SUM(C11:C16)</f>
        <v>27.435169999999996</v>
      </c>
    </row>
    <row r="17" spans="1:12" x14ac:dyDescent="0.25">
      <c r="B17">
        <v>1179.5</v>
      </c>
      <c r="C17">
        <v>13.717585</v>
      </c>
      <c r="D17">
        <v>13717.584999999999</v>
      </c>
    </row>
    <row r="18" spans="1:12" x14ac:dyDescent="0.25">
      <c r="B18">
        <v>398</v>
      </c>
      <c r="C18">
        <v>4.6287399999999996</v>
      </c>
    </row>
    <row r="19" spans="1:12" x14ac:dyDescent="0.25">
      <c r="B19">
        <v>13404</v>
      </c>
      <c r="C19">
        <v>155.88852</v>
      </c>
    </row>
    <row r="22" spans="1:12" x14ac:dyDescent="0.25">
      <c r="B22" t="s">
        <v>10</v>
      </c>
      <c r="C22" t="s">
        <v>49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56</v>
      </c>
      <c r="K22" t="s">
        <v>43</v>
      </c>
      <c r="L22" t="s">
        <v>38</v>
      </c>
    </row>
    <row r="23" spans="1:12" x14ac:dyDescent="0.25">
      <c r="B23" t="s">
        <v>84</v>
      </c>
      <c r="C23" t="s">
        <v>84</v>
      </c>
      <c r="D23" t="s">
        <v>84</v>
      </c>
      <c r="E23" t="s">
        <v>84</v>
      </c>
      <c r="F23" t="s">
        <v>84</v>
      </c>
      <c r="G23" t="s">
        <v>84</v>
      </c>
      <c r="H23" t="s">
        <v>84</v>
      </c>
      <c r="I23" t="s">
        <v>84</v>
      </c>
      <c r="J23" t="s">
        <v>84</v>
      </c>
      <c r="K23" t="s">
        <v>84</v>
      </c>
      <c r="L23" t="s">
        <v>84</v>
      </c>
    </row>
    <row r="24" spans="1:12" x14ac:dyDescent="0.25">
      <c r="A24" t="s">
        <v>57</v>
      </c>
      <c r="B24">
        <v>0.16281999999999999</v>
      </c>
      <c r="C24">
        <v>0</v>
      </c>
      <c r="D24">
        <v>0</v>
      </c>
      <c r="E24">
        <v>0</v>
      </c>
      <c r="F24">
        <v>0</v>
      </c>
      <c r="G24">
        <v>4.6287399999999996</v>
      </c>
      <c r="H24">
        <v>1.163E-2</v>
      </c>
      <c r="I24">
        <v>113.71813999999999</v>
      </c>
      <c r="J24">
        <v>0</v>
      </c>
      <c r="K24">
        <v>0</v>
      </c>
      <c r="L24">
        <v>118.52132999999999</v>
      </c>
    </row>
    <row r="25" spans="1:12" x14ac:dyDescent="0.25">
      <c r="A25" t="s">
        <v>58</v>
      </c>
      <c r="B25">
        <v>9.0365099999999998</v>
      </c>
      <c r="C25">
        <v>0</v>
      </c>
      <c r="D25">
        <v>28.679579999999998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2.5818599999999998</v>
      </c>
      <c r="K25">
        <v>0</v>
      </c>
      <c r="L25">
        <v>40.286319999999996</v>
      </c>
    </row>
    <row r="26" spans="1:12" x14ac:dyDescent="0.25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61</v>
      </c>
      <c r="B28">
        <v>0</v>
      </c>
      <c r="C28">
        <v>0</v>
      </c>
      <c r="D28">
        <v>-1.95384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-1.95384</v>
      </c>
    </row>
    <row r="29" spans="1:12" x14ac:dyDescent="0.25">
      <c r="A29" t="s">
        <v>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63</v>
      </c>
      <c r="B30">
        <v>9.1993299999999998</v>
      </c>
      <c r="C30">
        <v>0</v>
      </c>
      <c r="D30">
        <v>26.725739999999998</v>
      </c>
      <c r="E30">
        <v>0</v>
      </c>
      <c r="F30">
        <v>0</v>
      </c>
      <c r="G30">
        <v>4.6287399999999996</v>
      </c>
      <c r="H30">
        <v>1.163E-2</v>
      </c>
      <c r="I30">
        <v>113.71813999999999</v>
      </c>
      <c r="J30">
        <v>2.5818599999999998</v>
      </c>
      <c r="K30">
        <v>0</v>
      </c>
      <c r="L30">
        <v>156.85381000000001</v>
      </c>
    </row>
    <row r="31" spans="1:12" x14ac:dyDescent="0.25">
      <c r="A3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65</v>
      </c>
      <c r="B32">
        <v>0</v>
      </c>
      <c r="C32">
        <v>0</v>
      </c>
      <c r="D32">
        <v>0.70943000000000001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-1.163E-2</v>
      </c>
      <c r="K32">
        <v>0</v>
      </c>
      <c r="L32">
        <v>0.70943000000000001</v>
      </c>
    </row>
    <row r="33" spans="1:12" x14ac:dyDescent="0.25">
      <c r="A33" t="s">
        <v>66</v>
      </c>
      <c r="B33">
        <v>0</v>
      </c>
      <c r="C33">
        <v>0</v>
      </c>
      <c r="D33">
        <v>0</v>
      </c>
      <c r="E33">
        <v>0</v>
      </c>
      <c r="F33">
        <v>0</v>
      </c>
      <c r="G33">
        <v>-4.6287399999999996</v>
      </c>
      <c r="H33">
        <v>-1.163E-2</v>
      </c>
      <c r="I33">
        <v>0</v>
      </c>
      <c r="J33">
        <v>4.6403699999999999</v>
      </c>
      <c r="K33">
        <v>0</v>
      </c>
      <c r="L33">
        <v>0</v>
      </c>
    </row>
    <row r="34" spans="1:12" x14ac:dyDescent="0.25">
      <c r="A34" t="s">
        <v>67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71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-0.17444999999999999</v>
      </c>
      <c r="J40">
        <v>0</v>
      </c>
      <c r="K40">
        <v>0</v>
      </c>
      <c r="L40">
        <v>-0.17444999999999999</v>
      </c>
    </row>
    <row r="41" spans="1:12" x14ac:dyDescent="0.25">
      <c r="A41" t="s">
        <v>74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-5.815E-2</v>
      </c>
      <c r="K41">
        <v>0</v>
      </c>
      <c r="L41">
        <v>-5.815E-2</v>
      </c>
    </row>
    <row r="42" spans="1:12" x14ac:dyDescent="0.25">
      <c r="A42" t="s">
        <v>75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-1.4421200000000001</v>
      </c>
      <c r="K42">
        <v>0</v>
      </c>
      <c r="L42">
        <v>-1.4421200000000001</v>
      </c>
    </row>
    <row r="43" spans="1:12" x14ac:dyDescent="0.25">
      <c r="A43" t="s">
        <v>76</v>
      </c>
      <c r="B43">
        <v>9.1993299999999998</v>
      </c>
      <c r="C43">
        <v>0</v>
      </c>
      <c r="D43">
        <v>27.435169999999999</v>
      </c>
      <c r="E43">
        <v>0</v>
      </c>
      <c r="F43">
        <v>0</v>
      </c>
      <c r="G43">
        <v>0</v>
      </c>
      <c r="H43">
        <v>0</v>
      </c>
      <c r="I43">
        <v>113.54369</v>
      </c>
      <c r="J43">
        <v>5.7103299999999999</v>
      </c>
      <c r="K43">
        <v>0</v>
      </c>
      <c r="L43">
        <v>155.88852</v>
      </c>
    </row>
    <row r="44" spans="1:12" x14ac:dyDescent="0.25">
      <c r="A44" t="s">
        <v>77</v>
      </c>
      <c r="B44">
        <v>9.164439999999999</v>
      </c>
      <c r="C44">
        <v>0</v>
      </c>
      <c r="D44">
        <v>0.26749000000000001</v>
      </c>
      <c r="E44">
        <v>0</v>
      </c>
      <c r="F44">
        <v>0</v>
      </c>
      <c r="G44">
        <v>0</v>
      </c>
      <c r="H44">
        <v>0</v>
      </c>
      <c r="I44">
        <v>0.72106000000000003</v>
      </c>
      <c r="J44">
        <v>2.0119899999999999</v>
      </c>
      <c r="K44">
        <v>0</v>
      </c>
      <c r="L44">
        <v>12.16498</v>
      </c>
    </row>
    <row r="45" spans="1:12" x14ac:dyDescent="0.25">
      <c r="A45" t="s">
        <v>44</v>
      </c>
      <c r="B45">
        <v>0</v>
      </c>
      <c r="C45">
        <v>0</v>
      </c>
      <c r="D45">
        <v>18.212579999999999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18.224209999999999</v>
      </c>
    </row>
    <row r="46" spans="1:12" x14ac:dyDescent="0.25">
      <c r="A46" t="s">
        <v>78</v>
      </c>
      <c r="B46">
        <v>3.4889999999999997E-2</v>
      </c>
      <c r="C46">
        <v>0</v>
      </c>
      <c r="D46" t="s">
        <v>103</v>
      </c>
      <c r="E46">
        <v>0</v>
      </c>
      <c r="F46">
        <v>0</v>
      </c>
      <c r="G46">
        <v>0</v>
      </c>
      <c r="H46">
        <v>0</v>
      </c>
      <c r="I46">
        <v>112.11319999999999</v>
      </c>
      <c r="J46">
        <v>2.6632699999999998</v>
      </c>
      <c r="K46">
        <v>0</v>
      </c>
      <c r="L46">
        <v>118.07939</v>
      </c>
    </row>
    <row r="47" spans="1:12" x14ac:dyDescent="0.25">
      <c r="A47" t="s">
        <v>79</v>
      </c>
      <c r="B47">
        <v>0</v>
      </c>
      <c r="C47">
        <v>0</v>
      </c>
      <c r="D47">
        <v>2.4422999999999999</v>
      </c>
      <c r="E47">
        <v>0</v>
      </c>
      <c r="F47">
        <v>0</v>
      </c>
      <c r="G47">
        <v>0</v>
      </c>
      <c r="H47">
        <v>0</v>
      </c>
      <c r="I47">
        <v>0.70943000000000001</v>
      </c>
      <c r="J47">
        <v>0.67454000000000003</v>
      </c>
      <c r="K47">
        <v>0</v>
      </c>
      <c r="L47">
        <v>3.8146399999999998</v>
      </c>
    </row>
    <row r="48" spans="1:12" x14ac:dyDescent="0.25">
      <c r="A48" t="s">
        <v>80</v>
      </c>
      <c r="B48">
        <v>0</v>
      </c>
      <c r="C48">
        <v>0</v>
      </c>
      <c r="D48">
        <v>3.1284700000000001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0.12792999999999999</v>
      </c>
      <c r="K48">
        <v>0</v>
      </c>
      <c r="L48">
        <v>3.2447699999999999</v>
      </c>
    </row>
    <row r="49" spans="1:12" x14ac:dyDescent="0.25">
      <c r="A49" t="s">
        <v>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0.2326</v>
      </c>
      <c r="K50">
        <v>0</v>
      </c>
      <c r="L50">
        <v>0.2326</v>
      </c>
    </row>
    <row r="51" spans="1:12" x14ac:dyDescent="0.25">
      <c r="A51" t="s">
        <v>83</v>
      </c>
      <c r="B51">
        <v>0</v>
      </c>
      <c r="C51">
        <v>0</v>
      </c>
      <c r="D51">
        <v>0.1163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1B4-810C-4B12-A73D-9CCF07798766}">
  <dimension ref="A4:EG103"/>
  <sheetViews>
    <sheetView topLeftCell="A61" workbookViewId="0">
      <selection activeCell="A68" sqref="A68"/>
    </sheetView>
  </sheetViews>
  <sheetFormatPr defaultRowHeight="15" x14ac:dyDescent="0.25"/>
  <cols>
    <col min="1" max="1" width="16.28515625" customWidth="1"/>
    <col min="7" max="7" width="17.85546875" customWidth="1"/>
  </cols>
  <sheetData>
    <row r="4" spans="1:15" x14ac:dyDescent="0.25">
      <c r="A4" t="s">
        <v>104</v>
      </c>
      <c r="F4" t="s">
        <v>105</v>
      </c>
      <c r="G4" t="s">
        <v>106</v>
      </c>
      <c r="H4" t="s">
        <v>107</v>
      </c>
      <c r="I4" s="11">
        <v>7.0000000000000007E-2</v>
      </c>
    </row>
    <row r="5" spans="1:15" x14ac:dyDescent="0.25">
      <c r="A5" t="s">
        <v>108</v>
      </c>
      <c r="B5" t="s">
        <v>435</v>
      </c>
      <c r="G5" t="s">
        <v>109</v>
      </c>
    </row>
    <row r="6" spans="1:15" x14ac:dyDescent="0.25">
      <c r="A6" t="s">
        <v>110</v>
      </c>
      <c r="F6" t="s">
        <v>111</v>
      </c>
      <c r="G6" t="s">
        <v>0</v>
      </c>
      <c r="H6" t="s">
        <v>1</v>
      </c>
      <c r="I6" t="s">
        <v>2</v>
      </c>
      <c r="J6" t="s">
        <v>3</v>
      </c>
      <c r="K6" t="s">
        <v>112</v>
      </c>
      <c r="L6" t="s">
        <v>103</v>
      </c>
      <c r="M6" t="s">
        <v>1</v>
      </c>
      <c r="N6" t="s">
        <v>2</v>
      </c>
      <c r="O6" t="s">
        <v>3</v>
      </c>
    </row>
    <row r="7" spans="1:15" x14ac:dyDescent="0.25">
      <c r="A7" t="s">
        <v>113</v>
      </c>
      <c r="G7" t="s">
        <v>114</v>
      </c>
      <c r="H7" t="s">
        <v>4</v>
      </c>
      <c r="I7" t="s">
        <v>5</v>
      </c>
      <c r="J7" t="s">
        <v>6</v>
      </c>
      <c r="L7" t="s">
        <v>115</v>
      </c>
      <c r="M7" t="s">
        <v>4</v>
      </c>
      <c r="N7" t="s">
        <v>5</v>
      </c>
      <c r="O7" t="s">
        <v>6</v>
      </c>
    </row>
    <row r="8" spans="1:15" x14ac:dyDescent="0.25">
      <c r="F8" t="s">
        <v>116</v>
      </c>
      <c r="G8" t="s">
        <v>117</v>
      </c>
      <c r="H8">
        <v>0</v>
      </c>
      <c r="I8">
        <v>0</v>
      </c>
      <c r="J8">
        <v>0</v>
      </c>
      <c r="K8" t="s">
        <v>118</v>
      </c>
      <c r="L8" t="s">
        <v>436</v>
      </c>
    </row>
    <row r="9" spans="1:15" x14ac:dyDescent="0.25">
      <c r="A9" t="s">
        <v>119</v>
      </c>
      <c r="B9" s="12">
        <v>0.5</v>
      </c>
      <c r="F9" t="s">
        <v>120</v>
      </c>
      <c r="G9" t="s">
        <v>121</v>
      </c>
      <c r="H9">
        <v>0</v>
      </c>
      <c r="I9">
        <v>0</v>
      </c>
      <c r="J9">
        <v>0</v>
      </c>
      <c r="K9" t="s">
        <v>118</v>
      </c>
      <c r="M9">
        <v>0</v>
      </c>
      <c r="N9">
        <v>0</v>
      </c>
      <c r="O9">
        <v>0</v>
      </c>
    </row>
    <row r="10" spans="1:15" x14ac:dyDescent="0.25">
      <c r="A10" t="s">
        <v>122</v>
      </c>
      <c r="B10" s="12">
        <v>0.5</v>
      </c>
      <c r="F10" t="s">
        <v>120</v>
      </c>
      <c r="G10" t="s">
        <v>123</v>
      </c>
      <c r="H10">
        <v>0</v>
      </c>
      <c r="I10">
        <v>0</v>
      </c>
      <c r="J10">
        <v>0</v>
      </c>
      <c r="K10" t="s">
        <v>118</v>
      </c>
      <c r="L10" t="s">
        <v>437</v>
      </c>
    </row>
    <row r="11" spans="1:15" x14ac:dyDescent="0.25">
      <c r="A11" t="s">
        <v>124</v>
      </c>
      <c r="B11" s="12">
        <v>0.5</v>
      </c>
      <c r="F11" t="s">
        <v>120</v>
      </c>
      <c r="G11" t="s">
        <v>125</v>
      </c>
      <c r="H11">
        <v>0</v>
      </c>
      <c r="I11">
        <v>0</v>
      </c>
      <c r="J11">
        <v>0</v>
      </c>
      <c r="K11" t="s">
        <v>118</v>
      </c>
      <c r="M11">
        <v>0</v>
      </c>
      <c r="N11">
        <v>0</v>
      </c>
      <c r="O11">
        <v>0</v>
      </c>
    </row>
    <row r="12" spans="1:15" x14ac:dyDescent="0.25">
      <c r="A12" t="s">
        <v>126</v>
      </c>
      <c r="B12" s="12">
        <v>0.5</v>
      </c>
      <c r="F12" t="s">
        <v>120</v>
      </c>
      <c r="G12" t="s">
        <v>127</v>
      </c>
      <c r="H12">
        <v>0</v>
      </c>
      <c r="I12">
        <v>0</v>
      </c>
      <c r="J12">
        <v>0</v>
      </c>
      <c r="K12" t="s">
        <v>118</v>
      </c>
    </row>
    <row r="13" spans="1:15" x14ac:dyDescent="0.25">
      <c r="A13" t="s">
        <v>128</v>
      </c>
      <c r="B13" s="12">
        <v>0.5</v>
      </c>
      <c r="F13" t="s">
        <v>120</v>
      </c>
      <c r="G13" t="s">
        <v>129</v>
      </c>
      <c r="H13">
        <v>0</v>
      </c>
      <c r="I13">
        <v>0</v>
      </c>
      <c r="J13">
        <v>0</v>
      </c>
      <c r="K13" t="s">
        <v>118</v>
      </c>
      <c r="M13">
        <v>0</v>
      </c>
      <c r="N13">
        <v>0</v>
      </c>
      <c r="O13">
        <v>0</v>
      </c>
    </row>
    <row r="14" spans="1:15" x14ac:dyDescent="0.25">
      <c r="A14" t="s">
        <v>130</v>
      </c>
      <c r="B14" s="12">
        <v>0.5</v>
      </c>
      <c r="F14" t="s">
        <v>120</v>
      </c>
      <c r="G14" t="s">
        <v>131</v>
      </c>
      <c r="H14">
        <v>0</v>
      </c>
      <c r="I14">
        <v>0</v>
      </c>
      <c r="J14">
        <v>0</v>
      </c>
      <c r="K14" t="s">
        <v>118</v>
      </c>
    </row>
    <row r="15" spans="1:15" x14ac:dyDescent="0.25">
      <c r="F15" t="s">
        <v>116</v>
      </c>
      <c r="G15" t="s">
        <v>132</v>
      </c>
      <c r="H15">
        <v>0</v>
      </c>
      <c r="I15">
        <v>0</v>
      </c>
      <c r="J15">
        <v>0</v>
      </c>
      <c r="K15" t="s">
        <v>118</v>
      </c>
      <c r="M15">
        <v>0</v>
      </c>
      <c r="N15">
        <v>0</v>
      </c>
      <c r="O15">
        <v>0</v>
      </c>
    </row>
    <row r="16" spans="1:15" x14ac:dyDescent="0.25">
      <c r="A16" t="s">
        <v>133</v>
      </c>
      <c r="F16" t="s">
        <v>111</v>
      </c>
      <c r="G16" t="s">
        <v>134</v>
      </c>
      <c r="H16">
        <v>0</v>
      </c>
      <c r="I16">
        <v>0</v>
      </c>
      <c r="J16">
        <v>0</v>
      </c>
      <c r="K16" t="s">
        <v>118</v>
      </c>
    </row>
    <row r="17" spans="1:15" x14ac:dyDescent="0.25">
      <c r="A17" t="s">
        <v>135</v>
      </c>
      <c r="B17">
        <v>10.398999999999999</v>
      </c>
      <c r="F17" t="s">
        <v>120</v>
      </c>
      <c r="G17" t="s">
        <v>136</v>
      </c>
      <c r="H17">
        <v>0</v>
      </c>
      <c r="I17">
        <v>0</v>
      </c>
      <c r="J17">
        <v>0</v>
      </c>
      <c r="K17" t="s">
        <v>118</v>
      </c>
      <c r="M17">
        <v>0</v>
      </c>
      <c r="N17">
        <v>0</v>
      </c>
      <c r="O17">
        <v>0</v>
      </c>
    </row>
    <row r="18" spans="1:15" x14ac:dyDescent="0.25">
      <c r="A18" t="s">
        <v>137</v>
      </c>
      <c r="B18">
        <v>10.398999999999999</v>
      </c>
      <c r="F18" t="s">
        <v>120</v>
      </c>
      <c r="G18" t="s">
        <v>138</v>
      </c>
      <c r="H18">
        <v>0</v>
      </c>
      <c r="I18">
        <v>0</v>
      </c>
      <c r="J18">
        <v>0</v>
      </c>
      <c r="K18" t="s">
        <v>118</v>
      </c>
    </row>
    <row r="19" spans="1:15" x14ac:dyDescent="0.25">
      <c r="F19" t="s">
        <v>116</v>
      </c>
      <c r="G19" t="s">
        <v>139</v>
      </c>
      <c r="H19">
        <v>0</v>
      </c>
      <c r="I19">
        <v>0</v>
      </c>
      <c r="J19">
        <v>0</v>
      </c>
      <c r="K19" t="s">
        <v>118</v>
      </c>
      <c r="M19">
        <v>0</v>
      </c>
      <c r="N19">
        <v>0</v>
      </c>
      <c r="O19">
        <v>0</v>
      </c>
    </row>
    <row r="20" spans="1:15" x14ac:dyDescent="0.25">
      <c r="A20" t="s">
        <v>140</v>
      </c>
      <c r="F20" t="s">
        <v>141</v>
      </c>
      <c r="G20" t="s">
        <v>142</v>
      </c>
      <c r="H20">
        <v>0</v>
      </c>
      <c r="I20">
        <v>0</v>
      </c>
      <c r="J20">
        <v>0</v>
      </c>
      <c r="K20" t="s">
        <v>118</v>
      </c>
    </row>
    <row r="21" spans="1:15" x14ac:dyDescent="0.25">
      <c r="A21" t="s">
        <v>143</v>
      </c>
      <c r="B21">
        <v>76.400000000000006</v>
      </c>
      <c r="C21" t="s">
        <v>144</v>
      </c>
      <c r="F21" t="s">
        <v>145</v>
      </c>
      <c r="G21" t="s">
        <v>7</v>
      </c>
      <c r="H21">
        <v>2353</v>
      </c>
      <c r="I21">
        <v>170</v>
      </c>
      <c r="J21">
        <v>47</v>
      </c>
      <c r="K21" t="s">
        <v>118</v>
      </c>
      <c r="M21">
        <v>0</v>
      </c>
      <c r="N21">
        <v>0</v>
      </c>
      <c r="O21">
        <v>0</v>
      </c>
    </row>
    <row r="22" spans="1:15" x14ac:dyDescent="0.25">
      <c r="A22" t="s">
        <v>146</v>
      </c>
      <c r="B22">
        <v>64.099999999999994</v>
      </c>
      <c r="C22" t="s">
        <v>144</v>
      </c>
      <c r="F22" t="s">
        <v>145</v>
      </c>
      <c r="G22" t="s">
        <v>147</v>
      </c>
      <c r="H22">
        <v>0</v>
      </c>
      <c r="I22">
        <v>0</v>
      </c>
      <c r="J22">
        <v>0</v>
      </c>
      <c r="K22" t="s">
        <v>118</v>
      </c>
    </row>
    <row r="23" spans="1:15" x14ac:dyDescent="0.25">
      <c r="A23" t="s">
        <v>148</v>
      </c>
      <c r="B23">
        <v>4.62</v>
      </c>
      <c r="C23" t="s">
        <v>149</v>
      </c>
      <c r="F23" t="s">
        <v>150</v>
      </c>
      <c r="G23" t="s">
        <v>151</v>
      </c>
      <c r="H23">
        <v>0</v>
      </c>
      <c r="I23">
        <v>0</v>
      </c>
      <c r="J23">
        <v>0</v>
      </c>
      <c r="K23" t="s">
        <v>118</v>
      </c>
      <c r="M23">
        <v>0</v>
      </c>
      <c r="N23">
        <v>0</v>
      </c>
      <c r="O23">
        <v>0</v>
      </c>
    </row>
    <row r="24" spans="1:15" x14ac:dyDescent="0.25">
      <c r="F24" t="s">
        <v>116</v>
      </c>
      <c r="G24" t="s">
        <v>152</v>
      </c>
      <c r="H24">
        <v>0</v>
      </c>
      <c r="I24">
        <v>0</v>
      </c>
      <c r="J24">
        <v>0</v>
      </c>
      <c r="K24" t="s">
        <v>118</v>
      </c>
    </row>
    <row r="25" spans="1:15" x14ac:dyDescent="0.25">
      <c r="A25" t="s">
        <v>153</v>
      </c>
      <c r="B25" t="s">
        <v>154</v>
      </c>
      <c r="C25" t="s">
        <v>155</v>
      </c>
      <c r="F25" t="s">
        <v>156</v>
      </c>
      <c r="G25" t="s">
        <v>157</v>
      </c>
      <c r="H25">
        <v>0</v>
      </c>
      <c r="I25">
        <v>0</v>
      </c>
      <c r="J25">
        <v>0</v>
      </c>
      <c r="K25" t="s">
        <v>118</v>
      </c>
      <c r="M25">
        <v>0</v>
      </c>
      <c r="N25">
        <v>0</v>
      </c>
      <c r="O25">
        <v>0</v>
      </c>
    </row>
    <row r="26" spans="1:15" x14ac:dyDescent="0.25">
      <c r="A26" t="s">
        <v>158</v>
      </c>
      <c r="B26">
        <v>154.58000000000001</v>
      </c>
      <c r="F26" t="s">
        <v>120</v>
      </c>
      <c r="G26" t="s">
        <v>159</v>
      </c>
      <c r="H26">
        <v>0</v>
      </c>
      <c r="I26">
        <v>0</v>
      </c>
      <c r="J26">
        <v>0</v>
      </c>
      <c r="K26" t="s">
        <v>118</v>
      </c>
    </row>
    <row r="27" spans="1:15" x14ac:dyDescent="0.25">
      <c r="A27" t="s">
        <v>160</v>
      </c>
      <c r="B27">
        <v>0</v>
      </c>
      <c r="F27" t="s">
        <v>120</v>
      </c>
      <c r="G27" t="s">
        <v>161</v>
      </c>
      <c r="H27">
        <v>0</v>
      </c>
      <c r="I27">
        <v>0</v>
      </c>
      <c r="J27">
        <v>0</v>
      </c>
      <c r="K27" t="s">
        <v>118</v>
      </c>
      <c r="M27">
        <v>0</v>
      </c>
      <c r="N27">
        <v>0</v>
      </c>
      <c r="O27">
        <v>0</v>
      </c>
    </row>
    <row r="28" spans="1:15" x14ac:dyDescent="0.25">
      <c r="A28" t="s">
        <v>162</v>
      </c>
      <c r="B28">
        <v>149.97</v>
      </c>
      <c r="F28" t="s">
        <v>120</v>
      </c>
      <c r="G28" t="s">
        <v>163</v>
      </c>
      <c r="H28">
        <v>0</v>
      </c>
      <c r="I28">
        <v>0</v>
      </c>
      <c r="J28">
        <v>0</v>
      </c>
      <c r="K28" t="s">
        <v>118</v>
      </c>
    </row>
    <row r="29" spans="1:15" x14ac:dyDescent="0.25">
      <c r="A29" t="s">
        <v>164</v>
      </c>
      <c r="B29">
        <v>154.58000000000001</v>
      </c>
      <c r="F29" t="s">
        <v>120</v>
      </c>
      <c r="G29" t="s">
        <v>165</v>
      </c>
      <c r="H29">
        <v>0</v>
      </c>
      <c r="I29">
        <v>0</v>
      </c>
      <c r="J29">
        <v>0</v>
      </c>
      <c r="K29" t="s">
        <v>118</v>
      </c>
      <c r="M29">
        <v>0</v>
      </c>
      <c r="N29">
        <v>0</v>
      </c>
      <c r="O29">
        <v>0</v>
      </c>
    </row>
    <row r="30" spans="1:15" x14ac:dyDescent="0.25">
      <c r="A30" t="s">
        <v>166</v>
      </c>
      <c r="B30">
        <v>154.58000000000001</v>
      </c>
      <c r="F30" t="s">
        <v>120</v>
      </c>
      <c r="G30" t="s">
        <v>167</v>
      </c>
      <c r="H30">
        <v>0</v>
      </c>
      <c r="I30">
        <v>0</v>
      </c>
      <c r="J30">
        <v>0</v>
      </c>
      <c r="K30" t="s">
        <v>118</v>
      </c>
    </row>
    <row r="31" spans="1:15" x14ac:dyDescent="0.25">
      <c r="A31" t="s">
        <v>168</v>
      </c>
      <c r="B31">
        <v>9.19</v>
      </c>
      <c r="C31">
        <v>0.03</v>
      </c>
      <c r="F31" t="s">
        <v>150</v>
      </c>
      <c r="G31" t="s">
        <v>169</v>
      </c>
      <c r="H31">
        <v>0</v>
      </c>
      <c r="I31">
        <v>0</v>
      </c>
      <c r="J31">
        <v>0</v>
      </c>
      <c r="K31" t="s">
        <v>118</v>
      </c>
      <c r="M31">
        <v>0</v>
      </c>
      <c r="N31">
        <v>0</v>
      </c>
      <c r="O31">
        <v>0</v>
      </c>
    </row>
    <row r="32" spans="1:15" x14ac:dyDescent="0.25">
      <c r="A32" t="s">
        <v>170</v>
      </c>
      <c r="B32">
        <v>27.23</v>
      </c>
      <c r="C32">
        <v>3.27</v>
      </c>
      <c r="F32" t="s">
        <v>150</v>
      </c>
      <c r="G32" t="s">
        <v>171</v>
      </c>
      <c r="H32">
        <v>0</v>
      </c>
      <c r="I32">
        <v>0</v>
      </c>
      <c r="J32">
        <v>0</v>
      </c>
      <c r="K32" t="s">
        <v>118</v>
      </c>
    </row>
    <row r="33" spans="1:15" x14ac:dyDescent="0.25">
      <c r="A33" t="s">
        <v>172</v>
      </c>
      <c r="B33">
        <v>0</v>
      </c>
      <c r="C33">
        <v>0</v>
      </c>
      <c r="F33" t="s">
        <v>150</v>
      </c>
      <c r="G33" t="s">
        <v>173</v>
      </c>
      <c r="H33">
        <v>0</v>
      </c>
      <c r="I33">
        <v>0</v>
      </c>
      <c r="J33">
        <v>0</v>
      </c>
      <c r="K33" t="s">
        <v>118</v>
      </c>
      <c r="M33">
        <v>0</v>
      </c>
      <c r="N33">
        <v>0</v>
      </c>
      <c r="O33">
        <v>0</v>
      </c>
    </row>
    <row r="34" spans="1:15" x14ac:dyDescent="0.25">
      <c r="A34" t="s">
        <v>174</v>
      </c>
      <c r="B34">
        <v>113.54</v>
      </c>
      <c r="C34">
        <v>112.11</v>
      </c>
      <c r="F34" t="s">
        <v>150</v>
      </c>
      <c r="G34" t="s">
        <v>175</v>
      </c>
      <c r="H34">
        <v>0</v>
      </c>
      <c r="I34">
        <v>0</v>
      </c>
      <c r="J34">
        <v>0</v>
      </c>
      <c r="K34" t="s">
        <v>118</v>
      </c>
    </row>
    <row r="35" spans="1:15" x14ac:dyDescent="0.25">
      <c r="A35" t="s">
        <v>176</v>
      </c>
      <c r="B35">
        <v>0</v>
      </c>
      <c r="F35" t="s">
        <v>120</v>
      </c>
      <c r="G35" t="s">
        <v>177</v>
      </c>
      <c r="H35">
        <v>0</v>
      </c>
      <c r="I35">
        <v>0</v>
      </c>
      <c r="J35">
        <v>0</v>
      </c>
      <c r="K35" t="s">
        <v>118</v>
      </c>
      <c r="M35">
        <v>0</v>
      </c>
      <c r="N35">
        <v>0</v>
      </c>
      <c r="O35">
        <v>0</v>
      </c>
    </row>
    <row r="36" spans="1:15" x14ac:dyDescent="0.25">
      <c r="A36" t="s">
        <v>178</v>
      </c>
      <c r="B36">
        <v>0</v>
      </c>
      <c r="F36" t="s">
        <v>120</v>
      </c>
      <c r="G36" t="s">
        <v>179</v>
      </c>
      <c r="H36">
        <v>0</v>
      </c>
      <c r="I36">
        <v>0</v>
      </c>
      <c r="J36">
        <v>0</v>
      </c>
      <c r="K36" t="s">
        <v>118</v>
      </c>
    </row>
    <row r="37" spans="1:15" x14ac:dyDescent="0.25">
      <c r="A37" t="s">
        <v>180</v>
      </c>
      <c r="B37">
        <v>0</v>
      </c>
      <c r="F37" t="s">
        <v>120</v>
      </c>
      <c r="G37" t="s">
        <v>181</v>
      </c>
      <c r="H37">
        <v>0</v>
      </c>
      <c r="I37">
        <v>0</v>
      </c>
      <c r="J37">
        <v>0</v>
      </c>
      <c r="K37" t="s">
        <v>118</v>
      </c>
      <c r="M37">
        <v>0</v>
      </c>
      <c r="N37">
        <v>0</v>
      </c>
      <c r="O37">
        <v>0</v>
      </c>
    </row>
    <row r="38" spans="1:15" x14ac:dyDescent="0.25">
      <c r="F38" t="s">
        <v>116</v>
      </c>
      <c r="G38" t="s">
        <v>182</v>
      </c>
      <c r="H38">
        <v>0</v>
      </c>
      <c r="I38">
        <v>0</v>
      </c>
      <c r="J38">
        <v>0</v>
      </c>
      <c r="K38" t="s">
        <v>118</v>
      </c>
    </row>
    <row r="39" spans="1:15" x14ac:dyDescent="0.25">
      <c r="A39" t="s">
        <v>183</v>
      </c>
      <c r="B39" t="s">
        <v>154</v>
      </c>
      <c r="C39" t="s">
        <v>184</v>
      </c>
      <c r="D39" t="s">
        <v>185</v>
      </c>
      <c r="F39" t="s">
        <v>186</v>
      </c>
      <c r="G39" t="s">
        <v>187</v>
      </c>
      <c r="H39">
        <v>0</v>
      </c>
      <c r="I39">
        <v>0</v>
      </c>
      <c r="J39">
        <v>0</v>
      </c>
      <c r="K39" t="s">
        <v>118</v>
      </c>
      <c r="M39">
        <v>0</v>
      </c>
      <c r="N39">
        <v>0</v>
      </c>
      <c r="O39">
        <v>0</v>
      </c>
    </row>
    <row r="40" spans="1:15" x14ac:dyDescent="0.25">
      <c r="A40" t="s">
        <v>188</v>
      </c>
      <c r="C40">
        <v>5435</v>
      </c>
      <c r="F40" t="s">
        <v>150</v>
      </c>
      <c r="G40" t="s">
        <v>189</v>
      </c>
      <c r="H40">
        <v>0</v>
      </c>
      <c r="I40">
        <v>0</v>
      </c>
      <c r="J40">
        <v>0</v>
      </c>
      <c r="K40" t="s">
        <v>118</v>
      </c>
    </row>
    <row r="41" spans="1:15" x14ac:dyDescent="0.25">
      <c r="A41" t="s">
        <v>190</v>
      </c>
      <c r="D41">
        <v>103</v>
      </c>
      <c r="F41" t="s">
        <v>191</v>
      </c>
      <c r="G41" t="s">
        <v>192</v>
      </c>
      <c r="H41">
        <v>0</v>
      </c>
      <c r="I41">
        <v>0</v>
      </c>
      <c r="J41">
        <v>0</v>
      </c>
      <c r="K41" t="s">
        <v>118</v>
      </c>
      <c r="M41">
        <v>0</v>
      </c>
      <c r="N41">
        <v>0</v>
      </c>
      <c r="O41">
        <v>0</v>
      </c>
    </row>
    <row r="42" spans="1:15" x14ac:dyDescent="0.25">
      <c r="A42" t="s">
        <v>193</v>
      </c>
      <c r="D42">
        <v>252</v>
      </c>
      <c r="F42" t="s">
        <v>191</v>
      </c>
      <c r="G42" t="s">
        <v>194</v>
      </c>
      <c r="H42">
        <v>0</v>
      </c>
      <c r="I42">
        <v>0</v>
      </c>
      <c r="J42">
        <v>0</v>
      </c>
      <c r="K42" t="s">
        <v>118</v>
      </c>
    </row>
    <row r="43" spans="1:15" x14ac:dyDescent="0.25">
      <c r="A43" t="s">
        <v>195</v>
      </c>
      <c r="D43">
        <v>1070</v>
      </c>
      <c r="F43" t="s">
        <v>191</v>
      </c>
      <c r="G43" t="s">
        <v>196</v>
      </c>
      <c r="H43">
        <v>0</v>
      </c>
      <c r="I43">
        <v>0</v>
      </c>
      <c r="J43">
        <v>0</v>
      </c>
      <c r="K43" t="s">
        <v>118</v>
      </c>
      <c r="M43">
        <v>0</v>
      </c>
      <c r="N43">
        <v>0</v>
      </c>
      <c r="O43">
        <v>0</v>
      </c>
    </row>
    <row r="44" spans="1:15" x14ac:dyDescent="0.25">
      <c r="A44" t="s">
        <v>197</v>
      </c>
      <c r="D44">
        <v>262</v>
      </c>
      <c r="F44" t="s">
        <v>191</v>
      </c>
      <c r="G44" t="s">
        <v>198</v>
      </c>
      <c r="H44">
        <v>0</v>
      </c>
      <c r="I44">
        <v>0</v>
      </c>
      <c r="J44">
        <v>0</v>
      </c>
      <c r="K44" t="s">
        <v>118</v>
      </c>
    </row>
    <row r="45" spans="1:15" x14ac:dyDescent="0.25">
      <c r="A45" t="s">
        <v>199</v>
      </c>
      <c r="D45">
        <v>0</v>
      </c>
      <c r="F45" t="s">
        <v>191</v>
      </c>
      <c r="G45" t="s">
        <v>200</v>
      </c>
      <c r="H45">
        <v>0</v>
      </c>
      <c r="I45">
        <v>0</v>
      </c>
      <c r="J45">
        <v>0</v>
      </c>
      <c r="K45" t="s">
        <v>118</v>
      </c>
      <c r="M45">
        <v>0</v>
      </c>
      <c r="N45">
        <v>0</v>
      </c>
      <c r="O45">
        <v>0</v>
      </c>
    </row>
    <row r="46" spans="1:15" x14ac:dyDescent="0.25">
      <c r="A46" t="s">
        <v>201</v>
      </c>
      <c r="D46">
        <v>3748</v>
      </c>
      <c r="F46" t="s">
        <v>191</v>
      </c>
      <c r="G46" t="s">
        <v>202</v>
      </c>
      <c r="H46">
        <v>0</v>
      </c>
      <c r="I46">
        <v>0</v>
      </c>
      <c r="J46">
        <v>0</v>
      </c>
      <c r="K46" t="s">
        <v>118</v>
      </c>
    </row>
    <row r="47" spans="1:15" x14ac:dyDescent="0.25">
      <c r="A47" t="s">
        <v>203</v>
      </c>
      <c r="D47">
        <v>0</v>
      </c>
      <c r="F47" t="s">
        <v>191</v>
      </c>
      <c r="G47" t="s">
        <v>204</v>
      </c>
      <c r="H47">
        <v>0</v>
      </c>
      <c r="I47">
        <v>0</v>
      </c>
      <c r="J47">
        <v>0</v>
      </c>
      <c r="K47" t="s">
        <v>118</v>
      </c>
      <c r="M47">
        <v>0</v>
      </c>
      <c r="N47">
        <v>0</v>
      </c>
      <c r="O47">
        <v>0</v>
      </c>
    </row>
    <row r="48" spans="1:15" x14ac:dyDescent="0.25">
      <c r="A48" t="s">
        <v>205</v>
      </c>
      <c r="D48">
        <v>0</v>
      </c>
      <c r="F48" t="s">
        <v>191</v>
      </c>
      <c r="G48" t="s">
        <v>206</v>
      </c>
      <c r="H48">
        <v>0</v>
      </c>
      <c r="I48">
        <v>0</v>
      </c>
      <c r="J48">
        <v>0</v>
      </c>
      <c r="K48" t="s">
        <v>118</v>
      </c>
      <c r="L48" t="s">
        <v>207</v>
      </c>
    </row>
    <row r="49" spans="1:15" x14ac:dyDescent="0.25">
      <c r="F49" t="s">
        <v>116</v>
      </c>
      <c r="G49" t="s">
        <v>208</v>
      </c>
      <c r="H49">
        <v>0</v>
      </c>
      <c r="I49">
        <v>0</v>
      </c>
      <c r="J49">
        <v>0</v>
      </c>
      <c r="K49" t="s">
        <v>118</v>
      </c>
      <c r="M49">
        <v>0</v>
      </c>
      <c r="N49">
        <v>0</v>
      </c>
      <c r="O49">
        <v>0</v>
      </c>
    </row>
    <row r="50" spans="1:15" x14ac:dyDescent="0.25">
      <c r="A50" t="s">
        <v>209</v>
      </c>
      <c r="C50">
        <v>0</v>
      </c>
      <c r="F50" t="s">
        <v>150</v>
      </c>
      <c r="G50" t="s">
        <v>210</v>
      </c>
      <c r="H50">
        <v>0</v>
      </c>
      <c r="I50">
        <v>0</v>
      </c>
      <c r="J50">
        <v>0</v>
      </c>
      <c r="K50" t="s">
        <v>118</v>
      </c>
      <c r="L50">
        <v>999</v>
      </c>
    </row>
    <row r="51" spans="1:15" x14ac:dyDescent="0.25">
      <c r="F51" t="s">
        <v>116</v>
      </c>
      <c r="G51" t="s">
        <v>211</v>
      </c>
      <c r="H51">
        <v>0</v>
      </c>
      <c r="I51">
        <v>0</v>
      </c>
      <c r="J51">
        <v>0</v>
      </c>
      <c r="K51" t="s">
        <v>118</v>
      </c>
      <c r="M51">
        <v>0</v>
      </c>
      <c r="N51">
        <v>0</v>
      </c>
      <c r="O51">
        <v>0</v>
      </c>
    </row>
    <row r="52" spans="1:15" x14ac:dyDescent="0.25">
      <c r="A52" t="s">
        <v>212</v>
      </c>
      <c r="C52">
        <v>0</v>
      </c>
      <c r="F52" t="s">
        <v>150</v>
      </c>
      <c r="G52" t="s">
        <v>213</v>
      </c>
      <c r="H52">
        <v>0</v>
      </c>
      <c r="I52">
        <v>0</v>
      </c>
      <c r="J52">
        <v>0</v>
      </c>
      <c r="K52" t="s">
        <v>118</v>
      </c>
      <c r="L52">
        <v>999</v>
      </c>
    </row>
    <row r="53" spans="1:15" x14ac:dyDescent="0.25">
      <c r="F53" t="s">
        <v>116</v>
      </c>
      <c r="G53" t="s">
        <v>214</v>
      </c>
      <c r="H53">
        <v>0</v>
      </c>
      <c r="I53">
        <v>0</v>
      </c>
      <c r="J53">
        <v>0</v>
      </c>
      <c r="K53" t="s">
        <v>118</v>
      </c>
      <c r="M53">
        <v>0</v>
      </c>
      <c r="N53">
        <v>0</v>
      </c>
      <c r="O53">
        <v>0</v>
      </c>
    </row>
    <row r="54" spans="1:15" x14ac:dyDescent="0.25">
      <c r="A54" t="s">
        <v>215</v>
      </c>
      <c r="C54">
        <v>-155</v>
      </c>
      <c r="F54" t="s">
        <v>150</v>
      </c>
      <c r="G54" t="s">
        <v>216</v>
      </c>
      <c r="H54">
        <v>0</v>
      </c>
      <c r="I54">
        <v>0</v>
      </c>
      <c r="J54">
        <v>0</v>
      </c>
      <c r="K54" t="s">
        <v>118</v>
      </c>
      <c r="L54">
        <v>999</v>
      </c>
    </row>
    <row r="55" spans="1:15" x14ac:dyDescent="0.25">
      <c r="A55" t="s">
        <v>217</v>
      </c>
      <c r="D55">
        <v>25</v>
      </c>
      <c r="F55" t="s">
        <v>191</v>
      </c>
      <c r="G55" t="s">
        <v>8</v>
      </c>
      <c r="H55">
        <v>302</v>
      </c>
      <c r="I55">
        <v>22</v>
      </c>
      <c r="J55">
        <v>2</v>
      </c>
      <c r="K55" t="s">
        <v>118</v>
      </c>
      <c r="M55">
        <v>0</v>
      </c>
      <c r="N55">
        <v>0</v>
      </c>
      <c r="O55">
        <v>0</v>
      </c>
    </row>
    <row r="56" spans="1:15" x14ac:dyDescent="0.25">
      <c r="A56" t="s">
        <v>218</v>
      </c>
      <c r="D56">
        <v>-25</v>
      </c>
      <c r="F56" t="s">
        <v>191</v>
      </c>
      <c r="G56" t="s">
        <v>219</v>
      </c>
      <c r="H56">
        <v>0</v>
      </c>
      <c r="I56">
        <v>0</v>
      </c>
      <c r="J56">
        <v>0</v>
      </c>
      <c r="K56" t="s">
        <v>118</v>
      </c>
      <c r="L56">
        <v>999</v>
      </c>
    </row>
    <row r="57" spans="1:15" x14ac:dyDescent="0.25">
      <c r="A57" t="s">
        <v>220</v>
      </c>
      <c r="D57">
        <v>0</v>
      </c>
      <c r="F57" t="s">
        <v>191</v>
      </c>
      <c r="G57" t="s">
        <v>9</v>
      </c>
      <c r="H57">
        <v>600</v>
      </c>
      <c r="I57">
        <v>45</v>
      </c>
      <c r="J57">
        <v>6</v>
      </c>
      <c r="K57" t="s">
        <v>118</v>
      </c>
      <c r="M57">
        <v>0</v>
      </c>
      <c r="N57">
        <v>0</v>
      </c>
      <c r="O57">
        <v>0</v>
      </c>
    </row>
    <row r="58" spans="1:15" x14ac:dyDescent="0.25">
      <c r="A58" t="s">
        <v>221</v>
      </c>
      <c r="D58">
        <v>-155</v>
      </c>
      <c r="F58" t="s">
        <v>191</v>
      </c>
      <c r="G58" t="s">
        <v>222</v>
      </c>
      <c r="H58">
        <v>0</v>
      </c>
      <c r="I58">
        <v>0</v>
      </c>
      <c r="J58">
        <v>0</v>
      </c>
    </row>
    <row r="59" spans="1:15" x14ac:dyDescent="0.25">
      <c r="A59" t="s">
        <v>111</v>
      </c>
      <c r="F59" t="s">
        <v>223</v>
      </c>
      <c r="G59" t="s">
        <v>224</v>
      </c>
      <c r="H59">
        <v>0</v>
      </c>
      <c r="I59">
        <v>0</v>
      </c>
      <c r="J59">
        <v>0</v>
      </c>
    </row>
    <row r="60" spans="1:15" x14ac:dyDescent="0.25">
      <c r="A60" t="s">
        <v>225</v>
      </c>
      <c r="C60">
        <v>297</v>
      </c>
      <c r="F60" t="s">
        <v>150</v>
      </c>
      <c r="G60" t="s">
        <v>226</v>
      </c>
      <c r="H60">
        <v>0</v>
      </c>
      <c r="I60">
        <v>0</v>
      </c>
      <c r="J60">
        <v>0</v>
      </c>
    </row>
    <row r="61" spans="1:15" x14ac:dyDescent="0.25">
      <c r="A61" t="s">
        <v>227</v>
      </c>
      <c r="F61" t="s">
        <v>191</v>
      </c>
      <c r="G61" t="s">
        <v>228</v>
      </c>
      <c r="H61">
        <v>0</v>
      </c>
      <c r="I61">
        <v>0</v>
      </c>
      <c r="J61">
        <v>0</v>
      </c>
    </row>
    <row r="62" spans="1:15" x14ac:dyDescent="0.25">
      <c r="A62" t="s">
        <v>229</v>
      </c>
      <c r="B62">
        <v>5578</v>
      </c>
      <c r="F62" t="s">
        <v>120</v>
      </c>
      <c r="G62" t="s">
        <v>230</v>
      </c>
      <c r="H62">
        <v>0</v>
      </c>
      <c r="I62">
        <v>0</v>
      </c>
      <c r="J62">
        <v>0</v>
      </c>
    </row>
    <row r="63" spans="1:15" x14ac:dyDescent="0.25">
      <c r="A63" t="s">
        <v>227</v>
      </c>
    </row>
    <row r="64" spans="1:15" x14ac:dyDescent="0.25">
      <c r="A64" t="s">
        <v>231</v>
      </c>
      <c r="B64">
        <v>55</v>
      </c>
      <c r="F64" t="s">
        <v>120</v>
      </c>
      <c r="G64" t="s">
        <v>232</v>
      </c>
      <c r="H64">
        <v>0</v>
      </c>
      <c r="I64">
        <v>0</v>
      </c>
      <c r="J64">
        <v>0</v>
      </c>
    </row>
    <row r="65" spans="1:10" x14ac:dyDescent="0.25">
      <c r="A65" t="s">
        <v>227</v>
      </c>
      <c r="F65" t="s">
        <v>191</v>
      </c>
      <c r="G65" t="s">
        <v>233</v>
      </c>
      <c r="H65">
        <v>0</v>
      </c>
      <c r="I65">
        <v>0</v>
      </c>
      <c r="J65">
        <v>0</v>
      </c>
    </row>
    <row r="66" spans="1:10" x14ac:dyDescent="0.25">
      <c r="A66" t="s">
        <v>234</v>
      </c>
      <c r="B66">
        <v>237</v>
      </c>
      <c r="F66" t="s">
        <v>120</v>
      </c>
      <c r="G66" t="s">
        <v>235</v>
      </c>
      <c r="H66">
        <v>0</v>
      </c>
      <c r="I66">
        <v>0</v>
      </c>
      <c r="J66">
        <v>0</v>
      </c>
    </row>
    <row r="67" spans="1:10" x14ac:dyDescent="0.25">
      <c r="A67" t="s">
        <v>227</v>
      </c>
      <c r="F67" t="s">
        <v>191</v>
      </c>
      <c r="G67" t="s">
        <v>236</v>
      </c>
      <c r="H67">
        <v>0</v>
      </c>
      <c r="I67">
        <v>0</v>
      </c>
      <c r="J67">
        <v>0</v>
      </c>
    </row>
    <row r="68" spans="1:10" x14ac:dyDescent="0.25">
      <c r="A68" t="s">
        <v>237</v>
      </c>
      <c r="B68">
        <v>5870</v>
      </c>
      <c r="F68" t="s">
        <v>120</v>
      </c>
      <c r="G68" t="s">
        <v>238</v>
      </c>
      <c r="H68">
        <v>0</v>
      </c>
      <c r="I68">
        <v>0</v>
      </c>
      <c r="J68">
        <v>0</v>
      </c>
    </row>
    <row r="69" spans="1:10" x14ac:dyDescent="0.25">
      <c r="F69" t="s">
        <v>116</v>
      </c>
      <c r="G69" t="s">
        <v>239</v>
      </c>
      <c r="H69">
        <v>0</v>
      </c>
      <c r="I69">
        <v>0</v>
      </c>
      <c r="J69">
        <v>0</v>
      </c>
    </row>
    <row r="70" spans="1:10" x14ac:dyDescent="0.25">
      <c r="F70" t="s">
        <v>116</v>
      </c>
      <c r="G70" t="s">
        <v>240</v>
      </c>
      <c r="H70">
        <v>0</v>
      </c>
      <c r="I70">
        <v>0</v>
      </c>
      <c r="J70">
        <v>0</v>
      </c>
    </row>
    <row r="71" spans="1:10" x14ac:dyDescent="0.25">
      <c r="F71" t="s">
        <v>116</v>
      </c>
      <c r="G71" t="s">
        <v>241</v>
      </c>
      <c r="H71">
        <v>0</v>
      </c>
      <c r="I71">
        <v>0</v>
      </c>
      <c r="J71">
        <v>0</v>
      </c>
    </row>
    <row r="81" spans="1:137" x14ac:dyDescent="0.25">
      <c r="A81" t="s">
        <v>242</v>
      </c>
      <c r="B81" t="s">
        <v>243</v>
      </c>
      <c r="C81" t="s">
        <v>244</v>
      </c>
      <c r="D81" t="s">
        <v>245</v>
      </c>
      <c r="E81" t="s">
        <v>246</v>
      </c>
      <c r="F81" t="s">
        <v>247</v>
      </c>
      <c r="G81" t="s">
        <v>248</v>
      </c>
      <c r="H81" t="s">
        <v>249</v>
      </c>
      <c r="I81" t="s">
        <v>250</v>
      </c>
      <c r="J81" t="s">
        <v>247</v>
      </c>
      <c r="K81" t="s">
        <v>247</v>
      </c>
      <c r="L81" t="s">
        <v>251</v>
      </c>
      <c r="M81" t="s">
        <v>252</v>
      </c>
      <c r="N81" t="s">
        <v>252</v>
      </c>
      <c r="O81" t="s">
        <v>252</v>
      </c>
      <c r="P81" t="s">
        <v>252</v>
      </c>
      <c r="Q81" t="s">
        <v>252</v>
      </c>
      <c r="R81" t="s">
        <v>253</v>
      </c>
      <c r="S81" t="s">
        <v>254</v>
      </c>
      <c r="T81" t="s">
        <v>255</v>
      </c>
      <c r="U81" t="s">
        <v>256</v>
      </c>
      <c r="V81" t="s">
        <v>257</v>
      </c>
      <c r="W81" t="s">
        <v>258</v>
      </c>
      <c r="X81" t="s">
        <v>259</v>
      </c>
      <c r="Y81" t="s">
        <v>260</v>
      </c>
      <c r="Z81" t="s">
        <v>261</v>
      </c>
      <c r="AA81" t="s">
        <v>261</v>
      </c>
      <c r="AB81" t="s">
        <v>261</v>
      </c>
      <c r="AC81" t="s">
        <v>262</v>
      </c>
      <c r="AD81" t="s">
        <v>263</v>
      </c>
      <c r="AE81" t="s">
        <v>264</v>
      </c>
      <c r="AF81" t="s">
        <v>265</v>
      </c>
      <c r="AG81" t="s">
        <v>266</v>
      </c>
      <c r="AH81" t="s">
        <v>267</v>
      </c>
      <c r="AI81" t="s">
        <v>268</v>
      </c>
      <c r="AJ81" t="s">
        <v>269</v>
      </c>
      <c r="AK81" t="s">
        <v>270</v>
      </c>
      <c r="AL81" t="s">
        <v>271</v>
      </c>
      <c r="AM81" t="s">
        <v>272</v>
      </c>
      <c r="AN81" t="s">
        <v>273</v>
      </c>
      <c r="AO81" t="s">
        <v>273</v>
      </c>
      <c r="AP81" t="s">
        <v>273</v>
      </c>
      <c r="AQ81" t="s">
        <v>274</v>
      </c>
      <c r="AR81" t="s">
        <v>275</v>
      </c>
      <c r="AS81" t="s">
        <v>276</v>
      </c>
      <c r="AT81" t="s">
        <v>277</v>
      </c>
      <c r="AU81" t="s">
        <v>278</v>
      </c>
      <c r="AV81" t="s">
        <v>279</v>
      </c>
      <c r="AW81" t="s">
        <v>280</v>
      </c>
      <c r="AX81" t="s">
        <v>281</v>
      </c>
      <c r="AY81" t="s">
        <v>282</v>
      </c>
      <c r="AZ81" t="s">
        <v>283</v>
      </c>
      <c r="BA81" t="s">
        <v>284</v>
      </c>
      <c r="BB81" t="s">
        <v>285</v>
      </c>
      <c r="BC81" t="s">
        <v>286</v>
      </c>
      <c r="BD81" t="s">
        <v>287</v>
      </c>
      <c r="BE81" t="s">
        <v>288</v>
      </c>
      <c r="BF81" t="s">
        <v>289</v>
      </c>
      <c r="BG81" t="s">
        <v>290</v>
      </c>
      <c r="BH81" t="s">
        <v>291</v>
      </c>
      <c r="BI81" t="s">
        <v>292</v>
      </c>
      <c r="BJ81" t="s">
        <v>293</v>
      </c>
      <c r="BK81" t="s">
        <v>266</v>
      </c>
      <c r="BL81" t="s">
        <v>294</v>
      </c>
      <c r="BM81" t="s">
        <v>278</v>
      </c>
      <c r="BN81" t="s">
        <v>295</v>
      </c>
      <c r="BO81" t="s">
        <v>296</v>
      </c>
      <c r="BP81" t="s">
        <v>296</v>
      </c>
      <c r="BQ81" t="s">
        <v>296</v>
      </c>
      <c r="BR81" t="s">
        <v>296</v>
      </c>
      <c r="BS81" t="s">
        <v>297</v>
      </c>
      <c r="BT81" t="s">
        <v>297</v>
      </c>
      <c r="BU81" t="s">
        <v>298</v>
      </c>
      <c r="BV81" t="s">
        <v>299</v>
      </c>
      <c r="BW81" t="s">
        <v>300</v>
      </c>
      <c r="BX81" t="s">
        <v>301</v>
      </c>
      <c r="BY81" t="s">
        <v>302</v>
      </c>
      <c r="BZ81" t="s">
        <v>303</v>
      </c>
      <c r="CA81" t="s">
        <v>303</v>
      </c>
      <c r="CB81" t="s">
        <v>303</v>
      </c>
      <c r="CC81" t="s">
        <v>304</v>
      </c>
      <c r="CD81" t="s">
        <v>305</v>
      </c>
      <c r="CE81" t="s">
        <v>306</v>
      </c>
      <c r="CF81" t="s">
        <v>307</v>
      </c>
      <c r="CG81" t="s">
        <v>308</v>
      </c>
      <c r="CH81" t="s">
        <v>309</v>
      </c>
      <c r="CI81" t="s">
        <v>310</v>
      </c>
      <c r="CJ81" t="s">
        <v>311</v>
      </c>
      <c r="CK81" t="s">
        <v>312</v>
      </c>
      <c r="CL81" t="s">
        <v>313</v>
      </c>
      <c r="CM81" t="s">
        <v>314</v>
      </c>
      <c r="CN81" t="s">
        <v>315</v>
      </c>
      <c r="CO81" t="s">
        <v>315</v>
      </c>
      <c r="CP81" t="s">
        <v>316</v>
      </c>
      <c r="CQ81" t="s">
        <v>317</v>
      </c>
      <c r="CR81" t="s">
        <v>318</v>
      </c>
      <c r="CS81" t="s">
        <v>311</v>
      </c>
      <c r="CT81" t="s">
        <v>312</v>
      </c>
      <c r="CU81" t="s">
        <v>319</v>
      </c>
      <c r="CV81" t="s">
        <v>320</v>
      </c>
      <c r="CW81" t="s">
        <v>321</v>
      </c>
      <c r="CX81" t="s">
        <v>322</v>
      </c>
      <c r="CY81" t="s">
        <v>287</v>
      </c>
      <c r="CZ81" t="s">
        <v>323</v>
      </c>
      <c r="DA81" t="s">
        <v>324</v>
      </c>
      <c r="DB81" t="s">
        <v>325</v>
      </c>
      <c r="DC81" t="s">
        <v>326</v>
      </c>
      <c r="DD81" t="s">
        <v>327</v>
      </c>
      <c r="DE81" t="s">
        <v>328</v>
      </c>
      <c r="DF81" t="s">
        <v>329</v>
      </c>
      <c r="DG81" t="s">
        <v>330</v>
      </c>
      <c r="DH81" t="s">
        <v>331</v>
      </c>
      <c r="DI81" t="s">
        <v>332</v>
      </c>
      <c r="DJ81" t="s">
        <v>332</v>
      </c>
      <c r="DK81" t="s">
        <v>333</v>
      </c>
      <c r="DL81" t="s">
        <v>311</v>
      </c>
      <c r="DM81" t="s">
        <v>312</v>
      </c>
      <c r="DN81" t="s">
        <v>334</v>
      </c>
      <c r="DO81" t="s">
        <v>334</v>
      </c>
      <c r="DP81" t="s">
        <v>335</v>
      </c>
      <c r="DQ81" t="s">
        <v>336</v>
      </c>
      <c r="DR81" t="s">
        <v>336</v>
      </c>
      <c r="DS81" t="s">
        <v>337</v>
      </c>
      <c r="DT81" t="s">
        <v>338</v>
      </c>
      <c r="DU81" t="s">
        <v>292</v>
      </c>
      <c r="DV81" t="s">
        <v>291</v>
      </c>
      <c r="DW81" t="s">
        <v>339</v>
      </c>
      <c r="DX81" t="s">
        <v>340</v>
      </c>
      <c r="DY81" t="s">
        <v>341</v>
      </c>
      <c r="DZ81" t="s">
        <v>342</v>
      </c>
      <c r="EA81" t="s">
        <v>339</v>
      </c>
      <c r="EB81" t="s">
        <v>340</v>
      </c>
      <c r="EC81" t="s">
        <v>341</v>
      </c>
      <c r="ED81" t="s">
        <v>343</v>
      </c>
      <c r="EE81" t="s">
        <v>343</v>
      </c>
      <c r="EF81" t="s">
        <v>343</v>
      </c>
      <c r="EG81" t="s">
        <v>343</v>
      </c>
    </row>
    <row r="82" spans="1:137" x14ac:dyDescent="0.25">
      <c r="A82" t="s">
        <v>242</v>
      </c>
      <c r="B82" t="s">
        <v>344</v>
      </c>
      <c r="C82" t="s">
        <v>345</v>
      </c>
      <c r="D82" t="s">
        <v>346</v>
      </c>
      <c r="E82" t="s">
        <v>344</v>
      </c>
      <c r="F82" t="s">
        <v>347</v>
      </c>
      <c r="G82" t="s">
        <v>347</v>
      </c>
      <c r="H82" t="s">
        <v>347</v>
      </c>
      <c r="I82" t="s">
        <v>347</v>
      </c>
      <c r="J82" t="s">
        <v>347</v>
      </c>
      <c r="K82" t="s">
        <v>347</v>
      </c>
      <c r="L82" t="s">
        <v>347</v>
      </c>
      <c r="M82" t="s">
        <v>347</v>
      </c>
      <c r="N82" t="s">
        <v>348</v>
      </c>
      <c r="O82" t="s">
        <v>349</v>
      </c>
      <c r="P82" t="s">
        <v>350</v>
      </c>
      <c r="Q82" t="s">
        <v>351</v>
      </c>
      <c r="R82" t="s">
        <v>352</v>
      </c>
      <c r="S82" t="s">
        <v>352</v>
      </c>
      <c r="T82" t="s">
        <v>352</v>
      </c>
      <c r="U82" t="s">
        <v>352</v>
      </c>
      <c r="V82" t="s">
        <v>353</v>
      </c>
      <c r="W82" t="s">
        <v>352</v>
      </c>
      <c r="X82" t="s">
        <v>352</v>
      </c>
      <c r="Y82" t="s">
        <v>352</v>
      </c>
      <c r="Z82" t="s">
        <v>352</v>
      </c>
      <c r="AA82" t="s">
        <v>354</v>
      </c>
      <c r="AB82" t="s">
        <v>332</v>
      </c>
      <c r="AC82" t="s">
        <v>352</v>
      </c>
      <c r="AD82" t="s">
        <v>352</v>
      </c>
      <c r="AE82" t="s">
        <v>352</v>
      </c>
      <c r="AF82" t="s">
        <v>352</v>
      </c>
      <c r="AG82" t="s">
        <v>352</v>
      </c>
      <c r="AH82" t="s">
        <v>352</v>
      </c>
      <c r="AI82" t="s">
        <v>352</v>
      </c>
      <c r="AJ82" t="s">
        <v>352</v>
      </c>
      <c r="AK82" t="s">
        <v>352</v>
      </c>
      <c r="AL82" t="s">
        <v>352</v>
      </c>
      <c r="AM82" t="s">
        <v>352</v>
      </c>
      <c r="AN82" t="s">
        <v>352</v>
      </c>
      <c r="AO82" t="s">
        <v>354</v>
      </c>
      <c r="AP82" t="s">
        <v>332</v>
      </c>
      <c r="AQ82" t="s">
        <v>352</v>
      </c>
      <c r="AR82" t="s">
        <v>352</v>
      </c>
      <c r="AS82" t="s">
        <v>352</v>
      </c>
      <c r="AT82" t="s">
        <v>352</v>
      </c>
      <c r="AU82" t="s">
        <v>352</v>
      </c>
      <c r="AV82" t="s">
        <v>355</v>
      </c>
      <c r="AW82" t="s">
        <v>352</v>
      </c>
      <c r="AX82" t="s">
        <v>352</v>
      </c>
      <c r="AY82" t="s">
        <v>352</v>
      </c>
      <c r="AZ82" t="s">
        <v>347</v>
      </c>
      <c r="BA82" t="s">
        <v>347</v>
      </c>
      <c r="BB82" t="s">
        <v>347</v>
      </c>
      <c r="BC82" t="s">
        <v>347</v>
      </c>
      <c r="BD82" t="s">
        <v>347</v>
      </c>
      <c r="BE82" t="s">
        <v>347</v>
      </c>
      <c r="BF82" t="s">
        <v>347</v>
      </c>
      <c r="BG82" t="s">
        <v>347</v>
      </c>
      <c r="BH82" t="s">
        <v>347</v>
      </c>
      <c r="BI82" t="s">
        <v>347</v>
      </c>
      <c r="BJ82" t="s">
        <v>332</v>
      </c>
      <c r="BK82" t="s">
        <v>347</v>
      </c>
      <c r="BL82" t="s">
        <v>356</v>
      </c>
      <c r="BM82" t="s">
        <v>347</v>
      </c>
      <c r="BN82" t="s">
        <v>357</v>
      </c>
      <c r="BO82" t="s">
        <v>326</v>
      </c>
      <c r="BP82" t="s">
        <v>358</v>
      </c>
      <c r="BQ82" t="s">
        <v>359</v>
      </c>
      <c r="BR82" t="s">
        <v>360</v>
      </c>
      <c r="BS82" t="s">
        <v>347</v>
      </c>
      <c r="BT82" t="s">
        <v>360</v>
      </c>
      <c r="BU82" t="s">
        <v>347</v>
      </c>
      <c r="BV82" t="s">
        <v>347</v>
      </c>
      <c r="BW82" t="s">
        <v>347</v>
      </c>
      <c r="BX82" t="s">
        <v>347</v>
      </c>
      <c r="BY82" t="s">
        <v>347</v>
      </c>
      <c r="BZ82" t="s">
        <v>347</v>
      </c>
      <c r="CA82" t="s">
        <v>360</v>
      </c>
      <c r="CB82" t="s">
        <v>361</v>
      </c>
      <c r="CC82" t="s">
        <v>352</v>
      </c>
      <c r="CD82" t="s">
        <v>352</v>
      </c>
      <c r="CE82" t="s">
        <v>352</v>
      </c>
      <c r="CF82" t="s">
        <v>352</v>
      </c>
      <c r="CG82" t="s">
        <v>352</v>
      </c>
      <c r="CH82" t="s">
        <v>352</v>
      </c>
      <c r="CI82" t="s">
        <v>362</v>
      </c>
      <c r="CJ82" t="s">
        <v>347</v>
      </c>
      <c r="CK82" t="s">
        <v>347</v>
      </c>
      <c r="CL82" t="s">
        <v>347</v>
      </c>
      <c r="CM82" t="s">
        <v>347</v>
      </c>
      <c r="CN82" t="s">
        <v>361</v>
      </c>
      <c r="CO82" t="s">
        <v>363</v>
      </c>
      <c r="CP82" t="s">
        <v>361</v>
      </c>
      <c r="CQ82" t="s">
        <v>361</v>
      </c>
      <c r="CR82" t="s">
        <v>361</v>
      </c>
      <c r="CS82" t="s">
        <v>364</v>
      </c>
      <c r="CT82" t="s">
        <v>364</v>
      </c>
      <c r="CU82" t="s">
        <v>364</v>
      </c>
      <c r="CV82" t="s">
        <v>364</v>
      </c>
      <c r="CW82" t="s">
        <v>365</v>
      </c>
      <c r="CX82" t="s">
        <v>365</v>
      </c>
      <c r="CY82" t="s">
        <v>366</v>
      </c>
      <c r="CZ82" t="s">
        <v>367</v>
      </c>
      <c r="DA82" t="s">
        <v>365</v>
      </c>
      <c r="DB82" t="s">
        <v>368</v>
      </c>
      <c r="DC82" t="s">
        <v>369</v>
      </c>
      <c r="DD82" t="s">
        <v>365</v>
      </c>
      <c r="DE82" t="s">
        <v>365</v>
      </c>
      <c r="DF82" t="s">
        <v>365</v>
      </c>
      <c r="DG82" t="s">
        <v>365</v>
      </c>
      <c r="DH82" t="s">
        <v>365</v>
      </c>
      <c r="DI82" t="s">
        <v>365</v>
      </c>
      <c r="DJ82" t="s">
        <v>370</v>
      </c>
      <c r="DK82" t="s">
        <v>365</v>
      </c>
      <c r="DL82" t="s">
        <v>371</v>
      </c>
      <c r="DM82" t="s">
        <v>371</v>
      </c>
      <c r="DN82" t="s">
        <v>326</v>
      </c>
      <c r="DO82" t="s">
        <v>360</v>
      </c>
      <c r="DP82" t="s">
        <v>326</v>
      </c>
      <c r="DQ82" t="s">
        <v>372</v>
      </c>
      <c r="DR82" t="s">
        <v>360</v>
      </c>
      <c r="DS82" t="s">
        <v>347</v>
      </c>
      <c r="DT82" t="s">
        <v>347</v>
      </c>
      <c r="DU82" t="s">
        <v>347</v>
      </c>
      <c r="DV82" t="s">
        <v>347</v>
      </c>
      <c r="DW82" t="s">
        <v>326</v>
      </c>
      <c r="DX82" t="s">
        <v>326</v>
      </c>
      <c r="DY82" t="s">
        <v>326</v>
      </c>
      <c r="DZ82" t="s">
        <v>326</v>
      </c>
      <c r="EA82" t="s">
        <v>373</v>
      </c>
      <c r="EB82" t="s">
        <v>373</v>
      </c>
      <c r="EC82" t="s">
        <v>373</v>
      </c>
      <c r="ED82" t="s">
        <v>374</v>
      </c>
      <c r="EE82" t="s">
        <v>375</v>
      </c>
      <c r="EF82" t="s">
        <v>376</v>
      </c>
      <c r="EG82" t="s">
        <v>347</v>
      </c>
    </row>
    <row r="84" spans="1:137" x14ac:dyDescent="0.25">
      <c r="A84" t="s">
        <v>377</v>
      </c>
    </row>
    <row r="85" spans="1:137" x14ac:dyDescent="0.25">
      <c r="A85" t="s">
        <v>378</v>
      </c>
      <c r="B85">
        <v>7.2</v>
      </c>
      <c r="C85">
        <v>0</v>
      </c>
      <c r="D85">
        <v>-2.58</v>
      </c>
      <c r="E85">
        <v>0</v>
      </c>
      <c r="F85">
        <v>0</v>
      </c>
      <c r="G85">
        <v>0</v>
      </c>
      <c r="H85">
        <v>0</v>
      </c>
      <c r="I85">
        <v>4.62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53.25</v>
      </c>
      <c r="CD85">
        <v>0</v>
      </c>
      <c r="CE85">
        <v>53.25</v>
      </c>
      <c r="CF85">
        <v>0</v>
      </c>
      <c r="CG85">
        <v>0</v>
      </c>
      <c r="CH85">
        <v>0</v>
      </c>
      <c r="CI85" t="s">
        <v>379</v>
      </c>
      <c r="CJ85">
        <v>0.42</v>
      </c>
      <c r="CK85">
        <v>0.42</v>
      </c>
      <c r="CL85">
        <v>0</v>
      </c>
      <c r="CM85">
        <v>0.42</v>
      </c>
      <c r="CN85">
        <v>0.53</v>
      </c>
      <c r="CO85">
        <v>0</v>
      </c>
      <c r="CP85">
        <v>0</v>
      </c>
      <c r="CQ85">
        <v>0.53</v>
      </c>
      <c r="CR85">
        <v>0</v>
      </c>
      <c r="CS85">
        <v>25</v>
      </c>
      <c r="CT85">
        <v>25</v>
      </c>
      <c r="CU85">
        <v>0</v>
      </c>
      <c r="CV85">
        <v>-155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</row>
    <row r="87" spans="1:137" x14ac:dyDescent="0.25">
      <c r="A87" t="s">
        <v>380</v>
      </c>
    </row>
    <row r="88" spans="1:137" x14ac:dyDescent="0.25">
      <c r="A88" t="s">
        <v>381</v>
      </c>
      <c r="B88">
        <v>583</v>
      </c>
      <c r="C88">
        <v>0</v>
      </c>
      <c r="D88">
        <v>-294</v>
      </c>
      <c r="E88">
        <v>0</v>
      </c>
      <c r="F88">
        <v>0</v>
      </c>
      <c r="G88">
        <v>0</v>
      </c>
      <c r="H88">
        <v>0</v>
      </c>
      <c r="I88">
        <v>378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24642</v>
      </c>
      <c r="CD88">
        <v>0</v>
      </c>
      <c r="CE88">
        <v>24642</v>
      </c>
      <c r="CF88">
        <v>0</v>
      </c>
      <c r="CG88">
        <v>0</v>
      </c>
      <c r="CH88">
        <v>0</v>
      </c>
      <c r="CI88">
        <v>100</v>
      </c>
      <c r="CJ88">
        <v>8</v>
      </c>
      <c r="CK88">
        <v>97</v>
      </c>
      <c r="CL88">
        <v>0</v>
      </c>
      <c r="CM88">
        <v>97</v>
      </c>
      <c r="CN88">
        <v>60</v>
      </c>
      <c r="CO88">
        <v>0</v>
      </c>
      <c r="CP88">
        <v>0</v>
      </c>
      <c r="CQ88">
        <v>60</v>
      </c>
      <c r="CR88">
        <v>0</v>
      </c>
      <c r="CS88">
        <v>0</v>
      </c>
      <c r="CT88">
        <v>4</v>
      </c>
      <c r="CU88">
        <v>0</v>
      </c>
      <c r="CV88">
        <v>-13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</row>
    <row r="89" spans="1:137" x14ac:dyDescent="0.25">
      <c r="A89" t="s">
        <v>382</v>
      </c>
      <c r="B89">
        <v>626</v>
      </c>
      <c r="C89">
        <v>0</v>
      </c>
      <c r="D89">
        <v>-294</v>
      </c>
      <c r="E89">
        <v>0</v>
      </c>
      <c r="F89">
        <v>0</v>
      </c>
      <c r="G89">
        <v>0</v>
      </c>
      <c r="H89">
        <v>0</v>
      </c>
      <c r="I89">
        <v>411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10702</v>
      </c>
      <c r="CD89">
        <v>0</v>
      </c>
      <c r="CE89">
        <v>10702</v>
      </c>
      <c r="CF89">
        <v>0</v>
      </c>
      <c r="CG89">
        <v>0</v>
      </c>
      <c r="CH89">
        <v>0</v>
      </c>
      <c r="CI89">
        <v>100</v>
      </c>
      <c r="CJ89">
        <v>25</v>
      </c>
      <c r="CK89">
        <v>104</v>
      </c>
      <c r="CL89">
        <v>0</v>
      </c>
      <c r="CM89">
        <v>104</v>
      </c>
      <c r="CN89">
        <v>60</v>
      </c>
      <c r="CO89">
        <v>0</v>
      </c>
      <c r="CP89">
        <v>0</v>
      </c>
      <c r="CQ89">
        <v>60</v>
      </c>
      <c r="CR89">
        <v>0</v>
      </c>
      <c r="CS89">
        <v>1</v>
      </c>
      <c r="CT89">
        <v>4</v>
      </c>
      <c r="CU89">
        <v>0</v>
      </c>
      <c r="CV89">
        <v>-12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</row>
    <row r="90" spans="1:137" x14ac:dyDescent="0.25">
      <c r="A90" t="s">
        <v>383</v>
      </c>
      <c r="B90">
        <v>725</v>
      </c>
      <c r="C90">
        <v>0</v>
      </c>
      <c r="D90">
        <v>-294</v>
      </c>
      <c r="E90">
        <v>0</v>
      </c>
      <c r="F90">
        <v>0</v>
      </c>
      <c r="G90">
        <v>0</v>
      </c>
      <c r="H90">
        <v>0</v>
      </c>
      <c r="I90">
        <v>408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1842</v>
      </c>
      <c r="CD90">
        <v>0</v>
      </c>
      <c r="CE90">
        <v>1842</v>
      </c>
      <c r="CF90">
        <v>0</v>
      </c>
      <c r="CG90">
        <v>0</v>
      </c>
      <c r="CH90">
        <v>0</v>
      </c>
      <c r="CI90">
        <v>100</v>
      </c>
      <c r="CJ90">
        <v>72</v>
      </c>
      <c r="CK90">
        <v>50</v>
      </c>
      <c r="CL90">
        <v>0</v>
      </c>
      <c r="CM90">
        <v>50</v>
      </c>
      <c r="CN90">
        <v>60</v>
      </c>
      <c r="CO90">
        <v>0</v>
      </c>
      <c r="CP90">
        <v>0</v>
      </c>
      <c r="CQ90">
        <v>60</v>
      </c>
      <c r="CR90">
        <v>0</v>
      </c>
      <c r="CS90">
        <v>3</v>
      </c>
      <c r="CT90">
        <v>2</v>
      </c>
      <c r="CU90">
        <v>0</v>
      </c>
      <c r="CV90">
        <v>-13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</row>
    <row r="91" spans="1:137" x14ac:dyDescent="0.25">
      <c r="A91" t="s">
        <v>384</v>
      </c>
      <c r="B91">
        <v>849</v>
      </c>
      <c r="C91">
        <v>0</v>
      </c>
      <c r="D91">
        <v>-294</v>
      </c>
      <c r="E91">
        <v>0</v>
      </c>
      <c r="F91">
        <v>0</v>
      </c>
      <c r="G91">
        <v>0</v>
      </c>
      <c r="H91">
        <v>0</v>
      </c>
      <c r="I91">
        <v>471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957</v>
      </c>
      <c r="CD91">
        <v>0</v>
      </c>
      <c r="CE91">
        <v>957</v>
      </c>
      <c r="CF91">
        <v>0</v>
      </c>
      <c r="CG91">
        <v>0</v>
      </c>
      <c r="CH91">
        <v>0</v>
      </c>
      <c r="CI91">
        <v>100</v>
      </c>
      <c r="CJ91">
        <v>122</v>
      </c>
      <c r="CK91">
        <v>38</v>
      </c>
      <c r="CL91">
        <v>0</v>
      </c>
      <c r="CM91">
        <v>38</v>
      </c>
      <c r="CN91">
        <v>60</v>
      </c>
      <c r="CO91">
        <v>0</v>
      </c>
      <c r="CP91">
        <v>0</v>
      </c>
      <c r="CQ91">
        <v>60</v>
      </c>
      <c r="CR91">
        <v>0</v>
      </c>
      <c r="CS91">
        <v>5</v>
      </c>
      <c r="CT91">
        <v>2</v>
      </c>
      <c r="CU91">
        <v>0</v>
      </c>
      <c r="CV91">
        <v>-13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</row>
    <row r="92" spans="1:137" x14ac:dyDescent="0.25">
      <c r="A92" t="s">
        <v>385</v>
      </c>
      <c r="B92">
        <v>959</v>
      </c>
      <c r="C92">
        <v>0</v>
      </c>
      <c r="D92">
        <v>-294</v>
      </c>
      <c r="E92">
        <v>0</v>
      </c>
      <c r="F92">
        <v>0</v>
      </c>
      <c r="G92">
        <v>0</v>
      </c>
      <c r="H92">
        <v>0</v>
      </c>
      <c r="I92">
        <v>618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569</v>
      </c>
      <c r="CD92">
        <v>0</v>
      </c>
      <c r="CE92">
        <v>569</v>
      </c>
      <c r="CF92">
        <v>0</v>
      </c>
      <c r="CG92">
        <v>0</v>
      </c>
      <c r="CH92">
        <v>0</v>
      </c>
      <c r="CI92">
        <v>100</v>
      </c>
      <c r="CJ92">
        <v>67</v>
      </c>
      <c r="CK92">
        <v>19</v>
      </c>
      <c r="CL92">
        <v>0</v>
      </c>
      <c r="CM92">
        <v>19</v>
      </c>
      <c r="CN92">
        <v>60</v>
      </c>
      <c r="CO92">
        <v>0</v>
      </c>
      <c r="CP92">
        <v>0</v>
      </c>
      <c r="CQ92">
        <v>60</v>
      </c>
      <c r="CR92">
        <v>0</v>
      </c>
      <c r="CS92">
        <v>3</v>
      </c>
      <c r="CT92">
        <v>1</v>
      </c>
      <c r="CU92">
        <v>0</v>
      </c>
      <c r="CV92">
        <v>-13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</row>
    <row r="93" spans="1:137" x14ac:dyDescent="0.25">
      <c r="A93" t="s">
        <v>386</v>
      </c>
      <c r="B93">
        <v>1035</v>
      </c>
      <c r="C93">
        <v>0</v>
      </c>
      <c r="D93">
        <v>-294</v>
      </c>
      <c r="E93">
        <v>0</v>
      </c>
      <c r="F93">
        <v>0</v>
      </c>
      <c r="G93">
        <v>0</v>
      </c>
      <c r="H93">
        <v>0</v>
      </c>
      <c r="I93">
        <v>623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239</v>
      </c>
      <c r="CD93">
        <v>0</v>
      </c>
      <c r="CE93">
        <v>239</v>
      </c>
      <c r="CF93">
        <v>0</v>
      </c>
      <c r="CG93">
        <v>0</v>
      </c>
      <c r="CH93">
        <v>0</v>
      </c>
      <c r="CI93">
        <v>100</v>
      </c>
      <c r="CJ93">
        <v>120</v>
      </c>
      <c r="CK93">
        <v>2</v>
      </c>
      <c r="CL93">
        <v>0</v>
      </c>
      <c r="CM93">
        <v>2</v>
      </c>
      <c r="CN93">
        <v>60</v>
      </c>
      <c r="CO93">
        <v>0</v>
      </c>
      <c r="CP93">
        <v>0</v>
      </c>
      <c r="CQ93">
        <v>60</v>
      </c>
      <c r="CR93">
        <v>0</v>
      </c>
      <c r="CS93">
        <v>5</v>
      </c>
      <c r="CT93">
        <v>0</v>
      </c>
      <c r="CU93">
        <v>0</v>
      </c>
      <c r="CV93">
        <v>-13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</row>
    <row r="94" spans="1:137" x14ac:dyDescent="0.25">
      <c r="A94" t="s">
        <v>387</v>
      </c>
      <c r="B94">
        <v>1051</v>
      </c>
      <c r="C94">
        <v>0</v>
      </c>
      <c r="D94">
        <v>-294</v>
      </c>
      <c r="E94">
        <v>0</v>
      </c>
      <c r="F94">
        <v>0</v>
      </c>
      <c r="G94">
        <v>0</v>
      </c>
      <c r="H94">
        <v>0</v>
      </c>
      <c r="I94">
        <v>695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224</v>
      </c>
      <c r="CD94">
        <v>0</v>
      </c>
      <c r="CE94">
        <v>224</v>
      </c>
      <c r="CF94">
        <v>0</v>
      </c>
      <c r="CG94">
        <v>0</v>
      </c>
      <c r="CH94">
        <v>0</v>
      </c>
      <c r="CI94">
        <v>100</v>
      </c>
      <c r="CJ94">
        <v>67</v>
      </c>
      <c r="CK94">
        <v>5</v>
      </c>
      <c r="CL94">
        <v>0</v>
      </c>
      <c r="CM94">
        <v>5</v>
      </c>
      <c r="CN94">
        <v>60</v>
      </c>
      <c r="CO94">
        <v>0</v>
      </c>
      <c r="CP94">
        <v>0</v>
      </c>
      <c r="CQ94">
        <v>60</v>
      </c>
      <c r="CR94">
        <v>0</v>
      </c>
      <c r="CS94">
        <v>3</v>
      </c>
      <c r="CT94">
        <v>0</v>
      </c>
      <c r="CU94">
        <v>0</v>
      </c>
      <c r="CV94">
        <v>-13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</row>
    <row r="95" spans="1:137" x14ac:dyDescent="0.25">
      <c r="A95" t="s">
        <v>388</v>
      </c>
      <c r="B95">
        <v>1004</v>
      </c>
      <c r="C95">
        <v>0</v>
      </c>
      <c r="D95">
        <v>-294</v>
      </c>
      <c r="E95">
        <v>0</v>
      </c>
      <c r="F95">
        <v>0</v>
      </c>
      <c r="G95">
        <v>0</v>
      </c>
      <c r="H95">
        <v>0</v>
      </c>
      <c r="I95">
        <v>698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214</v>
      </c>
      <c r="CD95">
        <v>0</v>
      </c>
      <c r="CE95">
        <v>214</v>
      </c>
      <c r="CF95">
        <v>0</v>
      </c>
      <c r="CG95">
        <v>0</v>
      </c>
      <c r="CH95">
        <v>0</v>
      </c>
      <c r="CI95">
        <v>100</v>
      </c>
      <c r="CJ95">
        <v>32</v>
      </c>
      <c r="CK95">
        <v>20</v>
      </c>
      <c r="CL95">
        <v>0</v>
      </c>
      <c r="CM95">
        <v>20</v>
      </c>
      <c r="CN95">
        <v>60</v>
      </c>
      <c r="CO95">
        <v>0</v>
      </c>
      <c r="CP95">
        <v>0</v>
      </c>
      <c r="CQ95">
        <v>60</v>
      </c>
      <c r="CR95">
        <v>0</v>
      </c>
      <c r="CS95">
        <v>1</v>
      </c>
      <c r="CT95">
        <v>1</v>
      </c>
      <c r="CU95">
        <v>0</v>
      </c>
      <c r="CV95">
        <v>-13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</row>
    <row r="96" spans="1:137" x14ac:dyDescent="0.25">
      <c r="A96" t="s">
        <v>389</v>
      </c>
      <c r="B96">
        <v>913</v>
      </c>
      <c r="C96">
        <v>0</v>
      </c>
      <c r="D96">
        <v>-294</v>
      </c>
      <c r="E96">
        <v>0</v>
      </c>
      <c r="F96">
        <v>0</v>
      </c>
      <c r="G96">
        <v>0</v>
      </c>
      <c r="H96">
        <v>0</v>
      </c>
      <c r="I96">
        <v>651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306</v>
      </c>
      <c r="CD96">
        <v>0</v>
      </c>
      <c r="CE96">
        <v>306</v>
      </c>
      <c r="CF96">
        <v>0</v>
      </c>
      <c r="CG96">
        <v>0</v>
      </c>
      <c r="CH96">
        <v>0</v>
      </c>
      <c r="CI96">
        <v>100</v>
      </c>
      <c r="CJ96">
        <v>22</v>
      </c>
      <c r="CK96">
        <v>54</v>
      </c>
      <c r="CL96">
        <v>0</v>
      </c>
      <c r="CM96">
        <v>54</v>
      </c>
      <c r="CN96">
        <v>60</v>
      </c>
      <c r="CO96">
        <v>0</v>
      </c>
      <c r="CP96">
        <v>0</v>
      </c>
      <c r="CQ96">
        <v>60</v>
      </c>
      <c r="CR96">
        <v>0</v>
      </c>
      <c r="CS96">
        <v>1</v>
      </c>
      <c r="CT96">
        <v>2</v>
      </c>
      <c r="CU96">
        <v>0</v>
      </c>
      <c r="CV96">
        <v>-13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</row>
    <row r="97" spans="1:137" x14ac:dyDescent="0.25">
      <c r="A97" t="s">
        <v>390</v>
      </c>
      <c r="B97">
        <v>796</v>
      </c>
      <c r="C97">
        <v>0</v>
      </c>
      <c r="D97">
        <v>-294</v>
      </c>
      <c r="E97">
        <v>0</v>
      </c>
      <c r="F97">
        <v>0</v>
      </c>
      <c r="G97">
        <v>0</v>
      </c>
      <c r="H97">
        <v>0</v>
      </c>
      <c r="I97">
        <v>589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1274</v>
      </c>
      <c r="CD97">
        <v>0</v>
      </c>
      <c r="CE97">
        <v>1274</v>
      </c>
      <c r="CF97">
        <v>0</v>
      </c>
      <c r="CG97">
        <v>0</v>
      </c>
      <c r="CH97">
        <v>0</v>
      </c>
      <c r="CI97">
        <v>100</v>
      </c>
      <c r="CJ97">
        <v>12</v>
      </c>
      <c r="CK97">
        <v>99</v>
      </c>
      <c r="CL97">
        <v>0</v>
      </c>
      <c r="CM97">
        <v>99</v>
      </c>
      <c r="CN97">
        <v>60</v>
      </c>
      <c r="CO97">
        <v>0</v>
      </c>
      <c r="CP97">
        <v>0</v>
      </c>
      <c r="CQ97">
        <v>60</v>
      </c>
      <c r="CR97">
        <v>0</v>
      </c>
      <c r="CS97">
        <v>1</v>
      </c>
      <c r="CT97">
        <v>4</v>
      </c>
      <c r="CU97">
        <v>0</v>
      </c>
      <c r="CV97">
        <v>-13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</row>
    <row r="98" spans="1:137" x14ac:dyDescent="0.25">
      <c r="A98" t="s">
        <v>391</v>
      </c>
      <c r="B98">
        <v>683</v>
      </c>
      <c r="C98">
        <v>0</v>
      </c>
      <c r="D98">
        <v>-294</v>
      </c>
      <c r="E98">
        <v>0</v>
      </c>
      <c r="F98">
        <v>0</v>
      </c>
      <c r="G98">
        <v>0</v>
      </c>
      <c r="H98">
        <v>0</v>
      </c>
      <c r="I98">
        <v>429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8722</v>
      </c>
      <c r="CD98">
        <v>0</v>
      </c>
      <c r="CE98">
        <v>8722</v>
      </c>
      <c r="CF98">
        <v>0</v>
      </c>
      <c r="CG98">
        <v>0</v>
      </c>
      <c r="CH98">
        <v>0</v>
      </c>
      <c r="CI98">
        <v>100</v>
      </c>
      <c r="CJ98">
        <v>14</v>
      </c>
      <c r="CK98">
        <v>55</v>
      </c>
      <c r="CL98">
        <v>0</v>
      </c>
      <c r="CM98">
        <v>55</v>
      </c>
      <c r="CN98">
        <v>60</v>
      </c>
      <c r="CO98">
        <v>0</v>
      </c>
      <c r="CP98">
        <v>0</v>
      </c>
      <c r="CQ98">
        <v>60</v>
      </c>
      <c r="CR98">
        <v>0</v>
      </c>
      <c r="CS98">
        <v>1</v>
      </c>
      <c r="CT98">
        <v>2</v>
      </c>
      <c r="CU98">
        <v>0</v>
      </c>
      <c r="CV98">
        <v>-13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</row>
    <row r="99" spans="1:137" x14ac:dyDescent="0.25">
      <c r="A99" t="s">
        <v>392</v>
      </c>
      <c r="B99">
        <v>605</v>
      </c>
      <c r="C99">
        <v>0</v>
      </c>
      <c r="D99">
        <v>-294</v>
      </c>
      <c r="E99">
        <v>0</v>
      </c>
      <c r="F99">
        <v>0</v>
      </c>
      <c r="G99">
        <v>0</v>
      </c>
      <c r="H99">
        <v>0</v>
      </c>
      <c r="I99">
        <v>331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22906</v>
      </c>
      <c r="CD99">
        <v>0</v>
      </c>
      <c r="CE99">
        <v>22906</v>
      </c>
      <c r="CF99">
        <v>0</v>
      </c>
      <c r="CG99">
        <v>0</v>
      </c>
      <c r="CH99">
        <v>0</v>
      </c>
      <c r="CI99">
        <v>100</v>
      </c>
      <c r="CJ99">
        <v>17</v>
      </c>
      <c r="CK99">
        <v>37</v>
      </c>
      <c r="CL99">
        <v>0</v>
      </c>
      <c r="CM99">
        <v>37</v>
      </c>
      <c r="CN99">
        <v>60</v>
      </c>
      <c r="CO99">
        <v>0</v>
      </c>
      <c r="CP99">
        <v>0</v>
      </c>
      <c r="CQ99">
        <v>60</v>
      </c>
      <c r="CR99">
        <v>0</v>
      </c>
      <c r="CS99">
        <v>1</v>
      </c>
      <c r="CT99">
        <v>2</v>
      </c>
      <c r="CU99">
        <v>0</v>
      </c>
      <c r="CV99">
        <v>-13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</row>
    <row r="101" spans="1:137" x14ac:dyDescent="0.25">
      <c r="A101" t="s">
        <v>393</v>
      </c>
      <c r="B101">
        <v>820</v>
      </c>
      <c r="C101">
        <v>0</v>
      </c>
      <c r="D101">
        <v>-294</v>
      </c>
      <c r="E101">
        <v>0</v>
      </c>
      <c r="F101">
        <v>0</v>
      </c>
      <c r="G101">
        <v>0</v>
      </c>
      <c r="H101">
        <v>0</v>
      </c>
      <c r="I101">
        <v>526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6062</v>
      </c>
      <c r="CD101">
        <v>0</v>
      </c>
      <c r="CE101">
        <v>6062</v>
      </c>
      <c r="CF101">
        <v>0</v>
      </c>
      <c r="CG101">
        <v>0</v>
      </c>
      <c r="CH101">
        <v>0</v>
      </c>
      <c r="CI101">
        <v>100</v>
      </c>
      <c r="CJ101">
        <v>48</v>
      </c>
      <c r="CK101">
        <v>48</v>
      </c>
      <c r="CL101">
        <v>0</v>
      </c>
      <c r="CM101">
        <v>48</v>
      </c>
      <c r="CN101">
        <v>60</v>
      </c>
      <c r="CO101">
        <v>0</v>
      </c>
      <c r="CP101">
        <v>0</v>
      </c>
      <c r="CQ101">
        <v>60</v>
      </c>
      <c r="CR101">
        <v>0</v>
      </c>
      <c r="CS101">
        <v>60</v>
      </c>
      <c r="CT101">
        <v>60</v>
      </c>
      <c r="CU101" t="s">
        <v>394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</row>
    <row r="102" spans="1:137" x14ac:dyDescent="0.25">
      <c r="A102" t="s">
        <v>395</v>
      </c>
      <c r="B102">
        <v>1157</v>
      </c>
      <c r="C102">
        <v>0</v>
      </c>
      <c r="D102">
        <v>-294</v>
      </c>
      <c r="E102">
        <v>0</v>
      </c>
      <c r="F102">
        <v>0</v>
      </c>
      <c r="G102">
        <v>0</v>
      </c>
      <c r="H102">
        <v>0</v>
      </c>
      <c r="I102">
        <v>700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86786</v>
      </c>
      <c r="CD102">
        <v>0</v>
      </c>
      <c r="CE102">
        <v>86786</v>
      </c>
      <c r="CF102">
        <v>0</v>
      </c>
      <c r="CG102">
        <v>0</v>
      </c>
      <c r="CH102">
        <v>0</v>
      </c>
      <c r="CI102">
        <v>100</v>
      </c>
      <c r="CJ102">
        <v>468</v>
      </c>
      <c r="CK102">
        <v>478</v>
      </c>
      <c r="CL102">
        <v>0</v>
      </c>
      <c r="CM102">
        <v>478</v>
      </c>
      <c r="CN102">
        <v>60</v>
      </c>
      <c r="CO102">
        <v>0</v>
      </c>
      <c r="CP102">
        <v>0</v>
      </c>
      <c r="CQ102">
        <v>60</v>
      </c>
      <c r="CR102">
        <v>0</v>
      </c>
      <c r="CS102">
        <v>28</v>
      </c>
      <c r="CT102">
        <v>29</v>
      </c>
      <c r="CU102">
        <v>0</v>
      </c>
      <c r="CV102">
        <v>-18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</row>
    <row r="103" spans="1:137" x14ac:dyDescent="0.25">
      <c r="A103" t="s">
        <v>396</v>
      </c>
      <c r="B103">
        <v>450</v>
      </c>
      <c r="C103">
        <v>0</v>
      </c>
      <c r="D103">
        <v>-294</v>
      </c>
      <c r="E103">
        <v>0</v>
      </c>
      <c r="F103">
        <v>0</v>
      </c>
      <c r="G103">
        <v>0</v>
      </c>
      <c r="H103">
        <v>0</v>
      </c>
      <c r="I103">
        <v>239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10</v>
      </c>
      <c r="CD103">
        <v>0</v>
      </c>
      <c r="CE103">
        <v>10</v>
      </c>
      <c r="CF103">
        <v>0</v>
      </c>
      <c r="CG103">
        <v>0</v>
      </c>
      <c r="CH103">
        <v>0</v>
      </c>
      <c r="CI103">
        <v>100</v>
      </c>
      <c r="CJ103">
        <v>0</v>
      </c>
      <c r="CK103">
        <v>0</v>
      </c>
      <c r="CL103">
        <v>0</v>
      </c>
      <c r="CM103">
        <v>0</v>
      </c>
      <c r="CN103">
        <v>60</v>
      </c>
      <c r="CO103">
        <v>0</v>
      </c>
      <c r="CP103">
        <v>0</v>
      </c>
      <c r="CQ103">
        <v>60</v>
      </c>
      <c r="CR103">
        <v>0</v>
      </c>
      <c r="CS103">
        <v>0</v>
      </c>
      <c r="CT103">
        <v>0</v>
      </c>
      <c r="CU103">
        <v>0</v>
      </c>
      <c r="CV103">
        <v>-18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1461-BB4A-4CD2-825C-BEE9C2D8E8AD}">
  <dimension ref="A2:EG103"/>
  <sheetViews>
    <sheetView topLeftCell="A67" workbookViewId="0">
      <selection activeCell="D46" sqref="A1:XFD1048576"/>
    </sheetView>
  </sheetViews>
  <sheetFormatPr defaultRowHeight="15" x14ac:dyDescent="0.25"/>
  <cols>
    <col min="1" max="1" width="27.5703125" customWidth="1"/>
    <col min="7" max="7" width="24.5703125" customWidth="1"/>
  </cols>
  <sheetData>
    <row r="2" spans="1:15" x14ac:dyDescent="0.25">
      <c r="A2" t="s">
        <v>424</v>
      </c>
    </row>
    <row r="4" spans="1:15" x14ac:dyDescent="0.25">
      <c r="A4" t="s">
        <v>104</v>
      </c>
      <c r="F4" t="s">
        <v>105</v>
      </c>
      <c r="G4" t="s">
        <v>106</v>
      </c>
      <c r="H4" t="s">
        <v>107</v>
      </c>
      <c r="I4" s="11">
        <v>7.0000000000000007E-2</v>
      </c>
    </row>
    <row r="5" spans="1:15" x14ac:dyDescent="0.25">
      <c r="A5" t="s">
        <v>108</v>
      </c>
      <c r="B5" t="s">
        <v>425</v>
      </c>
      <c r="G5" t="s">
        <v>109</v>
      </c>
    </row>
    <row r="6" spans="1:15" x14ac:dyDescent="0.25">
      <c r="A6" t="s">
        <v>426</v>
      </c>
      <c r="F6" t="s">
        <v>111</v>
      </c>
      <c r="G6" t="s">
        <v>0</v>
      </c>
      <c r="H6" t="s">
        <v>1</v>
      </c>
      <c r="I6" t="s">
        <v>2</v>
      </c>
      <c r="J6" t="s">
        <v>3</v>
      </c>
      <c r="K6" t="s">
        <v>112</v>
      </c>
      <c r="L6" t="s">
        <v>103</v>
      </c>
      <c r="M6" t="s">
        <v>1</v>
      </c>
      <c r="N6" t="s">
        <v>2</v>
      </c>
      <c r="O6" t="s">
        <v>3</v>
      </c>
    </row>
    <row r="7" spans="1:15" x14ac:dyDescent="0.25">
      <c r="A7" t="s">
        <v>427</v>
      </c>
      <c r="G7" t="s">
        <v>114</v>
      </c>
      <c r="H7" t="s">
        <v>4</v>
      </c>
      <c r="I7" t="s">
        <v>5</v>
      </c>
      <c r="J7" t="s">
        <v>6</v>
      </c>
      <c r="L7" t="s">
        <v>115</v>
      </c>
      <c r="M7" t="s">
        <v>4</v>
      </c>
      <c r="N7" t="s">
        <v>5</v>
      </c>
      <c r="O7" t="s">
        <v>6</v>
      </c>
    </row>
    <row r="8" spans="1:15" x14ac:dyDescent="0.25">
      <c r="F8" t="s">
        <v>116</v>
      </c>
      <c r="G8" t="s">
        <v>117</v>
      </c>
      <c r="H8">
        <v>0</v>
      </c>
      <c r="I8">
        <v>0</v>
      </c>
      <c r="J8">
        <v>0</v>
      </c>
      <c r="K8" t="s">
        <v>118</v>
      </c>
      <c r="L8" t="s">
        <v>428</v>
      </c>
    </row>
    <row r="9" spans="1:15" x14ac:dyDescent="0.25">
      <c r="A9" t="s">
        <v>119</v>
      </c>
      <c r="B9" s="12">
        <v>0.5</v>
      </c>
      <c r="F9" t="s">
        <v>120</v>
      </c>
      <c r="G9" t="s">
        <v>121</v>
      </c>
      <c r="H9">
        <v>0</v>
      </c>
      <c r="I9">
        <v>0</v>
      </c>
      <c r="J9">
        <v>0</v>
      </c>
      <c r="K9" t="s">
        <v>118</v>
      </c>
      <c r="M9">
        <v>18800</v>
      </c>
      <c r="N9">
        <v>1515</v>
      </c>
      <c r="O9">
        <v>229</v>
      </c>
    </row>
    <row r="10" spans="1:15" x14ac:dyDescent="0.25">
      <c r="A10" t="s">
        <v>122</v>
      </c>
      <c r="B10" s="12">
        <v>0.5</v>
      </c>
      <c r="F10" t="s">
        <v>120</v>
      </c>
      <c r="G10" t="s">
        <v>123</v>
      </c>
      <c r="H10">
        <v>0</v>
      </c>
      <c r="I10">
        <v>0</v>
      </c>
      <c r="J10">
        <v>0</v>
      </c>
      <c r="K10" t="s">
        <v>118</v>
      </c>
      <c r="L10" t="s">
        <v>429</v>
      </c>
    </row>
    <row r="11" spans="1:15" x14ac:dyDescent="0.25">
      <c r="A11" t="s">
        <v>124</v>
      </c>
      <c r="B11" s="12">
        <v>0.5</v>
      </c>
      <c r="F11" t="s">
        <v>120</v>
      </c>
      <c r="G11" t="s">
        <v>125</v>
      </c>
      <c r="H11">
        <v>0</v>
      </c>
      <c r="I11">
        <v>0</v>
      </c>
      <c r="J11">
        <v>0</v>
      </c>
      <c r="K11" t="s">
        <v>118</v>
      </c>
      <c r="M11">
        <v>0</v>
      </c>
      <c r="N11">
        <v>0</v>
      </c>
      <c r="O11">
        <v>0</v>
      </c>
    </row>
    <row r="12" spans="1:15" x14ac:dyDescent="0.25">
      <c r="A12" t="s">
        <v>126</v>
      </c>
      <c r="B12" s="12">
        <v>0.5</v>
      </c>
      <c r="F12" t="s">
        <v>120</v>
      </c>
      <c r="G12" t="s">
        <v>127</v>
      </c>
      <c r="H12">
        <v>0</v>
      </c>
      <c r="I12">
        <v>0</v>
      </c>
      <c r="J12">
        <v>0</v>
      </c>
      <c r="K12" t="s">
        <v>118</v>
      </c>
    </row>
    <row r="13" spans="1:15" x14ac:dyDescent="0.25">
      <c r="A13" t="s">
        <v>128</v>
      </c>
      <c r="B13" s="12">
        <v>0.5</v>
      </c>
      <c r="F13" t="s">
        <v>120</v>
      </c>
      <c r="G13" t="s">
        <v>129</v>
      </c>
      <c r="H13">
        <v>0</v>
      </c>
      <c r="I13">
        <v>0</v>
      </c>
      <c r="J13">
        <v>0</v>
      </c>
      <c r="K13" t="s">
        <v>118</v>
      </c>
      <c r="M13">
        <v>0</v>
      </c>
      <c r="N13">
        <v>0</v>
      </c>
      <c r="O13">
        <v>0</v>
      </c>
    </row>
    <row r="14" spans="1:15" x14ac:dyDescent="0.25">
      <c r="A14" t="s">
        <v>130</v>
      </c>
      <c r="B14" s="12">
        <v>0.5</v>
      </c>
      <c r="F14" t="s">
        <v>120</v>
      </c>
      <c r="G14" t="s">
        <v>131</v>
      </c>
      <c r="H14">
        <v>0</v>
      </c>
      <c r="I14">
        <v>0</v>
      </c>
      <c r="J14">
        <v>0</v>
      </c>
      <c r="K14" t="s">
        <v>118</v>
      </c>
    </row>
    <row r="15" spans="1:15" x14ac:dyDescent="0.25">
      <c r="F15" t="s">
        <v>116</v>
      </c>
      <c r="G15" t="s">
        <v>132</v>
      </c>
      <c r="H15">
        <v>0</v>
      </c>
      <c r="I15">
        <v>0</v>
      </c>
      <c r="J15">
        <v>0</v>
      </c>
      <c r="K15" t="s">
        <v>118</v>
      </c>
      <c r="M15">
        <v>0</v>
      </c>
      <c r="N15">
        <v>0</v>
      </c>
      <c r="O15">
        <v>0</v>
      </c>
    </row>
    <row r="16" spans="1:15" x14ac:dyDescent="0.25">
      <c r="A16" t="s">
        <v>133</v>
      </c>
      <c r="F16" t="s">
        <v>111</v>
      </c>
      <c r="G16" t="s">
        <v>134</v>
      </c>
      <c r="H16">
        <v>3088</v>
      </c>
      <c r="I16">
        <v>258</v>
      </c>
      <c r="J16">
        <v>102</v>
      </c>
      <c r="K16" t="s">
        <v>118</v>
      </c>
    </row>
    <row r="17" spans="1:15" x14ac:dyDescent="0.25">
      <c r="A17" t="s">
        <v>135</v>
      </c>
      <c r="B17">
        <v>0</v>
      </c>
      <c r="F17" t="s">
        <v>120</v>
      </c>
      <c r="G17" t="s">
        <v>136</v>
      </c>
      <c r="H17">
        <v>720</v>
      </c>
      <c r="I17">
        <v>58</v>
      </c>
      <c r="J17">
        <v>21</v>
      </c>
      <c r="K17" t="s">
        <v>118</v>
      </c>
      <c r="M17">
        <v>0</v>
      </c>
      <c r="N17">
        <v>0</v>
      </c>
      <c r="O17">
        <v>0</v>
      </c>
    </row>
    <row r="18" spans="1:15" x14ac:dyDescent="0.25">
      <c r="A18" t="s">
        <v>137</v>
      </c>
      <c r="B18">
        <v>0</v>
      </c>
      <c r="F18" t="s">
        <v>120</v>
      </c>
      <c r="G18" t="s">
        <v>138</v>
      </c>
      <c r="H18">
        <v>0</v>
      </c>
      <c r="I18">
        <v>0</v>
      </c>
      <c r="J18">
        <v>0</v>
      </c>
      <c r="K18" t="s">
        <v>118</v>
      </c>
    </row>
    <row r="19" spans="1:15" x14ac:dyDescent="0.25">
      <c r="F19" t="s">
        <v>116</v>
      </c>
      <c r="G19" t="s">
        <v>139</v>
      </c>
      <c r="H19">
        <v>690</v>
      </c>
      <c r="I19">
        <v>52</v>
      </c>
      <c r="J19">
        <v>7</v>
      </c>
      <c r="K19" t="s">
        <v>118</v>
      </c>
      <c r="M19">
        <v>0</v>
      </c>
      <c r="N19">
        <v>0</v>
      </c>
      <c r="O19">
        <v>0</v>
      </c>
    </row>
    <row r="20" spans="1:15" x14ac:dyDescent="0.25">
      <c r="A20" t="s">
        <v>140</v>
      </c>
      <c r="F20" t="s">
        <v>141</v>
      </c>
      <c r="G20" t="s">
        <v>142</v>
      </c>
      <c r="H20">
        <v>0</v>
      </c>
      <c r="I20">
        <v>0</v>
      </c>
      <c r="J20">
        <v>0</v>
      </c>
      <c r="K20" t="s">
        <v>118</v>
      </c>
    </row>
    <row r="21" spans="1:15" x14ac:dyDescent="0.25">
      <c r="A21" t="s">
        <v>143</v>
      </c>
      <c r="B21">
        <v>100</v>
      </c>
      <c r="C21" t="s">
        <v>144</v>
      </c>
      <c r="F21" t="s">
        <v>145</v>
      </c>
      <c r="G21" t="s">
        <v>7</v>
      </c>
      <c r="H21">
        <v>18810</v>
      </c>
      <c r="I21">
        <v>1363</v>
      </c>
      <c r="J21">
        <v>376</v>
      </c>
      <c r="K21" t="s">
        <v>118</v>
      </c>
      <c r="M21">
        <v>0</v>
      </c>
      <c r="N21">
        <v>0</v>
      </c>
      <c r="O21">
        <v>0</v>
      </c>
    </row>
    <row r="22" spans="1:15" x14ac:dyDescent="0.25">
      <c r="A22" t="s">
        <v>146</v>
      </c>
      <c r="B22">
        <v>94.7</v>
      </c>
      <c r="C22" t="s">
        <v>144</v>
      </c>
      <c r="F22" t="s">
        <v>145</v>
      </c>
      <c r="G22" t="s">
        <v>147</v>
      </c>
      <c r="H22">
        <v>0</v>
      </c>
      <c r="I22">
        <v>0</v>
      </c>
      <c r="J22">
        <v>0</v>
      </c>
      <c r="K22" t="s">
        <v>118</v>
      </c>
    </row>
    <row r="23" spans="1:15" x14ac:dyDescent="0.25">
      <c r="A23" t="s">
        <v>148</v>
      </c>
      <c r="B23">
        <v>38.18</v>
      </c>
      <c r="C23" t="s">
        <v>149</v>
      </c>
      <c r="F23" t="s">
        <v>150</v>
      </c>
      <c r="G23" t="s">
        <v>151</v>
      </c>
      <c r="H23">
        <v>0</v>
      </c>
      <c r="I23">
        <v>0</v>
      </c>
      <c r="J23">
        <v>0</v>
      </c>
      <c r="K23" t="s">
        <v>118</v>
      </c>
      <c r="M23">
        <v>0</v>
      </c>
      <c r="N23">
        <v>0</v>
      </c>
      <c r="O23">
        <v>0</v>
      </c>
    </row>
    <row r="24" spans="1:15" x14ac:dyDescent="0.25">
      <c r="F24" t="s">
        <v>116</v>
      </c>
      <c r="G24" t="s">
        <v>152</v>
      </c>
      <c r="H24">
        <v>0</v>
      </c>
      <c r="I24">
        <v>0</v>
      </c>
      <c r="J24">
        <v>0</v>
      </c>
      <c r="K24" t="s">
        <v>118</v>
      </c>
    </row>
    <row r="25" spans="1:15" x14ac:dyDescent="0.25">
      <c r="A25" t="s">
        <v>153</v>
      </c>
      <c r="B25" t="s">
        <v>154</v>
      </c>
      <c r="C25" t="s">
        <v>155</v>
      </c>
      <c r="F25" t="s">
        <v>156</v>
      </c>
      <c r="G25" t="s">
        <v>157</v>
      </c>
      <c r="H25">
        <v>0</v>
      </c>
      <c r="I25">
        <v>0</v>
      </c>
      <c r="J25">
        <v>0</v>
      </c>
      <c r="K25" t="s">
        <v>118</v>
      </c>
      <c r="M25">
        <v>0</v>
      </c>
      <c r="N25">
        <v>0</v>
      </c>
      <c r="O25">
        <v>0</v>
      </c>
    </row>
    <row r="26" spans="1:15" x14ac:dyDescent="0.25">
      <c r="A26" t="s">
        <v>158</v>
      </c>
      <c r="B26">
        <v>77.75</v>
      </c>
      <c r="F26" t="s">
        <v>120</v>
      </c>
      <c r="G26" t="s">
        <v>159</v>
      </c>
      <c r="H26">
        <v>0</v>
      </c>
      <c r="I26">
        <v>0</v>
      </c>
      <c r="J26">
        <v>0</v>
      </c>
      <c r="K26" t="s">
        <v>118</v>
      </c>
    </row>
    <row r="27" spans="1:15" x14ac:dyDescent="0.25">
      <c r="A27" t="s">
        <v>160</v>
      </c>
      <c r="B27">
        <v>0</v>
      </c>
      <c r="F27" t="s">
        <v>120</v>
      </c>
      <c r="G27" t="s">
        <v>161</v>
      </c>
      <c r="H27">
        <v>351</v>
      </c>
      <c r="I27">
        <v>28</v>
      </c>
      <c r="J27">
        <v>11</v>
      </c>
      <c r="K27" t="s">
        <v>118</v>
      </c>
      <c r="M27">
        <v>0</v>
      </c>
      <c r="N27">
        <v>0</v>
      </c>
      <c r="O27">
        <v>0</v>
      </c>
    </row>
    <row r="28" spans="1:15" x14ac:dyDescent="0.25">
      <c r="A28" t="s">
        <v>162</v>
      </c>
      <c r="B28">
        <v>39.57</v>
      </c>
      <c r="F28" t="s">
        <v>120</v>
      </c>
      <c r="G28" t="s">
        <v>163</v>
      </c>
      <c r="H28">
        <v>0</v>
      </c>
      <c r="I28">
        <v>0</v>
      </c>
      <c r="J28">
        <v>0</v>
      </c>
      <c r="K28" t="s">
        <v>118</v>
      </c>
    </row>
    <row r="29" spans="1:15" x14ac:dyDescent="0.25">
      <c r="A29" t="s">
        <v>164</v>
      </c>
      <c r="B29">
        <v>80.069999999999993</v>
      </c>
      <c r="F29" t="s">
        <v>120</v>
      </c>
      <c r="G29" t="s">
        <v>165</v>
      </c>
      <c r="H29">
        <v>0</v>
      </c>
      <c r="I29">
        <v>0</v>
      </c>
      <c r="J29">
        <v>0</v>
      </c>
      <c r="K29" t="s">
        <v>118</v>
      </c>
      <c r="M29">
        <v>0</v>
      </c>
      <c r="N29">
        <v>0</v>
      </c>
      <c r="O29">
        <v>0</v>
      </c>
    </row>
    <row r="30" spans="1:15" x14ac:dyDescent="0.25">
      <c r="A30" t="s">
        <v>166</v>
      </c>
      <c r="B30">
        <v>67.95</v>
      </c>
      <c r="F30" t="s">
        <v>120</v>
      </c>
      <c r="G30" t="s">
        <v>167</v>
      </c>
      <c r="H30">
        <v>0</v>
      </c>
      <c r="I30">
        <v>0</v>
      </c>
      <c r="J30">
        <v>0</v>
      </c>
      <c r="K30" t="s">
        <v>118</v>
      </c>
    </row>
    <row r="31" spans="1:15" x14ac:dyDescent="0.25">
      <c r="A31" t="s">
        <v>168</v>
      </c>
      <c r="B31">
        <v>0</v>
      </c>
      <c r="C31">
        <v>0</v>
      </c>
      <c r="F31" t="s">
        <v>150</v>
      </c>
      <c r="G31" t="s">
        <v>169</v>
      </c>
      <c r="H31">
        <v>0</v>
      </c>
      <c r="I31">
        <v>0</v>
      </c>
      <c r="J31">
        <v>0</v>
      </c>
      <c r="K31" t="s">
        <v>118</v>
      </c>
      <c r="M31">
        <v>0</v>
      </c>
      <c r="N31">
        <v>0</v>
      </c>
      <c r="O31">
        <v>0</v>
      </c>
    </row>
    <row r="32" spans="1:15" x14ac:dyDescent="0.25">
      <c r="A32" t="s">
        <v>170</v>
      </c>
      <c r="B32">
        <v>0</v>
      </c>
      <c r="C32">
        <v>0</v>
      </c>
      <c r="F32" t="s">
        <v>150</v>
      </c>
      <c r="G32" t="s">
        <v>171</v>
      </c>
      <c r="H32">
        <v>830</v>
      </c>
      <c r="I32">
        <v>77</v>
      </c>
      <c r="J32">
        <v>22</v>
      </c>
      <c r="K32" t="s">
        <v>118</v>
      </c>
    </row>
    <row r="33" spans="1:15" x14ac:dyDescent="0.25">
      <c r="A33" t="s">
        <v>172</v>
      </c>
      <c r="B33">
        <v>0</v>
      </c>
      <c r="C33">
        <v>0</v>
      </c>
      <c r="F33" t="s">
        <v>150</v>
      </c>
      <c r="G33" t="s">
        <v>173</v>
      </c>
      <c r="H33">
        <v>0</v>
      </c>
      <c r="I33">
        <v>0</v>
      </c>
      <c r="J33">
        <v>0</v>
      </c>
      <c r="K33" t="s">
        <v>118</v>
      </c>
      <c r="M33">
        <v>0</v>
      </c>
      <c r="N33">
        <v>0</v>
      </c>
      <c r="O33">
        <v>0</v>
      </c>
    </row>
    <row r="34" spans="1:15" x14ac:dyDescent="0.25">
      <c r="A34" t="s">
        <v>174</v>
      </c>
      <c r="B34">
        <v>39.57</v>
      </c>
      <c r="C34">
        <v>3.5</v>
      </c>
      <c r="F34" t="s">
        <v>150</v>
      </c>
      <c r="G34" t="s">
        <v>175</v>
      </c>
      <c r="H34">
        <v>0</v>
      </c>
      <c r="I34">
        <v>0</v>
      </c>
      <c r="J34">
        <v>0</v>
      </c>
      <c r="K34" t="s">
        <v>118</v>
      </c>
    </row>
    <row r="35" spans="1:15" x14ac:dyDescent="0.25">
      <c r="A35" t="s">
        <v>176</v>
      </c>
      <c r="B35">
        <v>0</v>
      </c>
      <c r="F35" t="s">
        <v>120</v>
      </c>
      <c r="G35" t="s">
        <v>177</v>
      </c>
      <c r="H35">
        <v>0</v>
      </c>
      <c r="I35">
        <v>0</v>
      </c>
      <c r="J35">
        <v>0</v>
      </c>
      <c r="K35" t="s">
        <v>118</v>
      </c>
      <c r="M35">
        <v>0</v>
      </c>
      <c r="N35">
        <v>0</v>
      </c>
      <c r="O35">
        <v>0</v>
      </c>
    </row>
    <row r="36" spans="1:15" x14ac:dyDescent="0.25">
      <c r="A36" t="s">
        <v>178</v>
      </c>
      <c r="B36">
        <v>0</v>
      </c>
      <c r="F36" t="s">
        <v>120</v>
      </c>
      <c r="G36" t="s">
        <v>179</v>
      </c>
      <c r="H36">
        <v>0</v>
      </c>
      <c r="I36">
        <v>0</v>
      </c>
      <c r="J36">
        <v>0</v>
      </c>
      <c r="K36" t="s">
        <v>118</v>
      </c>
    </row>
    <row r="37" spans="1:15" x14ac:dyDescent="0.25">
      <c r="A37" t="s">
        <v>180</v>
      </c>
      <c r="B37">
        <v>1</v>
      </c>
      <c r="F37" t="s">
        <v>120</v>
      </c>
      <c r="G37" t="s">
        <v>181</v>
      </c>
      <c r="H37">
        <v>173</v>
      </c>
      <c r="I37">
        <v>19</v>
      </c>
      <c r="J37">
        <v>33</v>
      </c>
      <c r="K37" t="s">
        <v>118</v>
      </c>
      <c r="M37">
        <v>0</v>
      </c>
      <c r="N37">
        <v>0</v>
      </c>
      <c r="O37">
        <v>0</v>
      </c>
    </row>
    <row r="38" spans="1:15" x14ac:dyDescent="0.25">
      <c r="F38" t="s">
        <v>116</v>
      </c>
      <c r="G38" t="s">
        <v>182</v>
      </c>
      <c r="H38">
        <v>0</v>
      </c>
      <c r="I38">
        <v>0</v>
      </c>
      <c r="J38">
        <v>0</v>
      </c>
      <c r="K38" t="s">
        <v>118</v>
      </c>
    </row>
    <row r="39" spans="1:15" x14ac:dyDescent="0.25">
      <c r="A39" t="s">
        <v>183</v>
      </c>
      <c r="B39" t="s">
        <v>154</v>
      </c>
      <c r="C39" t="s">
        <v>184</v>
      </c>
      <c r="D39" t="s">
        <v>185</v>
      </c>
      <c r="F39" t="s">
        <v>186</v>
      </c>
      <c r="G39" t="s">
        <v>187</v>
      </c>
      <c r="H39">
        <v>0</v>
      </c>
      <c r="I39">
        <v>0</v>
      </c>
      <c r="J39">
        <v>0</v>
      </c>
      <c r="K39" t="s">
        <v>118</v>
      </c>
      <c r="M39">
        <v>0</v>
      </c>
      <c r="N39">
        <v>0</v>
      </c>
      <c r="O39">
        <v>0</v>
      </c>
    </row>
    <row r="40" spans="1:15" x14ac:dyDescent="0.25">
      <c r="A40" t="s">
        <v>188</v>
      </c>
      <c r="C40">
        <v>1134</v>
      </c>
      <c r="F40" t="s">
        <v>150</v>
      </c>
      <c r="G40" t="s">
        <v>189</v>
      </c>
      <c r="H40">
        <v>0</v>
      </c>
      <c r="I40">
        <v>0</v>
      </c>
      <c r="J40">
        <v>0</v>
      </c>
      <c r="K40" t="s">
        <v>118</v>
      </c>
    </row>
    <row r="41" spans="1:15" x14ac:dyDescent="0.25">
      <c r="A41" t="s">
        <v>190</v>
      </c>
      <c r="D41">
        <v>0</v>
      </c>
      <c r="F41" t="s">
        <v>191</v>
      </c>
      <c r="G41" t="s">
        <v>192</v>
      </c>
      <c r="H41">
        <v>0</v>
      </c>
      <c r="I41">
        <v>0</v>
      </c>
      <c r="J41">
        <v>0</v>
      </c>
      <c r="K41" t="s">
        <v>118</v>
      </c>
      <c r="M41">
        <v>0</v>
      </c>
      <c r="N41">
        <v>0</v>
      </c>
      <c r="O41">
        <v>0</v>
      </c>
    </row>
    <row r="42" spans="1:15" x14ac:dyDescent="0.25">
      <c r="A42" t="s">
        <v>193</v>
      </c>
      <c r="D42">
        <v>0</v>
      </c>
      <c r="F42" t="s">
        <v>191</v>
      </c>
      <c r="G42" t="s">
        <v>194</v>
      </c>
      <c r="H42">
        <v>1217</v>
      </c>
      <c r="I42">
        <v>115</v>
      </c>
      <c r="J42">
        <v>85</v>
      </c>
      <c r="K42" t="s">
        <v>118</v>
      </c>
    </row>
    <row r="43" spans="1:15" x14ac:dyDescent="0.25">
      <c r="A43" t="s">
        <v>195</v>
      </c>
      <c r="D43">
        <v>60</v>
      </c>
      <c r="F43" t="s">
        <v>191</v>
      </c>
      <c r="G43" t="s">
        <v>196</v>
      </c>
      <c r="H43">
        <v>0</v>
      </c>
      <c r="I43">
        <v>0</v>
      </c>
      <c r="J43">
        <v>0</v>
      </c>
      <c r="K43" t="s">
        <v>118</v>
      </c>
      <c r="M43">
        <v>0</v>
      </c>
      <c r="N43">
        <v>0</v>
      </c>
      <c r="O43">
        <v>0</v>
      </c>
    </row>
    <row r="44" spans="1:15" x14ac:dyDescent="0.25">
      <c r="A44" t="s">
        <v>197</v>
      </c>
      <c r="D44">
        <v>0</v>
      </c>
      <c r="F44" t="s">
        <v>191</v>
      </c>
      <c r="G44" t="s">
        <v>198</v>
      </c>
      <c r="H44">
        <v>3443</v>
      </c>
      <c r="I44">
        <v>325</v>
      </c>
      <c r="J44">
        <v>103</v>
      </c>
      <c r="K44" t="s">
        <v>118</v>
      </c>
    </row>
    <row r="45" spans="1:15" x14ac:dyDescent="0.25">
      <c r="A45" t="s">
        <v>199</v>
      </c>
      <c r="D45">
        <v>10</v>
      </c>
      <c r="F45" t="s">
        <v>191</v>
      </c>
      <c r="G45" t="s">
        <v>200</v>
      </c>
      <c r="H45">
        <v>0</v>
      </c>
      <c r="I45">
        <v>0</v>
      </c>
      <c r="J45">
        <v>0</v>
      </c>
      <c r="K45" t="s">
        <v>118</v>
      </c>
      <c r="M45">
        <v>0</v>
      </c>
      <c r="N45">
        <v>0</v>
      </c>
      <c r="O45">
        <v>0</v>
      </c>
    </row>
    <row r="46" spans="1:15" x14ac:dyDescent="0.25">
      <c r="A46" t="s">
        <v>201</v>
      </c>
      <c r="D46">
        <v>1063</v>
      </c>
      <c r="F46" t="s">
        <v>191</v>
      </c>
      <c r="G46" t="s">
        <v>202</v>
      </c>
      <c r="H46">
        <v>0</v>
      </c>
      <c r="I46">
        <v>0</v>
      </c>
      <c r="J46">
        <v>0</v>
      </c>
      <c r="K46" t="s">
        <v>118</v>
      </c>
    </row>
    <row r="47" spans="1:15" x14ac:dyDescent="0.25">
      <c r="A47" t="s">
        <v>203</v>
      </c>
      <c r="D47">
        <v>0</v>
      </c>
      <c r="F47" t="s">
        <v>191</v>
      </c>
      <c r="G47" t="s">
        <v>204</v>
      </c>
      <c r="H47">
        <v>0</v>
      </c>
      <c r="I47">
        <v>0</v>
      </c>
      <c r="J47">
        <v>0</v>
      </c>
      <c r="K47" t="s">
        <v>118</v>
      </c>
      <c r="M47">
        <v>0</v>
      </c>
      <c r="N47">
        <v>0</v>
      </c>
      <c r="O47">
        <v>0</v>
      </c>
    </row>
    <row r="48" spans="1:15" x14ac:dyDescent="0.25">
      <c r="A48" t="s">
        <v>205</v>
      </c>
      <c r="D48">
        <v>0</v>
      </c>
      <c r="F48" t="s">
        <v>191</v>
      </c>
      <c r="G48" t="s">
        <v>206</v>
      </c>
      <c r="H48">
        <v>0</v>
      </c>
      <c r="I48">
        <v>0</v>
      </c>
      <c r="J48">
        <v>0</v>
      </c>
      <c r="K48" t="s">
        <v>118</v>
      </c>
    </row>
    <row r="49" spans="1:15" x14ac:dyDescent="0.25">
      <c r="F49" t="s">
        <v>116</v>
      </c>
      <c r="G49" t="s">
        <v>208</v>
      </c>
      <c r="H49">
        <v>773</v>
      </c>
      <c r="I49">
        <v>62</v>
      </c>
      <c r="J49">
        <v>23</v>
      </c>
      <c r="K49" t="s">
        <v>118</v>
      </c>
      <c r="M49">
        <v>0</v>
      </c>
      <c r="N49">
        <v>0</v>
      </c>
      <c r="O49">
        <v>0</v>
      </c>
    </row>
    <row r="50" spans="1:15" x14ac:dyDescent="0.25">
      <c r="A50" t="s">
        <v>209</v>
      </c>
      <c r="C50">
        <v>0</v>
      </c>
      <c r="F50" t="s">
        <v>150</v>
      </c>
      <c r="G50" t="s">
        <v>210</v>
      </c>
      <c r="H50">
        <v>0</v>
      </c>
      <c r="I50">
        <v>0</v>
      </c>
      <c r="J50">
        <v>0</v>
      </c>
      <c r="K50" t="s">
        <v>118</v>
      </c>
    </row>
    <row r="51" spans="1:15" x14ac:dyDescent="0.25">
      <c r="F51" t="s">
        <v>116</v>
      </c>
      <c r="G51" t="s">
        <v>211</v>
      </c>
      <c r="H51">
        <v>0</v>
      </c>
      <c r="I51">
        <v>0</v>
      </c>
      <c r="J51">
        <v>0</v>
      </c>
      <c r="K51" t="s">
        <v>118</v>
      </c>
      <c r="M51">
        <v>0</v>
      </c>
      <c r="N51">
        <v>0</v>
      </c>
      <c r="O51">
        <v>0</v>
      </c>
    </row>
    <row r="52" spans="1:15" x14ac:dyDescent="0.25">
      <c r="A52" t="s">
        <v>212</v>
      </c>
      <c r="C52">
        <v>8</v>
      </c>
      <c r="F52" t="s">
        <v>150</v>
      </c>
      <c r="G52" t="s">
        <v>213</v>
      </c>
      <c r="H52">
        <v>0</v>
      </c>
      <c r="I52">
        <v>0</v>
      </c>
      <c r="J52">
        <v>0</v>
      </c>
      <c r="K52" t="s">
        <v>118</v>
      </c>
    </row>
    <row r="53" spans="1:15" x14ac:dyDescent="0.25">
      <c r="F53" t="s">
        <v>116</v>
      </c>
      <c r="G53" t="s">
        <v>214</v>
      </c>
      <c r="H53">
        <v>0</v>
      </c>
      <c r="I53">
        <v>0</v>
      </c>
      <c r="J53">
        <v>0</v>
      </c>
      <c r="K53" t="s">
        <v>118</v>
      </c>
      <c r="M53">
        <v>0</v>
      </c>
      <c r="N53">
        <v>0</v>
      </c>
      <c r="O53">
        <v>0</v>
      </c>
    </row>
    <row r="54" spans="1:15" x14ac:dyDescent="0.25">
      <c r="A54" t="s">
        <v>215</v>
      </c>
      <c r="C54">
        <v>0</v>
      </c>
      <c r="F54" t="s">
        <v>150</v>
      </c>
      <c r="G54" t="s">
        <v>216</v>
      </c>
      <c r="H54">
        <v>304</v>
      </c>
      <c r="I54">
        <v>22</v>
      </c>
      <c r="J54">
        <v>3</v>
      </c>
      <c r="K54" t="s">
        <v>118</v>
      </c>
    </row>
    <row r="55" spans="1:15" x14ac:dyDescent="0.25">
      <c r="A55" t="s">
        <v>217</v>
      </c>
      <c r="D55">
        <v>0</v>
      </c>
      <c r="F55" t="s">
        <v>191</v>
      </c>
      <c r="G55" t="s">
        <v>8</v>
      </c>
      <c r="H55">
        <v>0</v>
      </c>
      <c r="I55">
        <v>0</v>
      </c>
      <c r="J55">
        <v>0</v>
      </c>
      <c r="K55" t="s">
        <v>118</v>
      </c>
      <c r="M55">
        <v>0</v>
      </c>
      <c r="N55">
        <v>0</v>
      </c>
      <c r="O55">
        <v>0</v>
      </c>
    </row>
    <row r="56" spans="1:15" x14ac:dyDescent="0.25">
      <c r="A56" t="s">
        <v>218</v>
      </c>
      <c r="D56">
        <v>-215</v>
      </c>
      <c r="F56" t="s">
        <v>191</v>
      </c>
      <c r="G56" t="s">
        <v>219</v>
      </c>
      <c r="H56">
        <v>0</v>
      </c>
      <c r="I56">
        <v>0</v>
      </c>
      <c r="J56">
        <v>0</v>
      </c>
      <c r="K56" t="s">
        <v>118</v>
      </c>
    </row>
    <row r="57" spans="1:15" x14ac:dyDescent="0.25">
      <c r="A57" t="s">
        <v>220</v>
      </c>
      <c r="D57">
        <v>215</v>
      </c>
      <c r="F57" t="s">
        <v>191</v>
      </c>
      <c r="G57" t="s">
        <v>9</v>
      </c>
      <c r="H57">
        <v>0</v>
      </c>
      <c r="I57">
        <v>0</v>
      </c>
      <c r="J57">
        <v>0</v>
      </c>
      <c r="K57" t="s">
        <v>118</v>
      </c>
      <c r="M57">
        <v>0</v>
      </c>
      <c r="N57">
        <v>0</v>
      </c>
      <c r="O57">
        <v>0</v>
      </c>
    </row>
    <row r="58" spans="1:15" x14ac:dyDescent="0.25">
      <c r="A58" t="s">
        <v>221</v>
      </c>
      <c r="D58">
        <v>0</v>
      </c>
      <c r="F58" t="s">
        <v>191</v>
      </c>
      <c r="G58" t="s">
        <v>222</v>
      </c>
      <c r="H58">
        <v>0</v>
      </c>
      <c r="I58">
        <v>0</v>
      </c>
      <c r="J58">
        <v>0</v>
      </c>
    </row>
    <row r="59" spans="1:15" x14ac:dyDescent="0.25">
      <c r="A59" t="s">
        <v>111</v>
      </c>
      <c r="F59" t="s">
        <v>223</v>
      </c>
      <c r="G59" t="s">
        <v>224</v>
      </c>
      <c r="H59">
        <v>0</v>
      </c>
      <c r="I59">
        <v>0</v>
      </c>
      <c r="J59">
        <v>0</v>
      </c>
    </row>
    <row r="60" spans="1:15" x14ac:dyDescent="0.25">
      <c r="A60" t="s">
        <v>225</v>
      </c>
      <c r="C60">
        <v>0</v>
      </c>
      <c r="F60" t="s">
        <v>150</v>
      </c>
      <c r="G60" t="s">
        <v>226</v>
      </c>
      <c r="H60">
        <v>0</v>
      </c>
      <c r="I60">
        <v>0</v>
      </c>
      <c r="J60">
        <v>0</v>
      </c>
    </row>
    <row r="61" spans="1:15" x14ac:dyDescent="0.25">
      <c r="A61" t="s">
        <v>227</v>
      </c>
      <c r="F61" t="s">
        <v>191</v>
      </c>
      <c r="G61" t="s">
        <v>228</v>
      </c>
      <c r="H61">
        <v>0</v>
      </c>
      <c r="I61">
        <v>0</v>
      </c>
      <c r="J61">
        <v>0</v>
      </c>
    </row>
    <row r="62" spans="1:15" x14ac:dyDescent="0.25">
      <c r="A62" t="s">
        <v>229</v>
      </c>
      <c r="B62">
        <v>1142</v>
      </c>
      <c r="F62" t="s">
        <v>120</v>
      </c>
      <c r="G62" t="s">
        <v>230</v>
      </c>
      <c r="H62">
        <v>0</v>
      </c>
      <c r="I62">
        <v>0</v>
      </c>
      <c r="J62">
        <v>0</v>
      </c>
    </row>
    <row r="63" spans="1:15" x14ac:dyDescent="0.25">
      <c r="A63" t="s">
        <v>227</v>
      </c>
    </row>
    <row r="64" spans="1:15" x14ac:dyDescent="0.25">
      <c r="A64" t="s">
        <v>231</v>
      </c>
      <c r="B64">
        <v>1014</v>
      </c>
      <c r="F64" t="s">
        <v>120</v>
      </c>
      <c r="G64" t="s">
        <v>232</v>
      </c>
      <c r="H64">
        <v>0</v>
      </c>
      <c r="I64">
        <v>0</v>
      </c>
      <c r="J64">
        <v>0</v>
      </c>
    </row>
    <row r="65" spans="1:10" x14ac:dyDescent="0.25">
      <c r="A65" t="s">
        <v>227</v>
      </c>
      <c r="F65" t="s">
        <v>191</v>
      </c>
      <c r="G65" t="s">
        <v>233</v>
      </c>
      <c r="H65">
        <v>0</v>
      </c>
      <c r="I65">
        <v>0</v>
      </c>
      <c r="J65">
        <v>0</v>
      </c>
    </row>
    <row r="66" spans="1:10" x14ac:dyDescent="0.25">
      <c r="A66" t="s">
        <v>234</v>
      </c>
      <c r="B66">
        <v>3893</v>
      </c>
      <c r="F66" t="s">
        <v>120</v>
      </c>
      <c r="G66" t="s">
        <v>235</v>
      </c>
      <c r="H66">
        <v>0</v>
      </c>
      <c r="I66">
        <v>0</v>
      </c>
      <c r="J66">
        <v>0</v>
      </c>
    </row>
    <row r="67" spans="1:10" x14ac:dyDescent="0.25">
      <c r="A67" t="s">
        <v>227</v>
      </c>
      <c r="F67" t="s">
        <v>191</v>
      </c>
      <c r="G67" t="s">
        <v>236</v>
      </c>
      <c r="H67">
        <v>0</v>
      </c>
      <c r="I67">
        <v>0</v>
      </c>
      <c r="J67">
        <v>0</v>
      </c>
    </row>
    <row r="68" spans="1:10" x14ac:dyDescent="0.25">
      <c r="A68" t="s">
        <v>237</v>
      </c>
      <c r="B68">
        <v>6050</v>
      </c>
      <c r="F68" t="s">
        <v>120</v>
      </c>
      <c r="G68" t="s">
        <v>238</v>
      </c>
      <c r="H68">
        <v>0</v>
      </c>
      <c r="I68">
        <v>0</v>
      </c>
      <c r="J68">
        <v>0</v>
      </c>
    </row>
    <row r="69" spans="1:10" x14ac:dyDescent="0.25">
      <c r="F69" t="s">
        <v>116</v>
      </c>
      <c r="G69" t="s">
        <v>239</v>
      </c>
      <c r="H69">
        <v>0</v>
      </c>
      <c r="I69">
        <v>0</v>
      </c>
      <c r="J69">
        <v>0</v>
      </c>
    </row>
    <row r="70" spans="1:10" x14ac:dyDescent="0.25">
      <c r="F70" t="s">
        <v>116</v>
      </c>
      <c r="G70" t="s">
        <v>240</v>
      </c>
      <c r="H70">
        <v>0</v>
      </c>
      <c r="I70">
        <v>0</v>
      </c>
      <c r="J70">
        <v>0</v>
      </c>
    </row>
    <row r="71" spans="1:10" x14ac:dyDescent="0.25">
      <c r="F71" t="s">
        <v>116</v>
      </c>
      <c r="G71" t="s">
        <v>241</v>
      </c>
      <c r="H71">
        <v>0</v>
      </c>
      <c r="I71">
        <v>0</v>
      </c>
      <c r="J71">
        <v>0</v>
      </c>
    </row>
    <row r="81" spans="1:137" x14ac:dyDescent="0.25">
      <c r="A81" t="s">
        <v>242</v>
      </c>
      <c r="B81" t="s">
        <v>243</v>
      </c>
      <c r="C81" t="s">
        <v>244</v>
      </c>
      <c r="D81" t="s">
        <v>245</v>
      </c>
      <c r="E81" t="s">
        <v>246</v>
      </c>
      <c r="F81" t="s">
        <v>247</v>
      </c>
      <c r="G81" t="s">
        <v>430</v>
      </c>
      <c r="H81" t="s">
        <v>250</v>
      </c>
      <c r="I81" t="s">
        <v>248</v>
      </c>
      <c r="J81" t="s">
        <v>431</v>
      </c>
      <c r="K81" t="s">
        <v>249</v>
      </c>
      <c r="L81" t="s">
        <v>251</v>
      </c>
      <c r="M81" t="s">
        <v>252</v>
      </c>
      <c r="N81" t="s">
        <v>252</v>
      </c>
      <c r="O81" t="s">
        <v>252</v>
      </c>
      <c r="P81" t="s">
        <v>252</v>
      </c>
      <c r="Q81" t="s">
        <v>252</v>
      </c>
      <c r="R81" t="s">
        <v>253</v>
      </c>
      <c r="S81" t="s">
        <v>254</v>
      </c>
      <c r="T81" t="s">
        <v>255</v>
      </c>
      <c r="U81" t="s">
        <v>256</v>
      </c>
      <c r="V81" t="s">
        <v>257</v>
      </c>
      <c r="W81" t="s">
        <v>258</v>
      </c>
      <c r="X81" t="s">
        <v>259</v>
      </c>
      <c r="Y81" t="s">
        <v>260</v>
      </c>
      <c r="Z81" t="s">
        <v>261</v>
      </c>
      <c r="AA81" t="s">
        <v>261</v>
      </c>
      <c r="AB81" t="s">
        <v>261</v>
      </c>
      <c r="AC81" t="s">
        <v>262</v>
      </c>
      <c r="AD81" t="s">
        <v>263</v>
      </c>
      <c r="AE81" t="s">
        <v>264</v>
      </c>
      <c r="AF81" t="s">
        <v>265</v>
      </c>
      <c r="AG81" t="s">
        <v>266</v>
      </c>
      <c r="AH81" t="s">
        <v>267</v>
      </c>
      <c r="AI81" t="s">
        <v>268</v>
      </c>
      <c r="AJ81" t="s">
        <v>269</v>
      </c>
      <c r="AK81" t="s">
        <v>270</v>
      </c>
      <c r="AL81" t="s">
        <v>271</v>
      </c>
      <c r="AM81" t="s">
        <v>272</v>
      </c>
      <c r="AN81" t="s">
        <v>273</v>
      </c>
      <c r="AO81" t="s">
        <v>273</v>
      </c>
      <c r="AP81" t="s">
        <v>273</v>
      </c>
      <c r="AQ81" t="s">
        <v>274</v>
      </c>
      <c r="AR81" t="s">
        <v>275</v>
      </c>
      <c r="AS81" t="s">
        <v>276</v>
      </c>
      <c r="AT81" t="s">
        <v>277</v>
      </c>
      <c r="AU81" t="s">
        <v>278</v>
      </c>
      <c r="AV81" t="s">
        <v>279</v>
      </c>
      <c r="AW81" t="s">
        <v>280</v>
      </c>
      <c r="AX81" t="s">
        <v>281</v>
      </c>
      <c r="AY81" t="s">
        <v>282</v>
      </c>
      <c r="AZ81" t="s">
        <v>283</v>
      </c>
      <c r="BA81" t="s">
        <v>284</v>
      </c>
      <c r="BB81" t="s">
        <v>285</v>
      </c>
      <c r="BC81" t="s">
        <v>286</v>
      </c>
      <c r="BD81" t="s">
        <v>287</v>
      </c>
      <c r="BE81" t="s">
        <v>288</v>
      </c>
      <c r="BF81" t="s">
        <v>289</v>
      </c>
      <c r="BG81" t="s">
        <v>290</v>
      </c>
      <c r="BH81" t="s">
        <v>291</v>
      </c>
      <c r="BI81" t="s">
        <v>292</v>
      </c>
      <c r="BJ81" t="s">
        <v>293</v>
      </c>
      <c r="BK81" t="s">
        <v>266</v>
      </c>
      <c r="BL81" t="s">
        <v>294</v>
      </c>
      <c r="BM81" t="s">
        <v>278</v>
      </c>
      <c r="BN81" t="s">
        <v>295</v>
      </c>
      <c r="BO81" t="s">
        <v>296</v>
      </c>
      <c r="BP81" t="s">
        <v>296</v>
      </c>
      <c r="BQ81" t="s">
        <v>296</v>
      </c>
      <c r="BR81" t="s">
        <v>296</v>
      </c>
      <c r="BS81" t="s">
        <v>297</v>
      </c>
      <c r="BT81" t="s">
        <v>297</v>
      </c>
      <c r="BU81" t="s">
        <v>298</v>
      </c>
      <c r="BV81" t="s">
        <v>299</v>
      </c>
      <c r="BW81" t="s">
        <v>300</v>
      </c>
      <c r="BX81" t="s">
        <v>301</v>
      </c>
      <c r="BY81" t="s">
        <v>302</v>
      </c>
      <c r="BZ81" t="s">
        <v>303</v>
      </c>
      <c r="CA81" t="s">
        <v>303</v>
      </c>
      <c r="CB81" t="s">
        <v>303</v>
      </c>
      <c r="CC81" t="s">
        <v>304</v>
      </c>
      <c r="CD81" t="s">
        <v>305</v>
      </c>
      <c r="CE81" t="s">
        <v>306</v>
      </c>
      <c r="CF81" t="s">
        <v>307</v>
      </c>
      <c r="CG81" t="s">
        <v>308</v>
      </c>
      <c r="CH81" t="s">
        <v>309</v>
      </c>
      <c r="CI81" t="s">
        <v>310</v>
      </c>
      <c r="CJ81" t="s">
        <v>311</v>
      </c>
      <c r="CK81" t="s">
        <v>312</v>
      </c>
      <c r="CL81" t="s">
        <v>313</v>
      </c>
      <c r="CM81" t="s">
        <v>314</v>
      </c>
      <c r="CN81" t="s">
        <v>315</v>
      </c>
      <c r="CO81" t="s">
        <v>315</v>
      </c>
      <c r="CP81" t="s">
        <v>316</v>
      </c>
      <c r="CQ81" t="s">
        <v>317</v>
      </c>
      <c r="CR81" t="s">
        <v>318</v>
      </c>
      <c r="CS81" t="s">
        <v>311</v>
      </c>
      <c r="CT81" t="s">
        <v>312</v>
      </c>
      <c r="CU81" t="s">
        <v>319</v>
      </c>
      <c r="CV81" t="s">
        <v>320</v>
      </c>
      <c r="CW81" t="s">
        <v>321</v>
      </c>
      <c r="CX81" t="s">
        <v>322</v>
      </c>
      <c r="CY81" t="s">
        <v>287</v>
      </c>
      <c r="CZ81" t="s">
        <v>323</v>
      </c>
      <c r="DA81" t="s">
        <v>324</v>
      </c>
      <c r="DB81" t="s">
        <v>325</v>
      </c>
      <c r="DC81" t="s">
        <v>326</v>
      </c>
      <c r="DD81" t="s">
        <v>327</v>
      </c>
      <c r="DE81" t="s">
        <v>328</v>
      </c>
      <c r="DF81" t="s">
        <v>329</v>
      </c>
      <c r="DG81" t="s">
        <v>330</v>
      </c>
      <c r="DH81" t="s">
        <v>331</v>
      </c>
      <c r="DI81" t="s">
        <v>332</v>
      </c>
      <c r="DJ81" t="s">
        <v>332</v>
      </c>
      <c r="DK81" t="s">
        <v>333</v>
      </c>
      <c r="DL81" t="s">
        <v>311</v>
      </c>
      <c r="DM81" t="s">
        <v>312</v>
      </c>
      <c r="DN81" t="s">
        <v>334</v>
      </c>
      <c r="DO81" t="s">
        <v>334</v>
      </c>
      <c r="DP81" t="s">
        <v>335</v>
      </c>
      <c r="DQ81" t="s">
        <v>336</v>
      </c>
      <c r="DR81" t="s">
        <v>336</v>
      </c>
      <c r="DS81" t="s">
        <v>337</v>
      </c>
      <c r="DT81" t="s">
        <v>338</v>
      </c>
      <c r="DU81" t="s">
        <v>292</v>
      </c>
      <c r="DV81" t="s">
        <v>291</v>
      </c>
      <c r="DW81" t="s">
        <v>339</v>
      </c>
      <c r="DX81" t="s">
        <v>340</v>
      </c>
      <c r="DY81" t="s">
        <v>341</v>
      </c>
      <c r="DZ81" t="s">
        <v>342</v>
      </c>
      <c r="EA81" t="s">
        <v>339</v>
      </c>
      <c r="EB81" t="s">
        <v>340</v>
      </c>
      <c r="EC81" t="s">
        <v>341</v>
      </c>
      <c r="ED81" t="s">
        <v>343</v>
      </c>
      <c r="EE81" t="s">
        <v>343</v>
      </c>
      <c r="EF81" t="s">
        <v>343</v>
      </c>
      <c r="EG81" t="s">
        <v>343</v>
      </c>
    </row>
    <row r="82" spans="1:137" x14ac:dyDescent="0.25">
      <c r="A82" t="s">
        <v>242</v>
      </c>
      <c r="B82" t="s">
        <v>344</v>
      </c>
      <c r="C82" t="s">
        <v>345</v>
      </c>
      <c r="D82" t="s">
        <v>346</v>
      </c>
      <c r="E82" t="s">
        <v>344</v>
      </c>
      <c r="F82" t="s">
        <v>347</v>
      </c>
      <c r="G82" t="s">
        <v>347</v>
      </c>
      <c r="H82" t="s">
        <v>347</v>
      </c>
      <c r="I82" t="s">
        <v>347</v>
      </c>
      <c r="J82" t="s">
        <v>347</v>
      </c>
      <c r="K82" t="s">
        <v>347</v>
      </c>
      <c r="L82" t="s">
        <v>347</v>
      </c>
      <c r="M82" t="s">
        <v>347</v>
      </c>
      <c r="N82" t="s">
        <v>348</v>
      </c>
      <c r="O82" t="s">
        <v>349</v>
      </c>
      <c r="P82" t="s">
        <v>350</v>
      </c>
      <c r="Q82" t="s">
        <v>351</v>
      </c>
      <c r="R82" t="s">
        <v>352</v>
      </c>
      <c r="S82" t="s">
        <v>352</v>
      </c>
      <c r="T82" t="s">
        <v>352</v>
      </c>
      <c r="U82" t="s">
        <v>352</v>
      </c>
      <c r="V82" t="s">
        <v>353</v>
      </c>
      <c r="W82" t="s">
        <v>352</v>
      </c>
      <c r="X82" t="s">
        <v>352</v>
      </c>
      <c r="Y82" t="s">
        <v>352</v>
      </c>
      <c r="Z82" t="s">
        <v>352</v>
      </c>
      <c r="AA82" t="s">
        <v>354</v>
      </c>
      <c r="AB82" t="s">
        <v>332</v>
      </c>
      <c r="AC82" t="s">
        <v>352</v>
      </c>
      <c r="AD82" t="s">
        <v>352</v>
      </c>
      <c r="AE82" t="s">
        <v>352</v>
      </c>
      <c r="AF82" t="s">
        <v>352</v>
      </c>
      <c r="AG82" t="s">
        <v>352</v>
      </c>
      <c r="AH82" t="s">
        <v>352</v>
      </c>
      <c r="AI82" t="s">
        <v>352</v>
      </c>
      <c r="AJ82" t="s">
        <v>352</v>
      </c>
      <c r="AK82" t="s">
        <v>352</v>
      </c>
      <c r="AL82" t="s">
        <v>352</v>
      </c>
      <c r="AM82" t="s">
        <v>352</v>
      </c>
      <c r="AN82" t="s">
        <v>352</v>
      </c>
      <c r="AO82" t="s">
        <v>354</v>
      </c>
      <c r="AP82" t="s">
        <v>332</v>
      </c>
      <c r="AQ82" t="s">
        <v>352</v>
      </c>
      <c r="AR82" t="s">
        <v>352</v>
      </c>
      <c r="AS82" t="s">
        <v>352</v>
      </c>
      <c r="AT82" t="s">
        <v>352</v>
      </c>
      <c r="AU82" t="s">
        <v>352</v>
      </c>
      <c r="AV82" t="s">
        <v>355</v>
      </c>
      <c r="AW82" t="s">
        <v>352</v>
      </c>
      <c r="AX82" t="s">
        <v>352</v>
      </c>
      <c r="AY82" t="s">
        <v>352</v>
      </c>
      <c r="AZ82" t="s">
        <v>347</v>
      </c>
      <c r="BA82" t="s">
        <v>347</v>
      </c>
      <c r="BB82" t="s">
        <v>347</v>
      </c>
      <c r="BC82" t="s">
        <v>347</v>
      </c>
      <c r="BD82" t="s">
        <v>347</v>
      </c>
      <c r="BE82" t="s">
        <v>347</v>
      </c>
      <c r="BF82" t="s">
        <v>347</v>
      </c>
      <c r="BG82" t="s">
        <v>347</v>
      </c>
      <c r="BH82" t="s">
        <v>347</v>
      </c>
      <c r="BI82" t="s">
        <v>347</v>
      </c>
      <c r="BJ82" t="s">
        <v>332</v>
      </c>
      <c r="BK82" t="s">
        <v>347</v>
      </c>
      <c r="BL82" t="s">
        <v>356</v>
      </c>
      <c r="BM82" t="s">
        <v>347</v>
      </c>
      <c r="BN82" t="s">
        <v>357</v>
      </c>
      <c r="BO82" t="s">
        <v>326</v>
      </c>
      <c r="BP82" t="s">
        <v>358</v>
      </c>
      <c r="BQ82" t="s">
        <v>359</v>
      </c>
      <c r="BR82" t="s">
        <v>360</v>
      </c>
      <c r="BS82" t="s">
        <v>347</v>
      </c>
      <c r="BT82" t="s">
        <v>360</v>
      </c>
      <c r="BU82" t="s">
        <v>347</v>
      </c>
      <c r="BV82" t="s">
        <v>347</v>
      </c>
      <c r="BW82" t="s">
        <v>347</v>
      </c>
      <c r="BX82" t="s">
        <v>347</v>
      </c>
      <c r="BY82" t="s">
        <v>347</v>
      </c>
      <c r="BZ82" t="s">
        <v>347</v>
      </c>
      <c r="CA82" t="s">
        <v>360</v>
      </c>
      <c r="CB82" t="s">
        <v>361</v>
      </c>
      <c r="CC82" t="s">
        <v>352</v>
      </c>
      <c r="CD82" t="s">
        <v>352</v>
      </c>
      <c r="CE82" t="s">
        <v>352</v>
      </c>
      <c r="CF82" t="s">
        <v>352</v>
      </c>
      <c r="CG82" t="s">
        <v>352</v>
      </c>
      <c r="CH82" t="s">
        <v>352</v>
      </c>
      <c r="CI82" t="s">
        <v>362</v>
      </c>
      <c r="CJ82" t="s">
        <v>347</v>
      </c>
      <c r="CK82" t="s">
        <v>347</v>
      </c>
      <c r="CL82" t="s">
        <v>347</v>
      </c>
      <c r="CM82" t="s">
        <v>347</v>
      </c>
      <c r="CN82" t="s">
        <v>361</v>
      </c>
      <c r="CO82" t="s">
        <v>363</v>
      </c>
      <c r="CP82" t="s">
        <v>361</v>
      </c>
      <c r="CQ82" t="s">
        <v>361</v>
      </c>
      <c r="CR82" t="s">
        <v>361</v>
      </c>
      <c r="CS82" t="s">
        <v>364</v>
      </c>
      <c r="CT82" t="s">
        <v>364</v>
      </c>
      <c r="CU82" t="s">
        <v>364</v>
      </c>
      <c r="CV82" t="s">
        <v>364</v>
      </c>
      <c r="CW82" t="s">
        <v>365</v>
      </c>
      <c r="CX82" t="s">
        <v>365</v>
      </c>
      <c r="CY82" t="s">
        <v>366</v>
      </c>
      <c r="CZ82" t="s">
        <v>367</v>
      </c>
      <c r="DA82" t="s">
        <v>365</v>
      </c>
      <c r="DB82" t="s">
        <v>368</v>
      </c>
      <c r="DC82" t="s">
        <v>369</v>
      </c>
      <c r="DD82" t="s">
        <v>365</v>
      </c>
      <c r="DE82" t="s">
        <v>365</v>
      </c>
      <c r="DF82" t="s">
        <v>365</v>
      </c>
      <c r="DG82" t="s">
        <v>365</v>
      </c>
      <c r="DH82" t="s">
        <v>365</v>
      </c>
      <c r="DI82" t="s">
        <v>365</v>
      </c>
      <c r="DJ82" t="s">
        <v>370</v>
      </c>
      <c r="DK82" t="s">
        <v>365</v>
      </c>
      <c r="DL82" t="s">
        <v>371</v>
      </c>
      <c r="DM82" t="s">
        <v>371</v>
      </c>
      <c r="DN82" t="s">
        <v>326</v>
      </c>
      <c r="DO82" t="s">
        <v>360</v>
      </c>
      <c r="DP82" t="s">
        <v>326</v>
      </c>
      <c r="DQ82" t="s">
        <v>372</v>
      </c>
      <c r="DR82" t="s">
        <v>360</v>
      </c>
      <c r="DS82" t="s">
        <v>347</v>
      </c>
      <c r="DT82" t="s">
        <v>347</v>
      </c>
      <c r="DU82" t="s">
        <v>347</v>
      </c>
      <c r="DV82" t="s">
        <v>347</v>
      </c>
      <c r="DW82" t="s">
        <v>326</v>
      </c>
      <c r="DX82" t="s">
        <v>326</v>
      </c>
      <c r="DY82" t="s">
        <v>326</v>
      </c>
      <c r="DZ82" t="s">
        <v>326</v>
      </c>
      <c r="EA82" t="s">
        <v>373</v>
      </c>
      <c r="EB82" t="s">
        <v>373</v>
      </c>
      <c r="EC82" t="s">
        <v>373</v>
      </c>
      <c r="ED82" t="s">
        <v>374</v>
      </c>
      <c r="EE82" t="s">
        <v>375</v>
      </c>
      <c r="EF82" t="s">
        <v>376</v>
      </c>
      <c r="EG82" t="s">
        <v>347</v>
      </c>
    </row>
    <row r="84" spans="1:137" x14ac:dyDescent="0.25">
      <c r="A84" t="s">
        <v>377</v>
      </c>
    </row>
    <row r="85" spans="1:137" x14ac:dyDescent="0.25">
      <c r="A85" t="s">
        <v>378</v>
      </c>
      <c r="B85">
        <v>30</v>
      </c>
      <c r="C85">
        <v>0</v>
      </c>
      <c r="D85">
        <v>0</v>
      </c>
      <c r="E85">
        <v>0</v>
      </c>
      <c r="F85">
        <v>7.03</v>
      </c>
      <c r="G85">
        <v>1.79</v>
      </c>
      <c r="H85">
        <v>29.36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5</v>
      </c>
      <c r="BA85">
        <v>0</v>
      </c>
      <c r="BB85">
        <v>0</v>
      </c>
      <c r="BC85">
        <v>0</v>
      </c>
      <c r="BD85">
        <v>0</v>
      </c>
      <c r="BE85">
        <v>3.14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1.95</v>
      </c>
      <c r="BP85">
        <v>2.68</v>
      </c>
      <c r="BQ85">
        <v>0.64</v>
      </c>
      <c r="BR85">
        <v>0</v>
      </c>
      <c r="BS85">
        <v>3.24</v>
      </c>
      <c r="BT85">
        <v>0</v>
      </c>
      <c r="BU85">
        <v>7.0000000000000007E-2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1.58</v>
      </c>
      <c r="CD85">
        <v>0</v>
      </c>
      <c r="CE85">
        <v>1.58</v>
      </c>
      <c r="CF85">
        <v>0</v>
      </c>
      <c r="CG85">
        <v>0</v>
      </c>
      <c r="CH85">
        <v>0</v>
      </c>
      <c r="CI85" t="s">
        <v>379</v>
      </c>
      <c r="CJ85">
        <v>0</v>
      </c>
      <c r="CK85">
        <v>0.98</v>
      </c>
      <c r="CL85">
        <v>0.98</v>
      </c>
      <c r="CM85">
        <v>0</v>
      </c>
      <c r="CN85">
        <v>2.2000000000000002</v>
      </c>
      <c r="CO85">
        <v>0</v>
      </c>
      <c r="CP85">
        <v>0</v>
      </c>
      <c r="CQ85">
        <v>2.2000000000000002</v>
      </c>
      <c r="CR85">
        <v>0</v>
      </c>
      <c r="CS85">
        <v>0</v>
      </c>
      <c r="CT85">
        <v>215</v>
      </c>
      <c r="CU85">
        <v>-215</v>
      </c>
      <c r="CV85">
        <v>0</v>
      </c>
      <c r="CW85">
        <v>0</v>
      </c>
      <c r="CX85">
        <v>0</v>
      </c>
      <c r="CY85">
        <v>6.97</v>
      </c>
      <c r="CZ85">
        <v>0</v>
      </c>
      <c r="DA85">
        <v>0</v>
      </c>
      <c r="DB85">
        <v>0</v>
      </c>
      <c r="DC85">
        <v>6.97</v>
      </c>
      <c r="DD85">
        <v>5.07</v>
      </c>
      <c r="DE85">
        <v>0</v>
      </c>
      <c r="DF85">
        <v>1.9</v>
      </c>
      <c r="DG85">
        <v>0</v>
      </c>
      <c r="DH85">
        <v>0</v>
      </c>
      <c r="DI85">
        <v>0</v>
      </c>
      <c r="DJ85">
        <v>16160.67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</row>
    <row r="87" spans="1:137" x14ac:dyDescent="0.25">
      <c r="A87" t="s">
        <v>380</v>
      </c>
    </row>
    <row r="88" spans="1:137" x14ac:dyDescent="0.25">
      <c r="A88" t="s">
        <v>381</v>
      </c>
      <c r="B88">
        <v>2431</v>
      </c>
      <c r="C88">
        <v>0</v>
      </c>
      <c r="D88">
        <v>0</v>
      </c>
      <c r="E88">
        <v>0</v>
      </c>
      <c r="F88">
        <v>800</v>
      </c>
      <c r="G88">
        <v>199</v>
      </c>
      <c r="H88">
        <v>1752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569</v>
      </c>
      <c r="BA88">
        <v>0</v>
      </c>
      <c r="BB88">
        <v>0</v>
      </c>
      <c r="BC88">
        <v>0</v>
      </c>
      <c r="BD88">
        <v>0</v>
      </c>
      <c r="BE88">
        <v>491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221</v>
      </c>
      <c r="BP88">
        <v>301</v>
      </c>
      <c r="BQ88">
        <v>60</v>
      </c>
      <c r="BR88">
        <v>9099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729</v>
      </c>
      <c r="CD88">
        <v>0</v>
      </c>
      <c r="CE88">
        <v>729</v>
      </c>
      <c r="CF88">
        <v>0</v>
      </c>
      <c r="CG88">
        <v>0</v>
      </c>
      <c r="CH88">
        <v>0</v>
      </c>
      <c r="CI88">
        <v>100</v>
      </c>
      <c r="CJ88">
        <v>0</v>
      </c>
      <c r="CK88">
        <v>0</v>
      </c>
      <c r="CL88">
        <v>0</v>
      </c>
      <c r="CM88">
        <v>0</v>
      </c>
      <c r="CN88">
        <v>351</v>
      </c>
      <c r="CO88">
        <v>0</v>
      </c>
      <c r="CP88">
        <v>0</v>
      </c>
      <c r="CQ88">
        <v>351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1090</v>
      </c>
      <c r="CZ88">
        <v>0</v>
      </c>
      <c r="DA88">
        <v>0</v>
      </c>
      <c r="DB88">
        <v>0</v>
      </c>
      <c r="DC88">
        <v>1090</v>
      </c>
      <c r="DD88">
        <v>577</v>
      </c>
      <c r="DE88">
        <v>0</v>
      </c>
      <c r="DF88">
        <v>0</v>
      </c>
      <c r="DG88">
        <v>0</v>
      </c>
      <c r="DH88">
        <v>0</v>
      </c>
      <c r="DI88">
        <v>513</v>
      </c>
      <c r="DJ88">
        <v>2023045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</row>
    <row r="89" spans="1:137" x14ac:dyDescent="0.25">
      <c r="A89" t="s">
        <v>382</v>
      </c>
      <c r="B89">
        <v>2609</v>
      </c>
      <c r="C89">
        <v>0</v>
      </c>
      <c r="D89">
        <v>0</v>
      </c>
      <c r="E89">
        <v>0</v>
      </c>
      <c r="F89">
        <v>800</v>
      </c>
      <c r="G89">
        <v>217</v>
      </c>
      <c r="H89">
        <v>2095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569</v>
      </c>
      <c r="BA89">
        <v>0</v>
      </c>
      <c r="BB89">
        <v>0</v>
      </c>
      <c r="BC89">
        <v>0</v>
      </c>
      <c r="BD89">
        <v>0</v>
      </c>
      <c r="BE89">
        <v>406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222</v>
      </c>
      <c r="BP89">
        <v>446</v>
      </c>
      <c r="BQ89">
        <v>157</v>
      </c>
      <c r="BR89">
        <v>23504</v>
      </c>
      <c r="BS89">
        <v>46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317</v>
      </c>
      <c r="CD89">
        <v>0</v>
      </c>
      <c r="CE89">
        <v>317</v>
      </c>
      <c r="CF89">
        <v>0</v>
      </c>
      <c r="CG89">
        <v>0</v>
      </c>
      <c r="CH89">
        <v>0</v>
      </c>
      <c r="CI89">
        <v>100</v>
      </c>
      <c r="CJ89">
        <v>0</v>
      </c>
      <c r="CK89">
        <v>2</v>
      </c>
      <c r="CL89">
        <v>2</v>
      </c>
      <c r="CM89">
        <v>0</v>
      </c>
      <c r="CN89">
        <v>327</v>
      </c>
      <c r="CO89">
        <v>0</v>
      </c>
      <c r="CP89">
        <v>0</v>
      </c>
      <c r="CQ89">
        <v>327</v>
      </c>
      <c r="CR89">
        <v>0</v>
      </c>
      <c r="CS89">
        <v>0</v>
      </c>
      <c r="CT89">
        <v>1</v>
      </c>
      <c r="CU89">
        <v>-1</v>
      </c>
      <c r="CV89">
        <v>0</v>
      </c>
      <c r="CW89">
        <v>0</v>
      </c>
      <c r="CX89">
        <v>0</v>
      </c>
      <c r="CY89">
        <v>901</v>
      </c>
      <c r="CZ89">
        <v>0</v>
      </c>
      <c r="DA89">
        <v>0</v>
      </c>
      <c r="DB89">
        <v>0</v>
      </c>
      <c r="DC89">
        <v>901</v>
      </c>
      <c r="DD89">
        <v>577</v>
      </c>
      <c r="DE89">
        <v>0</v>
      </c>
      <c r="DF89">
        <v>27</v>
      </c>
      <c r="DG89">
        <v>0</v>
      </c>
      <c r="DH89">
        <v>0</v>
      </c>
      <c r="DI89">
        <v>297</v>
      </c>
      <c r="DJ89">
        <v>1911220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</row>
    <row r="90" spans="1:137" x14ac:dyDescent="0.25">
      <c r="A90" t="s">
        <v>383</v>
      </c>
      <c r="B90">
        <v>3019</v>
      </c>
      <c r="C90">
        <v>0</v>
      </c>
      <c r="D90">
        <v>0</v>
      </c>
      <c r="E90">
        <v>0</v>
      </c>
      <c r="F90">
        <v>800</v>
      </c>
      <c r="G90">
        <v>232</v>
      </c>
      <c r="H90">
        <v>2133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569</v>
      </c>
      <c r="BA90">
        <v>0</v>
      </c>
      <c r="BB90">
        <v>0</v>
      </c>
      <c r="BC90">
        <v>0</v>
      </c>
      <c r="BD90">
        <v>0</v>
      </c>
      <c r="BE90">
        <v>717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223</v>
      </c>
      <c r="BP90">
        <v>335</v>
      </c>
      <c r="BQ90">
        <v>159</v>
      </c>
      <c r="BR90">
        <v>20320</v>
      </c>
      <c r="BS90">
        <v>75</v>
      </c>
      <c r="BT90">
        <v>0</v>
      </c>
      <c r="BU90">
        <v>2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54</v>
      </c>
      <c r="CD90">
        <v>0</v>
      </c>
      <c r="CE90">
        <v>54</v>
      </c>
      <c r="CF90">
        <v>0</v>
      </c>
      <c r="CG90">
        <v>0</v>
      </c>
      <c r="CH90">
        <v>0</v>
      </c>
      <c r="CI90">
        <v>100</v>
      </c>
      <c r="CJ90">
        <v>0</v>
      </c>
      <c r="CK90">
        <v>40</v>
      </c>
      <c r="CL90">
        <v>40</v>
      </c>
      <c r="CM90">
        <v>0</v>
      </c>
      <c r="CN90">
        <v>256</v>
      </c>
      <c r="CO90">
        <v>0</v>
      </c>
      <c r="CP90">
        <v>0</v>
      </c>
      <c r="CQ90">
        <v>256</v>
      </c>
      <c r="CR90">
        <v>0</v>
      </c>
      <c r="CS90">
        <v>0</v>
      </c>
      <c r="CT90">
        <v>8</v>
      </c>
      <c r="CU90">
        <v>-8</v>
      </c>
      <c r="CV90">
        <v>0</v>
      </c>
      <c r="CW90">
        <v>0</v>
      </c>
      <c r="CX90">
        <v>0</v>
      </c>
      <c r="CY90">
        <v>1593</v>
      </c>
      <c r="CZ90">
        <v>0</v>
      </c>
      <c r="DA90">
        <v>0</v>
      </c>
      <c r="DB90">
        <v>0</v>
      </c>
      <c r="DC90">
        <v>1593</v>
      </c>
      <c r="DD90">
        <v>577</v>
      </c>
      <c r="DE90">
        <v>0</v>
      </c>
      <c r="DF90">
        <v>44</v>
      </c>
      <c r="DG90">
        <v>0</v>
      </c>
      <c r="DH90">
        <v>0</v>
      </c>
      <c r="DI90">
        <v>972</v>
      </c>
      <c r="DJ90">
        <v>1362117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</row>
    <row r="91" spans="1:137" x14ac:dyDescent="0.25">
      <c r="A91" t="s">
        <v>384</v>
      </c>
      <c r="B91">
        <v>3538</v>
      </c>
      <c r="C91">
        <v>0</v>
      </c>
      <c r="D91">
        <v>0</v>
      </c>
      <c r="E91">
        <v>0</v>
      </c>
      <c r="F91">
        <v>800</v>
      </c>
      <c r="G91">
        <v>222</v>
      </c>
      <c r="H91">
        <v>2794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569</v>
      </c>
      <c r="BA91">
        <v>0</v>
      </c>
      <c r="BB91">
        <v>0</v>
      </c>
      <c r="BC91">
        <v>0</v>
      </c>
      <c r="BD91">
        <v>0</v>
      </c>
      <c r="BE91">
        <v>844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221</v>
      </c>
      <c r="BP91">
        <v>384</v>
      </c>
      <c r="BQ91">
        <v>138</v>
      </c>
      <c r="BR91">
        <v>27156</v>
      </c>
      <c r="BS91">
        <v>213</v>
      </c>
      <c r="BT91">
        <v>0</v>
      </c>
      <c r="BU91">
        <v>4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28</v>
      </c>
      <c r="CD91">
        <v>0</v>
      </c>
      <c r="CE91">
        <v>28</v>
      </c>
      <c r="CF91">
        <v>0</v>
      </c>
      <c r="CG91">
        <v>0</v>
      </c>
      <c r="CH91">
        <v>0</v>
      </c>
      <c r="CI91">
        <v>100</v>
      </c>
      <c r="CJ91">
        <v>0</v>
      </c>
      <c r="CK91">
        <v>90</v>
      </c>
      <c r="CL91">
        <v>90</v>
      </c>
      <c r="CM91">
        <v>0</v>
      </c>
      <c r="CN91">
        <v>201</v>
      </c>
      <c r="CO91">
        <v>0</v>
      </c>
      <c r="CP91">
        <v>0</v>
      </c>
      <c r="CQ91">
        <v>201</v>
      </c>
      <c r="CR91">
        <v>0</v>
      </c>
      <c r="CS91">
        <v>0</v>
      </c>
      <c r="CT91">
        <v>13</v>
      </c>
      <c r="CU91">
        <v>-13</v>
      </c>
      <c r="CV91">
        <v>0</v>
      </c>
      <c r="CW91">
        <v>0</v>
      </c>
      <c r="CX91">
        <v>0</v>
      </c>
      <c r="CY91">
        <v>1877</v>
      </c>
      <c r="CZ91">
        <v>0</v>
      </c>
      <c r="DA91">
        <v>0</v>
      </c>
      <c r="DB91">
        <v>0</v>
      </c>
      <c r="DC91">
        <v>1877</v>
      </c>
      <c r="DD91">
        <v>577</v>
      </c>
      <c r="DE91">
        <v>0</v>
      </c>
      <c r="DF91">
        <v>125</v>
      </c>
      <c r="DG91">
        <v>0</v>
      </c>
      <c r="DH91">
        <v>0</v>
      </c>
      <c r="DI91">
        <v>1175</v>
      </c>
      <c r="DJ91">
        <v>440828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</row>
    <row r="92" spans="1:137" x14ac:dyDescent="0.25">
      <c r="A92" t="s">
        <v>385</v>
      </c>
      <c r="B92">
        <v>3996</v>
      </c>
      <c r="C92">
        <v>0</v>
      </c>
      <c r="D92">
        <v>0</v>
      </c>
      <c r="E92">
        <v>0</v>
      </c>
      <c r="F92">
        <v>800</v>
      </c>
      <c r="G92">
        <v>201</v>
      </c>
      <c r="H92">
        <v>4285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569</v>
      </c>
      <c r="BA92">
        <v>0</v>
      </c>
      <c r="BB92">
        <v>0</v>
      </c>
      <c r="BC92">
        <v>0</v>
      </c>
      <c r="BD92">
        <v>0</v>
      </c>
      <c r="BE92">
        <v>225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222</v>
      </c>
      <c r="BP92">
        <v>403</v>
      </c>
      <c r="BQ92">
        <v>84</v>
      </c>
      <c r="BR92">
        <v>46797</v>
      </c>
      <c r="BS92">
        <v>530</v>
      </c>
      <c r="BT92">
        <v>0</v>
      </c>
      <c r="BU92">
        <v>11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17</v>
      </c>
      <c r="CD92">
        <v>0</v>
      </c>
      <c r="CE92">
        <v>17</v>
      </c>
      <c r="CF92">
        <v>0</v>
      </c>
      <c r="CG92">
        <v>0</v>
      </c>
      <c r="CH92">
        <v>0</v>
      </c>
      <c r="CI92">
        <v>100</v>
      </c>
      <c r="CJ92">
        <v>0</v>
      </c>
      <c r="CK92">
        <v>86</v>
      </c>
      <c r="CL92">
        <v>86</v>
      </c>
      <c r="CM92">
        <v>0</v>
      </c>
      <c r="CN92">
        <v>212</v>
      </c>
      <c r="CO92">
        <v>0</v>
      </c>
      <c r="CP92">
        <v>0</v>
      </c>
      <c r="CQ92">
        <v>212</v>
      </c>
      <c r="CR92">
        <v>0</v>
      </c>
      <c r="CS92">
        <v>0</v>
      </c>
      <c r="CT92">
        <v>11</v>
      </c>
      <c r="CU92">
        <v>-11</v>
      </c>
      <c r="CV92">
        <v>0</v>
      </c>
      <c r="CW92">
        <v>0</v>
      </c>
      <c r="CX92">
        <v>0</v>
      </c>
      <c r="CY92">
        <v>500</v>
      </c>
      <c r="CZ92">
        <v>0</v>
      </c>
      <c r="DA92">
        <v>0</v>
      </c>
      <c r="DB92">
        <v>0</v>
      </c>
      <c r="DC92">
        <v>500</v>
      </c>
      <c r="DD92">
        <v>577</v>
      </c>
      <c r="DE92">
        <v>0</v>
      </c>
      <c r="DF92">
        <v>311</v>
      </c>
      <c r="DG92">
        <v>0</v>
      </c>
      <c r="DH92">
        <v>0</v>
      </c>
      <c r="DI92">
        <v>-388</v>
      </c>
      <c r="DJ92">
        <v>230743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</row>
    <row r="93" spans="1:137" x14ac:dyDescent="0.25">
      <c r="A93" t="s">
        <v>386</v>
      </c>
      <c r="B93">
        <v>4312</v>
      </c>
      <c r="C93">
        <v>0</v>
      </c>
      <c r="D93">
        <v>0</v>
      </c>
      <c r="E93">
        <v>0</v>
      </c>
      <c r="F93">
        <v>800</v>
      </c>
      <c r="G93">
        <v>176</v>
      </c>
      <c r="H93">
        <v>4270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569</v>
      </c>
      <c r="BA93">
        <v>0</v>
      </c>
      <c r="BB93">
        <v>0</v>
      </c>
      <c r="BC93">
        <v>0</v>
      </c>
      <c r="BD93">
        <v>0</v>
      </c>
      <c r="BE93">
        <v>244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223</v>
      </c>
      <c r="BP93">
        <v>321</v>
      </c>
      <c r="BQ93">
        <v>88</v>
      </c>
      <c r="BR93">
        <v>39836</v>
      </c>
      <c r="BS93">
        <v>342</v>
      </c>
      <c r="BT93">
        <v>0</v>
      </c>
      <c r="BU93">
        <v>7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7</v>
      </c>
      <c r="CD93">
        <v>0</v>
      </c>
      <c r="CE93">
        <v>7</v>
      </c>
      <c r="CF93">
        <v>0</v>
      </c>
      <c r="CG93">
        <v>0</v>
      </c>
      <c r="CH93">
        <v>0</v>
      </c>
      <c r="CI93">
        <v>100</v>
      </c>
      <c r="CJ93">
        <v>0</v>
      </c>
      <c r="CK93">
        <v>28</v>
      </c>
      <c r="CL93">
        <v>28</v>
      </c>
      <c r="CM93">
        <v>0</v>
      </c>
      <c r="CN93">
        <v>202</v>
      </c>
      <c r="CO93">
        <v>0</v>
      </c>
      <c r="CP93">
        <v>0</v>
      </c>
      <c r="CQ93">
        <v>202</v>
      </c>
      <c r="CR93">
        <v>0</v>
      </c>
      <c r="CS93">
        <v>0</v>
      </c>
      <c r="CT93">
        <v>3</v>
      </c>
      <c r="CU93">
        <v>-3</v>
      </c>
      <c r="CV93">
        <v>0</v>
      </c>
      <c r="CW93">
        <v>0</v>
      </c>
      <c r="CX93">
        <v>0</v>
      </c>
      <c r="CY93">
        <v>542</v>
      </c>
      <c r="CZ93">
        <v>0</v>
      </c>
      <c r="DA93">
        <v>0</v>
      </c>
      <c r="DB93">
        <v>0</v>
      </c>
      <c r="DC93">
        <v>542</v>
      </c>
      <c r="DD93">
        <v>577</v>
      </c>
      <c r="DE93">
        <v>0</v>
      </c>
      <c r="DF93">
        <v>200</v>
      </c>
      <c r="DG93">
        <v>0</v>
      </c>
      <c r="DH93">
        <v>0</v>
      </c>
      <c r="DI93">
        <v>-236</v>
      </c>
      <c r="DJ93">
        <v>413704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</row>
    <row r="94" spans="1:137" x14ac:dyDescent="0.25">
      <c r="A94" t="s">
        <v>387</v>
      </c>
      <c r="B94">
        <v>4380</v>
      </c>
      <c r="C94">
        <v>0</v>
      </c>
      <c r="D94">
        <v>0</v>
      </c>
      <c r="E94">
        <v>0</v>
      </c>
      <c r="F94">
        <v>800</v>
      </c>
      <c r="G94">
        <v>149</v>
      </c>
      <c r="H94">
        <v>5347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569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221</v>
      </c>
      <c r="BP94">
        <v>226</v>
      </c>
      <c r="BQ94">
        <v>0</v>
      </c>
      <c r="BR94">
        <v>70873</v>
      </c>
      <c r="BS94">
        <v>991</v>
      </c>
      <c r="BT94">
        <v>0</v>
      </c>
      <c r="BU94">
        <v>21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7</v>
      </c>
      <c r="CD94">
        <v>0</v>
      </c>
      <c r="CE94">
        <v>7</v>
      </c>
      <c r="CF94">
        <v>0</v>
      </c>
      <c r="CG94">
        <v>0</v>
      </c>
      <c r="CH94">
        <v>0</v>
      </c>
      <c r="CI94">
        <v>100</v>
      </c>
      <c r="CJ94">
        <v>0</v>
      </c>
      <c r="CK94">
        <v>108</v>
      </c>
      <c r="CL94">
        <v>108</v>
      </c>
      <c r="CM94">
        <v>0</v>
      </c>
      <c r="CN94">
        <v>244</v>
      </c>
      <c r="CO94">
        <v>0</v>
      </c>
      <c r="CP94">
        <v>0</v>
      </c>
      <c r="CQ94">
        <v>244</v>
      </c>
      <c r="CR94">
        <v>0</v>
      </c>
      <c r="CS94">
        <v>0</v>
      </c>
      <c r="CT94">
        <v>14</v>
      </c>
      <c r="CU94">
        <v>-14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577</v>
      </c>
      <c r="DE94">
        <v>0</v>
      </c>
      <c r="DF94">
        <v>582</v>
      </c>
      <c r="DG94">
        <v>0</v>
      </c>
      <c r="DH94">
        <v>0</v>
      </c>
      <c r="DI94">
        <v>-1159</v>
      </c>
      <c r="DJ94">
        <v>1087142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</row>
    <row r="95" spans="1:137" x14ac:dyDescent="0.25">
      <c r="A95" t="s">
        <v>388</v>
      </c>
      <c r="B95">
        <v>4182</v>
      </c>
      <c r="C95">
        <v>0</v>
      </c>
      <c r="D95">
        <v>0</v>
      </c>
      <c r="E95">
        <v>0</v>
      </c>
      <c r="F95">
        <v>800</v>
      </c>
      <c r="G95">
        <v>167</v>
      </c>
      <c r="H95">
        <v>5386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569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222</v>
      </c>
      <c r="BP95">
        <v>229</v>
      </c>
      <c r="BQ95">
        <v>0</v>
      </c>
      <c r="BR95">
        <v>70878</v>
      </c>
      <c r="BS95">
        <v>1058</v>
      </c>
      <c r="BT95">
        <v>0</v>
      </c>
      <c r="BU95">
        <v>22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6</v>
      </c>
      <c r="CD95">
        <v>0</v>
      </c>
      <c r="CE95">
        <v>6</v>
      </c>
      <c r="CF95">
        <v>0</v>
      </c>
      <c r="CG95">
        <v>0</v>
      </c>
      <c r="CH95">
        <v>0</v>
      </c>
      <c r="CI95">
        <v>100</v>
      </c>
      <c r="CJ95">
        <v>0</v>
      </c>
      <c r="CK95">
        <v>293</v>
      </c>
      <c r="CL95">
        <v>293</v>
      </c>
      <c r="CM95">
        <v>0</v>
      </c>
      <c r="CN95">
        <v>268</v>
      </c>
      <c r="CO95">
        <v>0</v>
      </c>
      <c r="CP95">
        <v>0</v>
      </c>
      <c r="CQ95">
        <v>268</v>
      </c>
      <c r="CR95">
        <v>0</v>
      </c>
      <c r="CS95">
        <v>0</v>
      </c>
      <c r="CT95">
        <v>48</v>
      </c>
      <c r="CU95">
        <v>-48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577</v>
      </c>
      <c r="DE95">
        <v>0</v>
      </c>
      <c r="DF95">
        <v>621</v>
      </c>
      <c r="DG95">
        <v>0</v>
      </c>
      <c r="DH95">
        <v>0</v>
      </c>
      <c r="DI95">
        <v>-1198</v>
      </c>
      <c r="DJ95">
        <v>1953260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</row>
    <row r="96" spans="1:137" x14ac:dyDescent="0.25">
      <c r="A96" t="s">
        <v>389</v>
      </c>
      <c r="B96">
        <v>3805</v>
      </c>
      <c r="C96">
        <v>0</v>
      </c>
      <c r="D96">
        <v>0</v>
      </c>
      <c r="E96">
        <v>0</v>
      </c>
      <c r="F96">
        <v>800</v>
      </c>
      <c r="G96">
        <v>183</v>
      </c>
      <c r="H96">
        <v>4671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569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223</v>
      </c>
      <c r="BP96">
        <v>301</v>
      </c>
      <c r="BQ96">
        <v>68</v>
      </c>
      <c r="BR96">
        <v>56430</v>
      </c>
      <c r="BS96">
        <v>700</v>
      </c>
      <c r="BT96">
        <v>0</v>
      </c>
      <c r="BU96">
        <v>15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9</v>
      </c>
      <c r="CD96">
        <v>0</v>
      </c>
      <c r="CE96">
        <v>9</v>
      </c>
      <c r="CF96">
        <v>0</v>
      </c>
      <c r="CG96">
        <v>0</v>
      </c>
      <c r="CH96">
        <v>0</v>
      </c>
      <c r="CI96">
        <v>100</v>
      </c>
      <c r="CJ96">
        <v>0</v>
      </c>
      <c r="CK96">
        <v>333</v>
      </c>
      <c r="CL96">
        <v>333</v>
      </c>
      <c r="CM96">
        <v>0</v>
      </c>
      <c r="CN96">
        <v>257</v>
      </c>
      <c r="CO96">
        <v>0</v>
      </c>
      <c r="CP96">
        <v>0</v>
      </c>
      <c r="CQ96">
        <v>257</v>
      </c>
      <c r="CR96">
        <v>0</v>
      </c>
      <c r="CS96">
        <v>0</v>
      </c>
      <c r="CT96">
        <v>52</v>
      </c>
      <c r="CU96">
        <v>-52</v>
      </c>
      <c r="CV96">
        <v>0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1</v>
      </c>
      <c r="DD96">
        <v>577</v>
      </c>
      <c r="DE96">
        <v>0</v>
      </c>
      <c r="DF96">
        <v>411</v>
      </c>
      <c r="DG96">
        <v>0</v>
      </c>
      <c r="DH96">
        <v>0</v>
      </c>
      <c r="DI96">
        <v>-988</v>
      </c>
      <c r="DJ96">
        <v>2762887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</row>
    <row r="97" spans="1:137" x14ac:dyDescent="0.25">
      <c r="A97" t="s">
        <v>390</v>
      </c>
      <c r="B97">
        <v>3318</v>
      </c>
      <c r="C97">
        <v>0</v>
      </c>
      <c r="D97">
        <v>0</v>
      </c>
      <c r="E97">
        <v>0</v>
      </c>
      <c r="F97">
        <v>800</v>
      </c>
      <c r="G97">
        <v>228</v>
      </c>
      <c r="H97">
        <v>3834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569</v>
      </c>
      <c r="BA97">
        <v>0</v>
      </c>
      <c r="BB97">
        <v>0</v>
      </c>
      <c r="BC97">
        <v>0</v>
      </c>
      <c r="BD97">
        <v>0</v>
      </c>
      <c r="BE97">
        <v>36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221</v>
      </c>
      <c r="BP97">
        <v>277</v>
      </c>
      <c r="BQ97">
        <v>69</v>
      </c>
      <c r="BR97">
        <v>55935</v>
      </c>
      <c r="BS97">
        <v>440</v>
      </c>
      <c r="BT97">
        <v>0</v>
      </c>
      <c r="BU97">
        <v>9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38</v>
      </c>
      <c r="CD97">
        <v>0</v>
      </c>
      <c r="CE97">
        <v>38</v>
      </c>
      <c r="CF97">
        <v>0</v>
      </c>
      <c r="CG97">
        <v>0</v>
      </c>
      <c r="CH97">
        <v>0</v>
      </c>
      <c r="CI97">
        <v>100</v>
      </c>
      <c r="CJ97">
        <v>0</v>
      </c>
      <c r="CK97">
        <v>353</v>
      </c>
      <c r="CL97">
        <v>353</v>
      </c>
      <c r="CM97">
        <v>0</v>
      </c>
      <c r="CN97">
        <v>247</v>
      </c>
      <c r="CO97">
        <v>0</v>
      </c>
      <c r="CP97">
        <v>0</v>
      </c>
      <c r="CQ97">
        <v>247</v>
      </c>
      <c r="CR97">
        <v>0</v>
      </c>
      <c r="CS97">
        <v>0</v>
      </c>
      <c r="CT97">
        <v>66</v>
      </c>
      <c r="CU97">
        <v>-66</v>
      </c>
      <c r="CV97">
        <v>0</v>
      </c>
      <c r="CW97">
        <v>0</v>
      </c>
      <c r="CX97">
        <v>0</v>
      </c>
      <c r="CY97">
        <v>80</v>
      </c>
      <c r="CZ97">
        <v>0</v>
      </c>
      <c r="DA97">
        <v>0</v>
      </c>
      <c r="DB97">
        <v>0</v>
      </c>
      <c r="DC97">
        <v>80</v>
      </c>
      <c r="DD97">
        <v>577</v>
      </c>
      <c r="DE97">
        <v>0</v>
      </c>
      <c r="DF97">
        <v>258</v>
      </c>
      <c r="DG97">
        <v>0</v>
      </c>
      <c r="DH97">
        <v>0</v>
      </c>
      <c r="DI97">
        <v>-755</v>
      </c>
      <c r="DJ97">
        <v>3413974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</row>
    <row r="98" spans="1:137" x14ac:dyDescent="0.25">
      <c r="A98" t="s">
        <v>391</v>
      </c>
      <c r="B98">
        <v>2846</v>
      </c>
      <c r="C98">
        <v>0</v>
      </c>
      <c r="D98">
        <v>0</v>
      </c>
      <c r="E98">
        <v>0</v>
      </c>
      <c r="F98">
        <v>800</v>
      </c>
      <c r="G98">
        <v>256</v>
      </c>
      <c r="H98">
        <v>2081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569</v>
      </c>
      <c r="BA98">
        <v>0</v>
      </c>
      <c r="BB98">
        <v>0</v>
      </c>
      <c r="BC98">
        <v>0</v>
      </c>
      <c r="BD98">
        <v>0</v>
      </c>
      <c r="BE98">
        <v>432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222</v>
      </c>
      <c r="BP98">
        <v>217</v>
      </c>
      <c r="BQ98">
        <v>63</v>
      </c>
      <c r="BR98">
        <v>5982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258</v>
      </c>
      <c r="CD98">
        <v>0</v>
      </c>
      <c r="CE98">
        <v>258</v>
      </c>
      <c r="CF98">
        <v>0</v>
      </c>
      <c r="CG98">
        <v>0</v>
      </c>
      <c r="CH98">
        <v>0</v>
      </c>
      <c r="CI98">
        <v>100</v>
      </c>
      <c r="CJ98">
        <v>0</v>
      </c>
      <c r="CK98">
        <v>0</v>
      </c>
      <c r="CL98">
        <v>0</v>
      </c>
      <c r="CM98">
        <v>0</v>
      </c>
      <c r="CN98">
        <v>241</v>
      </c>
      <c r="CO98">
        <v>0</v>
      </c>
      <c r="CP98">
        <v>0</v>
      </c>
      <c r="CQ98">
        <v>241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959</v>
      </c>
      <c r="CZ98">
        <v>0</v>
      </c>
      <c r="DA98">
        <v>0</v>
      </c>
      <c r="DB98">
        <v>0</v>
      </c>
      <c r="DC98">
        <v>959</v>
      </c>
      <c r="DD98">
        <v>577</v>
      </c>
      <c r="DE98">
        <v>0</v>
      </c>
      <c r="DF98">
        <v>0</v>
      </c>
      <c r="DG98">
        <v>0</v>
      </c>
      <c r="DH98">
        <v>0</v>
      </c>
      <c r="DI98">
        <v>382</v>
      </c>
      <c r="DJ98">
        <v>3564228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</row>
    <row r="99" spans="1:137" x14ac:dyDescent="0.25">
      <c r="A99" t="s">
        <v>392</v>
      </c>
      <c r="B99">
        <v>2522</v>
      </c>
      <c r="C99">
        <v>0</v>
      </c>
      <c r="D99">
        <v>0</v>
      </c>
      <c r="E99">
        <v>0</v>
      </c>
      <c r="F99">
        <v>800</v>
      </c>
      <c r="G99">
        <v>221</v>
      </c>
      <c r="H99">
        <v>1402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569</v>
      </c>
      <c r="BA99">
        <v>0</v>
      </c>
      <c r="BB99">
        <v>0</v>
      </c>
      <c r="BC99">
        <v>0</v>
      </c>
      <c r="BD99">
        <v>0</v>
      </c>
      <c r="BE99">
        <v>896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222</v>
      </c>
      <c r="BP99">
        <v>228</v>
      </c>
      <c r="BQ99">
        <v>0</v>
      </c>
      <c r="BR99">
        <v>18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677</v>
      </c>
      <c r="CD99">
        <v>0</v>
      </c>
      <c r="CE99">
        <v>677</v>
      </c>
      <c r="CF99">
        <v>0</v>
      </c>
      <c r="CG99">
        <v>0</v>
      </c>
      <c r="CH99">
        <v>0</v>
      </c>
      <c r="CI99">
        <v>100</v>
      </c>
      <c r="CJ99">
        <v>0</v>
      </c>
      <c r="CK99">
        <v>0</v>
      </c>
      <c r="CL99">
        <v>0</v>
      </c>
      <c r="CM99">
        <v>0</v>
      </c>
      <c r="CN99">
        <v>196</v>
      </c>
      <c r="CO99">
        <v>0</v>
      </c>
      <c r="CP99">
        <v>0</v>
      </c>
      <c r="CQ99">
        <v>196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1992</v>
      </c>
      <c r="CZ99">
        <v>0</v>
      </c>
      <c r="DA99">
        <v>0</v>
      </c>
      <c r="DB99">
        <v>0</v>
      </c>
      <c r="DC99">
        <v>1992</v>
      </c>
      <c r="DD99">
        <v>577</v>
      </c>
      <c r="DE99">
        <v>0</v>
      </c>
      <c r="DF99">
        <v>0</v>
      </c>
      <c r="DG99">
        <v>0</v>
      </c>
      <c r="DH99">
        <v>0</v>
      </c>
      <c r="DI99">
        <v>1415</v>
      </c>
      <c r="DJ99">
        <v>2913154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</row>
    <row r="101" spans="1:137" x14ac:dyDescent="0.25">
      <c r="A101" t="s">
        <v>393</v>
      </c>
      <c r="B101">
        <v>3415</v>
      </c>
      <c r="C101">
        <v>0</v>
      </c>
      <c r="D101">
        <v>0</v>
      </c>
      <c r="E101">
        <v>0</v>
      </c>
      <c r="F101">
        <v>800</v>
      </c>
      <c r="G101">
        <v>204</v>
      </c>
      <c r="H101">
        <v>3343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569</v>
      </c>
      <c r="BA101">
        <v>0</v>
      </c>
      <c r="BB101">
        <v>0</v>
      </c>
      <c r="BC101">
        <v>0</v>
      </c>
      <c r="BD101">
        <v>0</v>
      </c>
      <c r="BE101">
        <v>357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222</v>
      </c>
      <c r="BP101">
        <v>305</v>
      </c>
      <c r="BQ101">
        <v>73</v>
      </c>
      <c r="BR101">
        <v>35670</v>
      </c>
      <c r="BS101">
        <v>369</v>
      </c>
      <c r="BT101">
        <v>0</v>
      </c>
      <c r="BU101">
        <v>8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179</v>
      </c>
      <c r="CD101">
        <v>0</v>
      </c>
      <c r="CE101">
        <v>179</v>
      </c>
      <c r="CF101">
        <v>0</v>
      </c>
      <c r="CG101">
        <v>0</v>
      </c>
      <c r="CH101">
        <v>0</v>
      </c>
      <c r="CI101">
        <v>100</v>
      </c>
      <c r="CJ101">
        <v>0</v>
      </c>
      <c r="CK101">
        <v>112</v>
      </c>
      <c r="CL101">
        <v>112</v>
      </c>
      <c r="CM101">
        <v>0</v>
      </c>
      <c r="CN101">
        <v>250</v>
      </c>
      <c r="CO101">
        <v>0</v>
      </c>
      <c r="CP101">
        <v>0</v>
      </c>
      <c r="CQ101">
        <v>250</v>
      </c>
      <c r="CR101">
        <v>0</v>
      </c>
      <c r="CS101">
        <v>263</v>
      </c>
      <c r="CT101">
        <v>220</v>
      </c>
      <c r="CU101" t="s">
        <v>394</v>
      </c>
      <c r="CV101">
        <v>0</v>
      </c>
      <c r="CW101">
        <v>0</v>
      </c>
      <c r="CX101">
        <v>0</v>
      </c>
      <c r="CY101">
        <v>793</v>
      </c>
      <c r="CZ101">
        <v>0</v>
      </c>
      <c r="DA101">
        <v>0</v>
      </c>
      <c r="DB101">
        <v>0</v>
      </c>
      <c r="DC101">
        <v>793</v>
      </c>
      <c r="DD101">
        <v>577</v>
      </c>
      <c r="DE101">
        <v>0</v>
      </c>
      <c r="DF101">
        <v>216</v>
      </c>
      <c r="DG101">
        <v>0</v>
      </c>
      <c r="DH101">
        <v>0</v>
      </c>
      <c r="DI101">
        <v>0</v>
      </c>
      <c r="DJ101">
        <v>1839785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</row>
    <row r="102" spans="1:137" x14ac:dyDescent="0.25">
      <c r="A102" t="s">
        <v>395</v>
      </c>
      <c r="B102">
        <v>4819</v>
      </c>
      <c r="C102">
        <v>0</v>
      </c>
      <c r="D102">
        <v>0</v>
      </c>
      <c r="E102">
        <v>0</v>
      </c>
      <c r="F102">
        <v>800</v>
      </c>
      <c r="G102">
        <v>958</v>
      </c>
      <c r="H102">
        <v>5427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1000</v>
      </c>
      <c r="BA102">
        <v>0</v>
      </c>
      <c r="BB102">
        <v>0</v>
      </c>
      <c r="BC102">
        <v>0</v>
      </c>
      <c r="BD102">
        <v>0</v>
      </c>
      <c r="BE102">
        <v>3245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451</v>
      </c>
      <c r="BP102">
        <v>2752</v>
      </c>
      <c r="BQ102">
        <v>2336</v>
      </c>
      <c r="BR102">
        <v>71096</v>
      </c>
      <c r="BS102">
        <v>1100</v>
      </c>
      <c r="BT102">
        <v>0</v>
      </c>
      <c r="BU102">
        <v>23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2567</v>
      </c>
      <c r="CD102">
        <v>0</v>
      </c>
      <c r="CE102">
        <v>2567</v>
      </c>
      <c r="CF102">
        <v>0</v>
      </c>
      <c r="CG102">
        <v>0</v>
      </c>
      <c r="CH102">
        <v>0</v>
      </c>
      <c r="CI102">
        <v>100</v>
      </c>
      <c r="CJ102">
        <v>0</v>
      </c>
      <c r="CK102">
        <v>1460</v>
      </c>
      <c r="CL102">
        <v>1460</v>
      </c>
      <c r="CM102">
        <v>0</v>
      </c>
      <c r="CN102">
        <v>4430</v>
      </c>
      <c r="CO102">
        <v>0</v>
      </c>
      <c r="CP102">
        <v>0</v>
      </c>
      <c r="CQ102">
        <v>4430</v>
      </c>
      <c r="CR102">
        <v>0</v>
      </c>
      <c r="CS102">
        <v>0</v>
      </c>
      <c r="CT102">
        <v>487</v>
      </c>
      <c r="CU102">
        <v>0</v>
      </c>
      <c r="CV102">
        <v>0</v>
      </c>
      <c r="CW102">
        <v>0</v>
      </c>
      <c r="CX102">
        <v>0</v>
      </c>
      <c r="CY102">
        <v>7210</v>
      </c>
      <c r="CZ102">
        <v>0</v>
      </c>
      <c r="DA102">
        <v>0</v>
      </c>
      <c r="DB102">
        <v>0</v>
      </c>
      <c r="DC102">
        <v>7210</v>
      </c>
      <c r="DD102">
        <v>577</v>
      </c>
      <c r="DE102">
        <v>0</v>
      </c>
      <c r="DF102">
        <v>646</v>
      </c>
      <c r="DG102">
        <v>0</v>
      </c>
      <c r="DH102">
        <v>0</v>
      </c>
      <c r="DI102">
        <v>6633</v>
      </c>
      <c r="DJ102">
        <v>3727350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</row>
    <row r="103" spans="1:137" x14ac:dyDescent="0.25">
      <c r="A103" t="s">
        <v>396</v>
      </c>
      <c r="B103">
        <v>1875</v>
      </c>
      <c r="C103">
        <v>0</v>
      </c>
      <c r="D103">
        <v>0</v>
      </c>
      <c r="E103">
        <v>0</v>
      </c>
      <c r="F103">
        <v>800</v>
      </c>
      <c r="G103">
        <v>0</v>
      </c>
      <c r="H103">
        <v>906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4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100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-487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577</v>
      </c>
      <c r="DE103">
        <v>0</v>
      </c>
      <c r="DF103">
        <v>0</v>
      </c>
      <c r="DG103">
        <v>0</v>
      </c>
      <c r="DH103">
        <v>0</v>
      </c>
      <c r="DI103">
        <v>-1223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C8C93BE2859428D1A655AC6B80CAB" ma:contentTypeVersion="10" ma:contentTypeDescription="Create a new document." ma:contentTypeScope="" ma:versionID="55026b58bcd89c1dd2e5628f6e0be270">
  <xsd:schema xmlns:xsd="http://www.w3.org/2001/XMLSchema" xmlns:xs="http://www.w3.org/2001/XMLSchema" xmlns:p="http://schemas.microsoft.com/office/2006/metadata/properties" xmlns:ns3="23d22e84-90fe-4ae5-975f-fedea32e9f7c" xmlns:ns4="1a8c1426-878a-4d82-aea5-271d83665132" targetNamespace="http://schemas.microsoft.com/office/2006/metadata/properties" ma:root="true" ma:fieldsID="5e8f5b1611bc7914b6c732ead3b94134" ns3:_="" ns4:_="">
    <xsd:import namespace="23d22e84-90fe-4ae5-975f-fedea32e9f7c"/>
    <xsd:import namespace="1a8c1426-878a-4d82-aea5-271d83665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22e84-90fe-4ae5-975f-fedea32e9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c1426-878a-4d82-aea5-271d83665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528F70-AE96-48A9-91ED-49CACE74F0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0F9F07-22A3-4C8D-86A2-7E62D2D6524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23d22e84-90fe-4ae5-975f-fedea32e9f7c"/>
    <ds:schemaRef ds:uri="http://purl.org/dc/terms/"/>
    <ds:schemaRef ds:uri="http://schemas.openxmlformats.org/package/2006/metadata/core-properties"/>
    <ds:schemaRef ds:uri="1a8c1426-878a-4d82-aea5-271d8366513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779FC94-B493-48DC-91C7-44BB855058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22e84-90fe-4ae5-975f-fedea32e9f7c"/>
    <ds:schemaRef ds:uri="1a8c1426-878a-4d82-aea5-271d83665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EIA</vt:lpstr>
      <vt:lpstr>Base Scenario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 Shrestha</cp:lastModifiedBy>
  <dcterms:created xsi:type="dcterms:W3CDTF">2019-12-12T11:56:36Z</dcterms:created>
  <dcterms:modified xsi:type="dcterms:W3CDTF">2020-01-26T18:58:31Z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0x010100C98C8C93BE2859428D1A655AC6B80CAB</vt:lpwstr>
  </property>
</Properties>
</file>