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ão\Desktop\Ect ano2\mce\pl1_1(mecanica)\"/>
    </mc:Choice>
  </mc:AlternateContent>
  <xr:revisionPtr revIDLastSave="0" documentId="13_ncr:1_{D86FBA6C-953A-43D6-A4F1-A9472A778E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F4" i="1" l="1"/>
  <c r="C4" i="1" l="1"/>
  <c r="D8" i="1" l="1"/>
  <c r="F20" i="1"/>
  <c r="D14" i="1"/>
  <c r="D5" i="1"/>
  <c r="D6" i="1"/>
  <c r="D4" i="1"/>
  <c r="D7" i="1"/>
  <c r="I4" i="1" l="1"/>
  <c r="H4" i="1"/>
  <c r="G4" i="1"/>
  <c r="E4" i="1"/>
</calcChain>
</file>

<file path=xl/sharedStrings.xml><?xml version="1.0" encoding="utf-8"?>
<sst xmlns="http://schemas.openxmlformats.org/spreadsheetml/2006/main" count="19" uniqueCount="19">
  <si>
    <t xml:space="preserve">|DI| </t>
  </si>
  <si>
    <t>|DI| max</t>
  </si>
  <si>
    <t>|DH|</t>
  </si>
  <si>
    <t>"M"</t>
  </si>
  <si>
    <t>"m"</t>
  </si>
  <si>
    <t>Altura do pendulo +/- 0,0005 (m)</t>
  </si>
  <si>
    <t>seno(a medio)</t>
  </si>
  <si>
    <t>Vo (m/s)</t>
  </si>
  <si>
    <t>Delta Vo(m/s)</t>
  </si>
  <si>
    <t>Erro %</t>
  </si>
  <si>
    <t>cos amedio</t>
  </si>
  <si>
    <t xml:space="preserve"> Massa do Projétil =  0,005kg +/- 0,00001 kg</t>
  </si>
  <si>
    <t>Massa do Pêndulo =0,255 kg +/- 0,00001 kg</t>
  </si>
  <si>
    <t>Comprimento do pendulo(cm)</t>
  </si>
  <si>
    <t xml:space="preserve">Comparação de velocidades </t>
  </si>
  <si>
    <t>Velocidade em t11</t>
  </si>
  <si>
    <t>Velocidade em t13</t>
  </si>
  <si>
    <t>Ângulo máximo +/- 0,25 (°)</t>
  </si>
  <si>
    <t>Ângulo máximo médio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</si>
</sst>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</cellXfs>
  <cellStyles count="3">
    <cellStyle name="Normal" xfId="0" builtinId="0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8"/>
  <sheetViews>
    <sheetView tabSelected="1" topLeftCell="A2" workbookViewId="0">
      <selection activeCell="F27" sqref="F27"/>
    </sheetView>
  </sheetViews>
  <sheetFormatPr defaultRowHeight="14.4" x14ac:dyDescent="0.3"/>
  <cols>
    <col min="1" max="1" width="8.88671875" style="4"/>
    <col min="2" max="2" width="36.5546875" style="4" bestFit="1" customWidth="1"/>
    <col min="3" max="3" width="19.77734375" style="4" bestFit="1" customWidth="1"/>
    <col min="4" max="4" width="12" style="4" bestFit="1" customWidth="1"/>
    <col min="5" max="5" width="12.5546875" style="4" bestFit="1" customWidth="1"/>
    <col min="6" max="6" width="27.77734375" style="4" bestFit="1" customWidth="1"/>
    <col min="7" max="7" width="12" style="4" bestFit="1" customWidth="1"/>
    <col min="8" max="8" width="8.88671875" style="4"/>
    <col min="9" max="9" width="12.21875" style="4" bestFit="1" customWidth="1"/>
    <col min="10" max="11" width="8.88671875" style="4"/>
    <col min="12" max="12" width="25.77734375" style="4" bestFit="1" customWidth="1"/>
    <col min="13" max="22" width="8.88671875" style="4"/>
  </cols>
  <sheetData>
    <row r="2" spans="2:13" ht="15" thickBot="1" x14ac:dyDescent="0.35"/>
    <row r="3" spans="2:13" ht="15" thickBot="1" x14ac:dyDescent="0.35">
      <c r="B3" s="6" t="s">
        <v>17</v>
      </c>
      <c r="C3" s="5" t="s">
        <v>18</v>
      </c>
      <c r="D3" s="7" t="s">
        <v>0</v>
      </c>
      <c r="E3" s="11" t="s">
        <v>1</v>
      </c>
      <c r="F3" s="5" t="s">
        <v>5</v>
      </c>
      <c r="G3" s="5" t="s">
        <v>2</v>
      </c>
      <c r="H3" s="5" t="s">
        <v>7</v>
      </c>
      <c r="I3" s="5" t="s">
        <v>8</v>
      </c>
    </row>
    <row r="4" spans="2:13" x14ac:dyDescent="0.3">
      <c r="B4" s="1">
        <v>5</v>
      </c>
      <c r="C4" s="16">
        <f>AVERAGE(B4:B8)</f>
        <v>4.2</v>
      </c>
      <c r="D4" s="8">
        <f>ABS(C4-B4)</f>
        <v>0.79999999999999982</v>
      </c>
      <c r="E4" s="13">
        <f>MAX(D4:D8)</f>
        <v>0.79999999999999982</v>
      </c>
      <c r="F4" s="20">
        <f>(M15-D14*M15)</f>
        <v>8.7279490219999145E-4</v>
      </c>
      <c r="G4" s="15">
        <f>F20*F4</f>
        <v>6.3921925099636462E-5</v>
      </c>
      <c r="H4" s="24">
        <f>(C19+C20/C19)*(SQRT(2*9.8*F4))</f>
        <v>3.3365266247355305</v>
      </c>
      <c r="I4" s="26">
        <f>((0.0109/(0.005*0.005))*0.00001+ (27.06836)*0.00001+((115.1064)/SQRT(F4))*0.0000684456)</f>
        <v>0.27130973756688331</v>
      </c>
    </row>
    <row r="5" spans="2:13" x14ac:dyDescent="0.3">
      <c r="B5" s="2">
        <v>4.5</v>
      </c>
      <c r="C5" s="16"/>
      <c r="D5" s="9">
        <f>ABS(C4-B5)</f>
        <v>0.29999999999999982</v>
      </c>
      <c r="E5" s="13"/>
      <c r="F5" s="21"/>
      <c r="G5" s="13"/>
      <c r="H5" s="24"/>
      <c r="I5" s="24"/>
    </row>
    <row r="6" spans="2:13" x14ac:dyDescent="0.3">
      <c r="B6" s="2">
        <v>3.5</v>
      </c>
      <c r="C6" s="16"/>
      <c r="D6" s="9">
        <f>ABS(C4-B6)</f>
        <v>0.70000000000000018</v>
      </c>
      <c r="E6" s="13"/>
      <c r="F6" s="21"/>
      <c r="G6" s="13"/>
      <c r="H6" s="24"/>
      <c r="I6" s="24"/>
    </row>
    <row r="7" spans="2:13" x14ac:dyDescent="0.3">
      <c r="B7" s="2">
        <v>4</v>
      </c>
      <c r="C7" s="16"/>
      <c r="D7" s="9">
        <f>ABS(C4-B7)</f>
        <v>0.20000000000000018</v>
      </c>
      <c r="E7" s="13"/>
      <c r="F7" s="21"/>
      <c r="G7" s="13"/>
      <c r="H7" s="24"/>
      <c r="I7" s="24"/>
    </row>
    <row r="8" spans="2:13" ht="15" thickBot="1" x14ac:dyDescent="0.35">
      <c r="B8" s="3">
        <v>4</v>
      </c>
      <c r="C8" s="17"/>
      <c r="D8" s="10">
        <f>ABS(C4-B8)</f>
        <v>0.20000000000000018</v>
      </c>
      <c r="E8" s="14"/>
      <c r="F8" s="22"/>
      <c r="G8" s="14"/>
      <c r="H8" s="25"/>
      <c r="I8" s="25"/>
    </row>
    <row r="10" spans="2:13" x14ac:dyDescent="0.3">
      <c r="M10" s="23"/>
    </row>
    <row r="14" spans="2:13" x14ac:dyDescent="0.3">
      <c r="C14" s="4" t="s">
        <v>10</v>
      </c>
      <c r="D14" s="4">
        <f>ROUND(COS(RADIANS(C4)), 12)</f>
        <v>0.99731447722400002</v>
      </c>
    </row>
    <row r="15" spans="2:13" x14ac:dyDescent="0.3">
      <c r="I15" s="12"/>
      <c r="L15" s="4" t="s">
        <v>13</v>
      </c>
      <c r="M15" s="4">
        <v>0.32500000000000001</v>
      </c>
    </row>
    <row r="17" spans="1:7" x14ac:dyDescent="0.3">
      <c r="G17" s="19"/>
    </row>
    <row r="18" spans="1:7" ht="15" thickBot="1" x14ac:dyDescent="0.35"/>
    <row r="19" spans="1:7" ht="15" thickBot="1" x14ac:dyDescent="0.35">
      <c r="A19" s="4" t="s">
        <v>4</v>
      </c>
      <c r="B19" s="5" t="s">
        <v>11</v>
      </c>
      <c r="C19" s="4">
        <v>0.01</v>
      </c>
    </row>
    <row r="20" spans="1:7" ht="15" thickBot="1" x14ac:dyDescent="0.35">
      <c r="A20" s="4" t="s">
        <v>3</v>
      </c>
      <c r="B20" s="5" t="s">
        <v>12</v>
      </c>
      <c r="C20" s="4">
        <v>0.255</v>
      </c>
      <c r="E20" s="4" t="s">
        <v>6</v>
      </c>
      <c r="F20" s="4">
        <f>ROUND(SIN(RADIANS(C4)), 12)</f>
        <v>7.3238197128000004E-2</v>
      </c>
    </row>
    <row r="21" spans="1:7" x14ac:dyDescent="0.3">
      <c r="B21" s="18"/>
    </row>
    <row r="25" spans="1:7" x14ac:dyDescent="0.3">
      <c r="B25" s="4" t="s">
        <v>14</v>
      </c>
    </row>
    <row r="26" spans="1:7" x14ac:dyDescent="0.3">
      <c r="B26" s="4" t="s">
        <v>15</v>
      </c>
      <c r="C26" s="4">
        <v>3.12</v>
      </c>
    </row>
    <row r="27" spans="1:7" x14ac:dyDescent="0.3">
      <c r="B27" s="4" t="s">
        <v>16</v>
      </c>
      <c r="C27" s="4">
        <v>3.34</v>
      </c>
    </row>
    <row r="28" spans="1:7" x14ac:dyDescent="0.3">
      <c r="B28" s="4" t="s">
        <v>9</v>
      </c>
      <c r="C28" s="23">
        <f>(H4-3.12)/3.12</f>
        <v>6.9399559210105904E-2</v>
      </c>
    </row>
  </sheetData>
  <mergeCells count="6">
    <mergeCell ref="H4:H8"/>
    <mergeCell ref="I4:I8"/>
    <mergeCell ref="C4:C8"/>
    <mergeCell ref="E4:E8"/>
    <mergeCell ref="G4:G8"/>
    <mergeCell ref="F4:F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João</cp:lastModifiedBy>
  <dcterms:created xsi:type="dcterms:W3CDTF">2015-06-05T18:19:34Z</dcterms:created>
  <dcterms:modified xsi:type="dcterms:W3CDTF">2020-11-05T17:00:49Z</dcterms:modified>
</cp:coreProperties>
</file>