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289D6569-5FB9-4551-8446-A17CD0E6A3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№1" sheetId="2" r:id="rId1"/>
    <sheet name="№2" sheetId="3" r:id="rId2"/>
    <sheet name="№3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B9" i="3"/>
  <c r="D8" i="1" l="1"/>
  <c r="B9" i="2"/>
  <c r="B9" i="1"/>
  <c r="B8" i="2" l="1"/>
  <c r="C5" i="2"/>
  <c r="E6" i="2"/>
  <c r="I6" i="1"/>
  <c r="J6" i="1"/>
  <c r="I7" i="1"/>
  <c r="J7" i="1"/>
  <c r="S7" i="1"/>
  <c r="S6" i="1"/>
  <c r="D9" i="1"/>
  <c r="D8" i="3" l="1"/>
  <c r="B8" i="3" l="1"/>
  <c r="B6" i="3"/>
  <c r="B8" i="1" l="1"/>
</calcChain>
</file>

<file path=xl/sharedStrings.xml><?xml version="1.0" encoding="utf-8"?>
<sst xmlns="http://schemas.openxmlformats.org/spreadsheetml/2006/main" count="62" uniqueCount="47">
  <si>
    <t>Среднее значение</t>
  </si>
  <si>
    <t>Задание 2</t>
  </si>
  <si>
    <t>Завод</t>
  </si>
  <si>
    <t>А</t>
  </si>
  <si>
    <t>Б</t>
  </si>
  <si>
    <t>̅̅̅</t>
  </si>
  <si>
    <t>n</t>
  </si>
  <si>
    <t>x-</t>
  </si>
  <si>
    <t>s^2</t>
  </si>
  <si>
    <t>Fрас</t>
  </si>
  <si>
    <t>Fтаб</t>
  </si>
  <si>
    <t>Sобщ^2</t>
  </si>
  <si>
    <t>Tрасч</t>
  </si>
  <si>
    <t>Задание 3</t>
  </si>
  <si>
    <t>Марка 1</t>
  </si>
  <si>
    <t>Марка 3</t>
  </si>
  <si>
    <t>Прочность на сжатие</t>
  </si>
  <si>
    <t>si2</t>
  </si>
  <si>
    <t>fi</t>
  </si>
  <si>
    <t>Fтабл</t>
  </si>
  <si>
    <t>Tтабл</t>
  </si>
  <si>
    <t>норма</t>
  </si>
  <si>
    <t>s2</t>
  </si>
  <si>
    <t>сигма</t>
  </si>
  <si>
    <t>Зад. 1</t>
  </si>
  <si>
    <t>Парный двухвыборочный t-тест для средних</t>
  </si>
  <si>
    <t>гипотеза не принимается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</si>
  <si>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</si>
  <si>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</si>
  <si>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</si>
  <si>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</si>
  <si>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</si>
  <si>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</si>
  <si>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</si>
  <si>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</si>
  <si>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</si>
  <si>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</si>
  <si>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</si>
  <si>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</si>
  <si>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</si>
  <si>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</si>
  <si>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</si>
  <si>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Ттабл</t>
  </si>
  <si>
    <t>гипотеза о равенстве математического ожидания нормального распределения заданному значению</t>
  </si>
  <si>
    <t>принимаем</t>
  </si>
  <si>
    <t>Tтаб</t>
  </si>
  <si>
    <t>отвергаем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</si>
</sst>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7" xfId="0" applyBorder="1"/>
    <xf numFmtId="0" fontId="0" fillId="5" borderId="0" xfId="0" applyFill="1"/>
    <xf numFmtId="0" fontId="0" fillId="6" borderId="4" xfId="0" applyFill="1" applyBorder="1"/>
    <xf numFmtId="0" fontId="1" fillId="6" borderId="4" xfId="0" applyFont="1" applyFill="1" applyBorder="1" applyAlignment="1">
      <alignment wrapText="1"/>
    </xf>
    <xf numFmtId="0" fontId="0" fillId="3" borderId="4" xfId="0" applyFill="1" applyBorder="1"/>
    <xf numFmtId="0" fontId="0" fillId="0" borderId="3" xfId="0" applyBorder="1"/>
    <xf numFmtId="0" fontId="0" fillId="0" borderId="5" xfId="0" applyBorder="1"/>
    <xf numFmtId="0" fontId="2" fillId="0" borderId="0" xfId="0" applyFont="1"/>
    <xf numFmtId="0" fontId="2" fillId="2" borderId="5" xfId="0" applyFont="1" applyFill="1" applyBorder="1"/>
    <xf numFmtId="0" fontId="2" fillId="2" borderId="7" xfId="0" applyFont="1" applyFill="1" applyBorder="1"/>
    <xf numFmtId="0" fontId="0" fillId="0" borderId="0" xfId="0" applyAlignment="1">
      <alignment horizontal="right"/>
    </xf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4" borderId="10" xfId="0" applyFill="1" applyBorder="1"/>
    <xf numFmtId="0" fontId="0" fillId="4" borderId="16" xfId="0" applyFill="1" applyBorder="1"/>
    <xf numFmtId="0" fontId="0" fillId="4" borderId="11" xfId="0" applyFill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0" fillId="0" borderId="18" xfId="0" applyBorder="1"/>
    <xf numFmtId="0" fontId="0" fillId="0" borderId="17" xfId="0" applyBorder="1"/>
    <xf numFmtId="0" fontId="2" fillId="7" borderId="0" xfId="0" applyFont="1" applyFill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41666</xdr:colOff>
      <xdr:row>6</xdr:row>
      <xdr:rowOff>76201</xdr:rowOff>
    </xdr:from>
    <xdr:to>
      <xdr:col>20</xdr:col>
      <xdr:colOff>199147</xdr:colOff>
      <xdr:row>9</xdr:row>
      <xdr:rowOff>106681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F8DF20-0E75-D42D-F836-FBEB28321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6466" y="1211581"/>
          <a:ext cx="4424681" cy="594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15</xdr:col>
      <xdr:colOff>446946</xdr:colOff>
      <xdr:row>12</xdr:row>
      <xdr:rowOff>167640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253CCA6-BE63-23DF-E66E-6B2AC165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7760" y="548640"/>
          <a:ext cx="4714146" cy="1813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zoomScaleNormal="100" workbookViewId="0">
      <selection activeCell="B9" sqref="B9"/>
    </sheetView>
  </sheetViews>
  <sheetFormatPr defaultRowHeight="14.4" x14ac:dyDescent="0.3"/>
  <cols>
    <col min="2" max="2" width="9.88671875" bestFit="1" customWidth="1"/>
  </cols>
  <sheetData>
    <row r="1" spans="1:15" ht="15" thickBot="1" x14ac:dyDescent="0.35">
      <c r="A1" s="2" t="s">
        <v>24</v>
      </c>
      <c r="B1" s="16" t="s">
        <v>23</v>
      </c>
    </row>
    <row r="2" spans="1:15" x14ac:dyDescent="0.3">
      <c r="A2" s="3" t="s">
        <v>21</v>
      </c>
      <c r="B2" s="4">
        <v>40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5" ht="15" thickBot="1" x14ac:dyDescent="0.35">
      <c r="A3" s="25">
        <v>42</v>
      </c>
      <c r="B3" s="26">
        <v>40</v>
      </c>
      <c r="C3" s="26">
        <v>42</v>
      </c>
      <c r="D3" s="26">
        <v>46</v>
      </c>
      <c r="E3" s="26">
        <v>43</v>
      </c>
      <c r="F3" s="26">
        <v>42</v>
      </c>
      <c r="G3" s="26">
        <v>41</v>
      </c>
      <c r="H3" s="26">
        <v>39</v>
      </c>
      <c r="I3" s="26">
        <v>41</v>
      </c>
      <c r="J3" s="26">
        <v>40</v>
      </c>
      <c r="K3" s="26">
        <v>39</v>
      </c>
      <c r="L3" s="26">
        <v>41</v>
      </c>
      <c r="M3" s="26">
        <v>43</v>
      </c>
      <c r="N3" s="26">
        <v>44</v>
      </c>
      <c r="O3" s="27">
        <v>38</v>
      </c>
    </row>
    <row r="4" spans="1:15" ht="15" thickBot="1" x14ac:dyDescent="0.35"/>
    <row r="5" spans="1:15" ht="15" thickBot="1" x14ac:dyDescent="0.35">
      <c r="A5" s="36" t="s">
        <v>0</v>
      </c>
      <c r="B5" s="37"/>
      <c r="C5" s="11">
        <f>SUM(A3:O3)/15</f>
        <v>41.4</v>
      </c>
    </row>
    <row r="6" spans="1:15" ht="15" thickBot="1" x14ac:dyDescent="0.35">
      <c r="A6" s="38" t="s">
        <v>6</v>
      </c>
      <c r="B6" s="39"/>
      <c r="C6" s="15">
        <v>15</v>
      </c>
      <c r="D6" s="14" t="s">
        <v>22</v>
      </c>
      <c r="E6" s="15">
        <f>_xlfn.VAR.S(A3:O3)</f>
        <v>4.3999999999999995</v>
      </c>
      <c r="N6" t="s">
        <v>43</v>
      </c>
    </row>
    <row r="7" spans="1:15" ht="15" thickBot="1" x14ac:dyDescent="0.35">
      <c r="A7" s="34"/>
      <c r="B7" s="34"/>
      <c r="C7" s="13"/>
      <c r="D7" s="13"/>
      <c r="E7" s="13"/>
    </row>
    <row r="8" spans="1:15" x14ac:dyDescent="0.3">
      <c r="A8" s="42" t="s">
        <v>12</v>
      </c>
      <c r="B8" s="11">
        <f>(C5-B2)/SQRT(E6/C6)</f>
        <v>2.584921310565985</v>
      </c>
      <c r="C8" s="13"/>
      <c r="D8" s="13"/>
      <c r="E8" s="13"/>
    </row>
    <row r="9" spans="1:15" ht="15" thickBot="1" x14ac:dyDescent="0.35">
      <c r="A9" s="23" t="s">
        <v>42</v>
      </c>
      <c r="B9" s="24">
        <f>_xlfn.T.INV.2T(0.1,14)</f>
        <v>1.7613101357748921</v>
      </c>
    </row>
    <row r="10" spans="1:15" x14ac:dyDescent="0.3">
      <c r="A10" s="35"/>
      <c r="B10" s="35"/>
    </row>
    <row r="12" spans="1:15" x14ac:dyDescent="0.3">
      <c r="A12" t="s">
        <v>26</v>
      </c>
    </row>
    <row r="13" spans="1:15" x14ac:dyDescent="0.3">
      <c r="G13" s="40"/>
      <c r="H13" s="40"/>
      <c r="I13" s="40"/>
    </row>
    <row r="17" spans="1:5" x14ac:dyDescent="0.3">
      <c r="A17" s="19"/>
      <c r="B17" s="19"/>
      <c r="C17" s="19"/>
      <c r="D17" s="19"/>
      <c r="E17" s="19"/>
    </row>
  </sheetData>
  <mergeCells count="3">
    <mergeCell ref="A5:B5"/>
    <mergeCell ref="A6:B6"/>
    <mergeCell ref="G13:I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F9" sqref="F9"/>
    </sheetView>
  </sheetViews>
  <sheetFormatPr defaultRowHeight="14.4" x14ac:dyDescent="0.3"/>
  <cols>
    <col min="1" max="1" width="9.77734375" customWidth="1"/>
  </cols>
  <sheetData>
    <row r="1" spans="1:6" x14ac:dyDescent="0.3">
      <c r="A1" s="7" t="s">
        <v>1</v>
      </c>
      <c r="B1" s="1" t="s">
        <v>5</v>
      </c>
    </row>
    <row r="3" spans="1:6" x14ac:dyDescent="0.3">
      <c r="A3" s="8" t="s">
        <v>2</v>
      </c>
      <c r="B3" s="9" t="s">
        <v>7</v>
      </c>
      <c r="C3" s="8" t="s">
        <v>8</v>
      </c>
      <c r="D3" s="8" t="s">
        <v>6</v>
      </c>
    </row>
    <row r="4" spans="1:6" x14ac:dyDescent="0.3">
      <c r="A4" s="8" t="s">
        <v>3</v>
      </c>
      <c r="B4" s="8">
        <v>1282</v>
      </c>
      <c r="C4" s="8">
        <v>6400</v>
      </c>
      <c r="D4" s="8">
        <v>50</v>
      </c>
    </row>
    <row r="5" spans="1:6" x14ac:dyDescent="0.3">
      <c r="A5" s="8" t="s">
        <v>4</v>
      </c>
      <c r="B5" s="8">
        <v>1208</v>
      </c>
      <c r="C5" s="8">
        <v>8836</v>
      </c>
      <c r="D5" s="8">
        <v>50</v>
      </c>
    </row>
    <row r="6" spans="1:6" x14ac:dyDescent="0.3">
      <c r="A6" s="8" t="s">
        <v>11</v>
      </c>
      <c r="B6" s="8">
        <f>((D4-1)*C4+(D5-1)*C5)/(D4+D5-2)</f>
        <v>7618</v>
      </c>
      <c r="C6" s="8"/>
      <c r="D6" s="8"/>
    </row>
    <row r="8" spans="1:6" x14ac:dyDescent="0.3">
      <c r="A8" t="s">
        <v>9</v>
      </c>
      <c r="B8">
        <f>C5/C4</f>
        <v>1.380625</v>
      </c>
      <c r="C8" t="s">
        <v>10</v>
      </c>
      <c r="D8">
        <f>_xlfn.F.INV.RT(0.025, D4-1, D5-1)</f>
        <v>1.7621885352431106</v>
      </c>
      <c r="F8" t="s">
        <v>44</v>
      </c>
    </row>
    <row r="9" spans="1:6" x14ac:dyDescent="0.3">
      <c r="A9" t="s">
        <v>12</v>
      </c>
      <c r="B9">
        <f>(B4-B5)/SQRT(B6*((1/D4)+(1/D5)))</f>
        <v>4.2391739710637113</v>
      </c>
      <c r="C9" t="s">
        <v>45</v>
      </c>
      <c r="D9">
        <f>_xlfn.T.INV.2T(0.05,98)</f>
        <v>1.9844674545084788</v>
      </c>
      <c r="F9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workbookViewId="0">
      <selection activeCell="D8" sqref="D8"/>
    </sheetView>
  </sheetViews>
  <sheetFormatPr defaultRowHeight="14.4" x14ac:dyDescent="0.3"/>
  <cols>
    <col min="1" max="2" width="14.21875" customWidth="1"/>
    <col min="3" max="3" width="11.5546875" customWidth="1"/>
  </cols>
  <sheetData>
    <row r="1" spans="1:19" x14ac:dyDescent="0.3">
      <c r="A1" s="40"/>
      <c r="B1" s="40"/>
    </row>
    <row r="4" spans="1:19" ht="15" thickBot="1" x14ac:dyDescent="0.35">
      <c r="A4" s="7" t="s">
        <v>13</v>
      </c>
    </row>
    <row r="5" spans="1:19" ht="15" thickBot="1" x14ac:dyDescent="0.35">
      <c r="A5" s="10"/>
      <c r="B5" s="41" t="s">
        <v>16</v>
      </c>
      <c r="C5" s="41"/>
      <c r="D5" s="41"/>
      <c r="E5" s="41"/>
      <c r="F5" s="41"/>
      <c r="H5" s="20" t="s">
        <v>6</v>
      </c>
      <c r="I5" s="28" t="s">
        <v>7</v>
      </c>
      <c r="J5" s="29" t="s">
        <v>17</v>
      </c>
      <c r="K5" s="30" t="s">
        <v>18</v>
      </c>
    </row>
    <row r="6" spans="1:19" ht="15" thickBot="1" x14ac:dyDescent="0.35">
      <c r="A6" s="10" t="s">
        <v>14</v>
      </c>
      <c r="B6" s="10">
        <v>195</v>
      </c>
      <c r="C6" s="10">
        <v>200</v>
      </c>
      <c r="D6" s="10">
        <v>204</v>
      </c>
      <c r="E6" s="10">
        <v>205</v>
      </c>
      <c r="F6" s="10">
        <v>201</v>
      </c>
      <c r="H6" s="21">
        <v>5</v>
      </c>
      <c r="I6">
        <f>AVERAGE(B6:F6)</f>
        <v>201</v>
      </c>
      <c r="J6">
        <f>_xlfn.VAR.S(B6:F6)</f>
        <v>15.5</v>
      </c>
      <c r="K6" s="22">
        <v>4</v>
      </c>
      <c r="M6" s="12">
        <v>-6</v>
      </c>
      <c r="N6" s="31">
        <v>-4</v>
      </c>
      <c r="O6" s="31">
        <v>-17</v>
      </c>
      <c r="P6" s="31">
        <v>-5</v>
      </c>
      <c r="Q6" s="6">
        <v>2</v>
      </c>
      <c r="S6" s="32">
        <f>AVERAGE(M6:Q6)</f>
        <v>-6</v>
      </c>
    </row>
    <row r="7" spans="1:19" ht="15" thickBot="1" x14ac:dyDescent="0.35">
      <c r="A7" s="10" t="s">
        <v>15</v>
      </c>
      <c r="B7" s="10">
        <v>201</v>
      </c>
      <c r="C7" s="10">
        <v>204</v>
      </c>
      <c r="D7" s="10">
        <v>221</v>
      </c>
      <c r="E7" s="10">
        <v>210</v>
      </c>
      <c r="F7" s="10">
        <v>199</v>
      </c>
      <c r="H7" s="23">
        <v>5</v>
      </c>
      <c r="I7" s="17">
        <f>AVERAGE(B7:F7)</f>
        <v>207</v>
      </c>
      <c r="J7" s="17">
        <f>_xlfn.VAR.S(B7:F7)</f>
        <v>78.5</v>
      </c>
      <c r="K7" s="24">
        <v>4</v>
      </c>
      <c r="S7" s="33">
        <f>_xlfn.VAR.S(M6:Q6)</f>
        <v>47.5</v>
      </c>
    </row>
    <row r="8" spans="1:19" x14ac:dyDescent="0.3">
      <c r="A8" t="s">
        <v>9</v>
      </c>
      <c r="B8">
        <f>J7/J6</f>
        <v>5.064516129032258</v>
      </c>
      <c r="C8" t="s">
        <v>19</v>
      </c>
      <c r="D8">
        <f>_xlfn.F.INV.RT(0.025, 4, 4)</f>
        <v>9.6045298847228668</v>
      </c>
    </row>
    <row r="9" spans="1:19" x14ac:dyDescent="0.3">
      <c r="A9" t="s">
        <v>12</v>
      </c>
      <c r="B9">
        <f>ABS(S6)/SQRT(S7/5)</f>
        <v>1.9466570535691505</v>
      </c>
      <c r="C9" t="s">
        <v>20</v>
      </c>
      <c r="D9">
        <f>_xlfn.T.INV.2T(0.05,4)</f>
        <v>2.7764451051977934</v>
      </c>
    </row>
    <row r="12" spans="1:19" x14ac:dyDescent="0.3">
      <c r="A12" t="s">
        <v>38</v>
      </c>
      <c r="F12" t="s">
        <v>25</v>
      </c>
    </row>
    <row r="13" spans="1:19" ht="15" thickBot="1" x14ac:dyDescent="0.35"/>
    <row r="14" spans="1:19" x14ac:dyDescent="0.3">
      <c r="A14" s="18"/>
      <c r="B14" s="18" t="s">
        <v>15</v>
      </c>
      <c r="C14" s="18" t="s">
        <v>14</v>
      </c>
      <c r="F14" s="18"/>
      <c r="G14" s="18" t="s">
        <v>14</v>
      </c>
      <c r="H14" s="18" t="s">
        <v>15</v>
      </c>
      <c r="K14" s="19"/>
    </row>
    <row r="15" spans="1:19" x14ac:dyDescent="0.3">
      <c r="A15" t="s">
        <v>27</v>
      </c>
      <c r="B15">
        <v>207</v>
      </c>
      <c r="C15">
        <v>201</v>
      </c>
      <c r="F15" t="s">
        <v>27</v>
      </c>
      <c r="G15">
        <v>201</v>
      </c>
      <c r="H15">
        <v>207</v>
      </c>
    </row>
    <row r="16" spans="1:19" x14ac:dyDescent="0.3">
      <c r="A16" t="s">
        <v>28</v>
      </c>
      <c r="B16">
        <v>78.5</v>
      </c>
      <c r="C16">
        <v>15.5</v>
      </c>
      <c r="F16" t="s">
        <v>28</v>
      </c>
      <c r="G16">
        <v>15.5</v>
      </c>
      <c r="H16">
        <v>78.5</v>
      </c>
    </row>
    <row r="17" spans="1:8" x14ac:dyDescent="0.3">
      <c r="A17" t="s">
        <v>29</v>
      </c>
      <c r="B17">
        <v>5</v>
      </c>
      <c r="C17">
        <v>5</v>
      </c>
      <c r="F17" t="s">
        <v>29</v>
      </c>
      <c r="G17">
        <v>5</v>
      </c>
      <c r="H17">
        <v>5</v>
      </c>
    </row>
    <row r="18" spans="1:8" x14ac:dyDescent="0.3">
      <c r="A18" t="s">
        <v>32</v>
      </c>
      <c r="B18">
        <v>4</v>
      </c>
      <c r="C18">
        <v>4</v>
      </c>
      <c r="F18" t="s">
        <v>30</v>
      </c>
      <c r="G18">
        <v>0.66653395706713015</v>
      </c>
    </row>
    <row r="19" spans="1:8" x14ac:dyDescent="0.3">
      <c r="A19" t="s">
        <v>39</v>
      </c>
      <c r="B19">
        <v>5.064516129032258</v>
      </c>
      <c r="F19" t="s">
        <v>31</v>
      </c>
      <c r="G19">
        <v>0</v>
      </c>
    </row>
    <row r="20" spans="1:8" x14ac:dyDescent="0.3">
      <c r="A20" t="s">
        <v>40</v>
      </c>
      <c r="B20">
        <v>7.260283126089595E-2</v>
      </c>
      <c r="F20" t="s">
        <v>32</v>
      </c>
      <c r="G20">
        <v>4</v>
      </c>
    </row>
    <row r="21" spans="1:8" ht="15" thickBot="1" x14ac:dyDescent="0.35">
      <c r="A21" s="17" t="s">
        <v>41</v>
      </c>
      <c r="B21" s="17">
        <v>6.38823290869587</v>
      </c>
      <c r="C21" s="17"/>
      <c r="F21" t="s">
        <v>33</v>
      </c>
      <c r="G21">
        <v>-1.9466570535691505</v>
      </c>
    </row>
    <row r="22" spans="1:8" x14ac:dyDescent="0.3">
      <c r="F22" t="s">
        <v>34</v>
      </c>
      <c r="G22">
        <v>6.1714983655059695E-2</v>
      </c>
    </row>
    <row r="23" spans="1:8" x14ac:dyDescent="0.3">
      <c r="F23" t="s">
        <v>35</v>
      </c>
      <c r="G23">
        <v>2.1318467863266499</v>
      </c>
    </row>
    <row r="24" spans="1:8" x14ac:dyDescent="0.3">
      <c r="A24" t="s">
        <v>44</v>
      </c>
      <c r="F24" t="s">
        <v>36</v>
      </c>
      <c r="G24">
        <v>0.12342996731011939</v>
      </c>
    </row>
    <row r="25" spans="1:8" ht="15" thickBot="1" x14ac:dyDescent="0.35">
      <c r="F25" s="17" t="s">
        <v>37</v>
      </c>
      <c r="G25" s="17">
        <v>2.7764451051977934</v>
      </c>
      <c r="H25" s="17"/>
    </row>
  </sheetData>
  <mergeCells count="2">
    <mergeCell ref="A1:B1"/>
    <mergeCell ref="B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№1</vt:lpstr>
      <vt:lpstr>№2</vt:lpstr>
      <vt:lpstr>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2023-12-27T14:25:57Z</dcterms:modified>
</cp:coreProperties>
</file>