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390" windowWidth="27555" windowHeight="12315" activeTab="1"/>
  </bookViews>
  <sheets>
    <sheet name="Daily Pump Report" sheetId="1" r:id="rId1"/>
    <sheet name="Electrical Consumption" sheetId="4" r:id="rId2"/>
    <sheet name="Sheet2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J7" i="4" l="1"/>
  <c r="J6" i="4"/>
  <c r="J5" i="4"/>
  <c r="K10" i="4" l="1"/>
  <c r="J10" i="4"/>
  <c r="I10" i="4"/>
  <c r="H10" i="4"/>
  <c r="G10" i="4"/>
  <c r="F10" i="4"/>
  <c r="K9" i="4"/>
  <c r="I9" i="4"/>
  <c r="J9" i="4" s="1"/>
  <c r="H9" i="4"/>
  <c r="G9" i="4"/>
  <c r="F9" i="4"/>
  <c r="K6" i="4"/>
  <c r="K7" i="4"/>
  <c r="K5" i="4"/>
  <c r="I6" i="4"/>
  <c r="I7" i="4"/>
  <c r="I5" i="4"/>
  <c r="E5" i="4"/>
  <c r="G5" i="4"/>
  <c r="E6" i="4"/>
  <c r="G6" i="4"/>
  <c r="E7" i="4"/>
  <c r="G7" i="4"/>
  <c r="F35" i="1" l="1"/>
  <c r="F34" i="1"/>
  <c r="F33" i="1"/>
  <c r="C17" i="1"/>
  <c r="E17" i="1" s="1"/>
  <c r="C18" i="1"/>
  <c r="E18" i="1" s="1"/>
  <c r="C19" i="1"/>
  <c r="E19" i="1" s="1"/>
  <c r="C20" i="1"/>
  <c r="E20" i="1" s="1"/>
  <c r="C16" i="1"/>
  <c r="E16" i="1" s="1"/>
  <c r="E13" i="1"/>
  <c r="E14" i="1"/>
  <c r="E21" i="1" s="1"/>
  <c r="E15" i="1"/>
  <c r="F9" i="1"/>
  <c r="E9" i="1"/>
  <c r="D8" i="1"/>
  <c r="D9" i="1" s="1"/>
</calcChain>
</file>

<file path=xl/sharedStrings.xml><?xml version="1.0" encoding="utf-8"?>
<sst xmlns="http://schemas.openxmlformats.org/spreadsheetml/2006/main" count="70" uniqueCount="60">
  <si>
    <t>Pump Production</t>
  </si>
  <si>
    <t>As of July 8, 2020</t>
  </si>
  <si>
    <t>PUMP ON/OFF RECORDS</t>
  </si>
  <si>
    <t>Power On</t>
  </si>
  <si>
    <t>Power Off</t>
  </si>
  <si>
    <t>Power Source</t>
  </si>
  <si>
    <t>Total No. of Operating Hrs.</t>
  </si>
  <si>
    <t>Drain Time (mins.)</t>
  </si>
  <si>
    <t>Drain CuM</t>
  </si>
  <si>
    <t>Electricity</t>
  </si>
  <si>
    <t>Generator</t>
  </si>
  <si>
    <t>TOTALS:</t>
  </si>
  <si>
    <t>FLOW METER READINGS</t>
  </si>
  <si>
    <t>Time Read</t>
  </si>
  <si>
    <t>Present Reading</t>
  </si>
  <si>
    <t>Previous Reading</t>
  </si>
  <si>
    <t>Production</t>
  </si>
  <si>
    <t>PRESSURE READINGS</t>
  </si>
  <si>
    <t>Pressure (PSI)</t>
  </si>
  <si>
    <t>Remarks</t>
  </si>
  <si>
    <t>Low</t>
  </si>
  <si>
    <t>Normal</t>
  </si>
  <si>
    <t>High</t>
  </si>
  <si>
    <t>Time Replenished</t>
  </si>
  <si>
    <t>Chlorine Type</t>
  </si>
  <si>
    <t>Volume</t>
  </si>
  <si>
    <t>Granules</t>
  </si>
  <si>
    <t>1 Kg(s).</t>
  </si>
  <si>
    <t>TOTAL PRODUCTION:</t>
  </si>
  <si>
    <t>Min. PSI</t>
  </si>
  <si>
    <t>Max PSI</t>
  </si>
  <si>
    <t>Ave. PSI</t>
  </si>
  <si>
    <t>Elizer Nacpil</t>
  </si>
  <si>
    <t>Edmark Santiago</t>
  </si>
  <si>
    <t>Time In</t>
  </si>
  <si>
    <t>Time Out</t>
  </si>
  <si>
    <t>CHLORINATOR</t>
  </si>
  <si>
    <t>Operator Name</t>
  </si>
  <si>
    <t>OPERATOR ON DUTY</t>
  </si>
  <si>
    <t>Electrical Consumption</t>
  </si>
  <si>
    <t>Electric Billing Period: June 2020</t>
  </si>
  <si>
    <t>Pump No.</t>
  </si>
  <si>
    <t>Location</t>
  </si>
  <si>
    <t>Period From</t>
  </si>
  <si>
    <t>Period To</t>
  </si>
  <si>
    <t>No. of Days</t>
  </si>
  <si>
    <t>Total kWh</t>
  </si>
  <si>
    <t>Bill Amount</t>
  </si>
  <si>
    <t>Pump 001</t>
  </si>
  <si>
    <t>Malabanias, Angeles City</t>
  </si>
  <si>
    <t>Pump 002</t>
  </si>
  <si>
    <t>Pump 003</t>
  </si>
  <si>
    <t>Pulong Maragul,  Angeles City</t>
  </si>
  <si>
    <t>Don Bonifacio, Balibago, Angeles City</t>
  </si>
  <si>
    <t>Total Production</t>
  </si>
  <si>
    <t>Cost per kWh</t>
  </si>
  <si>
    <t>kWh per CuM</t>
  </si>
  <si>
    <t>Cost per CuM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</si>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</sst>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\ AM/PM"/>
    <numFmt numFmtId="165" formatCode="[$-3409]mmmm\ d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8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A2" sqref="A2:F2"/>
    </sheetView>
  </sheetViews>
  <sheetFormatPr defaultRowHeight="15" x14ac:dyDescent="0.25"/>
  <cols>
    <col min="1" max="1" width="24.7109375" style="1" customWidth="1"/>
    <col min="2" max="3" width="18.28515625" style="1" customWidth="1"/>
    <col min="4" max="4" width="14.5703125" style="1" customWidth="1"/>
    <col min="5" max="5" width="13.42578125" style="1" customWidth="1"/>
    <col min="6" max="6" width="10.140625" style="1" bestFit="1" customWidth="1"/>
    <col min="7" max="16384" width="9.140625" style="1"/>
  </cols>
  <sheetData>
    <row r="1" spans="1:6" ht="33.75" x14ac:dyDescent="0.25">
      <c r="A1" s="16" t="s">
        <v>0</v>
      </c>
      <c r="B1" s="16"/>
      <c r="C1" s="16"/>
      <c r="D1" s="16"/>
      <c r="E1" s="16"/>
      <c r="F1" s="16"/>
    </row>
    <row r="2" spans="1:6" x14ac:dyDescent="0.25">
      <c r="A2" s="17" t="s">
        <v>1</v>
      </c>
      <c r="B2" s="17"/>
      <c r="C2" s="17"/>
      <c r="D2" s="17"/>
      <c r="E2" s="17"/>
      <c r="F2" s="17"/>
    </row>
    <row r="4" spans="1:6" x14ac:dyDescent="0.25">
      <c r="A4" s="18" t="s">
        <v>2</v>
      </c>
      <c r="B4" s="18"/>
      <c r="C4" s="18"/>
      <c r="D4" s="18"/>
      <c r="E4" s="18"/>
      <c r="F4" s="18"/>
    </row>
    <row r="5" spans="1:6" ht="39.950000000000003" customHeight="1" x14ac:dyDescent="0.25">
      <c r="A5" s="8" t="s">
        <v>3</v>
      </c>
      <c r="B5" s="8" t="s">
        <v>4</v>
      </c>
      <c r="C5" s="8" t="s">
        <v>5</v>
      </c>
      <c r="D5" s="8" t="s">
        <v>6</v>
      </c>
      <c r="E5" s="8" t="s">
        <v>7</v>
      </c>
      <c r="F5" s="8" t="s">
        <v>8</v>
      </c>
    </row>
    <row r="6" spans="1:6" x14ac:dyDescent="0.25">
      <c r="A6" s="9">
        <v>0</v>
      </c>
      <c r="B6" s="9">
        <v>0.31319444444444444</v>
      </c>
      <c r="C6" s="1" t="s">
        <v>9</v>
      </c>
      <c r="D6" s="3">
        <v>7.5</v>
      </c>
      <c r="E6" s="1">
        <v>5</v>
      </c>
      <c r="F6" s="1">
        <v>100</v>
      </c>
    </row>
    <row r="7" spans="1:6" x14ac:dyDescent="0.25">
      <c r="A7" s="9">
        <v>0.32291666666666669</v>
      </c>
      <c r="B7" s="9">
        <v>0.35416666666666669</v>
      </c>
      <c r="C7" s="1" t="s">
        <v>10</v>
      </c>
      <c r="D7" s="3">
        <v>0.75</v>
      </c>
      <c r="E7" s="1">
        <v>0</v>
      </c>
      <c r="F7" s="1">
        <v>0</v>
      </c>
    </row>
    <row r="8" spans="1:6" x14ac:dyDescent="0.25">
      <c r="A8" s="9">
        <v>0.35555555555555557</v>
      </c>
      <c r="B8" s="9">
        <v>0.99930555555555556</v>
      </c>
      <c r="C8" s="1" t="s">
        <v>9</v>
      </c>
      <c r="D8" s="3">
        <f>24-D6-D7</f>
        <v>15.75</v>
      </c>
      <c r="E8" s="1">
        <v>5</v>
      </c>
      <c r="F8" s="1">
        <v>80</v>
      </c>
    </row>
    <row r="9" spans="1:6" x14ac:dyDescent="0.25">
      <c r="A9" s="24" t="s">
        <v>11</v>
      </c>
      <c r="B9" s="24"/>
      <c r="C9" s="24"/>
      <c r="D9" s="7">
        <f>SUM(D6:D8)</f>
        <v>24</v>
      </c>
      <c r="E9" s="7">
        <f t="shared" ref="E9:F9" si="0">SUM(E6:E8)</f>
        <v>10</v>
      </c>
      <c r="F9" s="7">
        <f t="shared" si="0"/>
        <v>180</v>
      </c>
    </row>
    <row r="11" spans="1:6" x14ac:dyDescent="0.25">
      <c r="A11" s="18" t="s">
        <v>12</v>
      </c>
      <c r="B11" s="18"/>
      <c r="C11" s="18"/>
      <c r="D11" s="18"/>
      <c r="E11" s="18"/>
      <c r="F11" s="18"/>
    </row>
    <row r="12" spans="1:6" ht="39.950000000000003" customHeight="1" x14ac:dyDescent="0.25">
      <c r="A12" s="4" t="s">
        <v>13</v>
      </c>
      <c r="B12" s="4" t="s">
        <v>14</v>
      </c>
      <c r="C12" s="19" t="s">
        <v>15</v>
      </c>
      <c r="D12" s="19"/>
      <c r="E12" s="19" t="s">
        <v>16</v>
      </c>
      <c r="F12" s="19"/>
    </row>
    <row r="13" spans="1:6" x14ac:dyDescent="0.25">
      <c r="A13" s="9">
        <v>6.9444444444444447E-4</v>
      </c>
      <c r="B13" s="6">
        <v>1001</v>
      </c>
      <c r="C13" s="21">
        <v>197</v>
      </c>
      <c r="D13" s="21"/>
      <c r="E13" s="20">
        <f t="shared" ref="E13:E20" si="1">B13-C13</f>
        <v>804</v>
      </c>
      <c r="F13" s="20"/>
    </row>
    <row r="14" spans="1:6" x14ac:dyDescent="0.25">
      <c r="A14" s="9">
        <v>4.5138888888888888E-2</v>
      </c>
      <c r="B14" s="6">
        <v>1278</v>
      </c>
      <c r="C14" s="22">
        <v>1001</v>
      </c>
      <c r="D14" s="22"/>
      <c r="E14" s="20">
        <f t="shared" si="1"/>
        <v>277</v>
      </c>
      <c r="F14" s="20"/>
    </row>
    <row r="15" spans="1:6" x14ac:dyDescent="0.25">
      <c r="A15" s="9">
        <v>0.23819444444444446</v>
      </c>
      <c r="B15" s="6">
        <v>1872</v>
      </c>
      <c r="C15" s="22">
        <v>1278</v>
      </c>
      <c r="D15" s="22"/>
      <c r="E15" s="20">
        <f t="shared" si="1"/>
        <v>594</v>
      </c>
      <c r="F15" s="20"/>
    </row>
    <row r="16" spans="1:6" x14ac:dyDescent="0.25">
      <c r="A16" s="9">
        <v>0.34791666666666665</v>
      </c>
      <c r="B16" s="6">
        <v>2210</v>
      </c>
      <c r="C16" s="22">
        <f>B15</f>
        <v>1872</v>
      </c>
      <c r="D16" s="22"/>
      <c r="E16" s="20">
        <f t="shared" si="1"/>
        <v>338</v>
      </c>
      <c r="F16" s="20"/>
    </row>
    <row r="17" spans="1:6" x14ac:dyDescent="0.25">
      <c r="A17" s="9">
        <v>0.40277777777777773</v>
      </c>
      <c r="B17" s="6">
        <v>2345</v>
      </c>
      <c r="C17" s="22">
        <f t="shared" ref="C17:C20" si="2">B16</f>
        <v>2210</v>
      </c>
      <c r="D17" s="22"/>
      <c r="E17" s="20">
        <f t="shared" si="1"/>
        <v>135</v>
      </c>
      <c r="F17" s="20"/>
    </row>
    <row r="18" spans="1:6" x14ac:dyDescent="0.25">
      <c r="A18" s="9">
        <v>0.43402777777777773</v>
      </c>
      <c r="B18" s="6">
        <v>2432</v>
      </c>
      <c r="C18" s="22">
        <f t="shared" si="2"/>
        <v>2345</v>
      </c>
      <c r="D18" s="22"/>
      <c r="E18" s="20">
        <f t="shared" si="1"/>
        <v>87</v>
      </c>
      <c r="F18" s="20"/>
    </row>
    <row r="19" spans="1:6" x14ac:dyDescent="0.25">
      <c r="A19" s="9">
        <v>0.48125000000000001</v>
      </c>
      <c r="B19" s="6">
        <v>2548</v>
      </c>
      <c r="C19" s="22">
        <f t="shared" si="2"/>
        <v>2432</v>
      </c>
      <c r="D19" s="22"/>
      <c r="E19" s="20">
        <f t="shared" si="1"/>
        <v>116</v>
      </c>
      <c r="F19" s="20"/>
    </row>
    <row r="20" spans="1:6" x14ac:dyDescent="0.25">
      <c r="A20" s="9">
        <v>0.51388888888888895</v>
      </c>
      <c r="B20" s="6">
        <v>2661</v>
      </c>
      <c r="C20" s="22">
        <f t="shared" si="2"/>
        <v>2548</v>
      </c>
      <c r="D20" s="22"/>
      <c r="E20" s="20">
        <f t="shared" si="1"/>
        <v>113</v>
      </c>
      <c r="F20" s="20"/>
    </row>
    <row r="21" spans="1:6" x14ac:dyDescent="0.25">
      <c r="A21" s="23" t="s">
        <v>28</v>
      </c>
      <c r="B21" s="23"/>
      <c r="C21" s="23"/>
      <c r="D21" s="23"/>
      <c r="E21" s="15">
        <f>SUM(E13:E20)</f>
        <v>2464</v>
      </c>
      <c r="F21" s="15"/>
    </row>
    <row r="22" spans="1:6" x14ac:dyDescent="0.25">
      <c r="A22" s="2"/>
      <c r="B22" s="5"/>
      <c r="C22" s="5"/>
    </row>
    <row r="23" spans="1:6" x14ac:dyDescent="0.25">
      <c r="A23" s="18" t="s">
        <v>17</v>
      </c>
      <c r="B23" s="18"/>
      <c r="C23" s="18"/>
      <c r="D23" s="18"/>
      <c r="E23" s="18"/>
      <c r="F23" s="18"/>
    </row>
    <row r="24" spans="1:6" s="4" customFormat="1" ht="39.950000000000003" customHeight="1" x14ac:dyDescent="0.25">
      <c r="A24" s="19" t="s">
        <v>13</v>
      </c>
      <c r="B24" s="19"/>
      <c r="C24" s="19" t="s">
        <v>18</v>
      </c>
      <c r="D24" s="19"/>
      <c r="E24" s="19" t="s">
        <v>19</v>
      </c>
      <c r="F24" s="19"/>
    </row>
    <row r="25" spans="1:6" x14ac:dyDescent="0.25">
      <c r="A25" s="25">
        <v>6.9444444444444447E-4</v>
      </c>
      <c r="B25" s="25"/>
      <c r="C25" s="21">
        <v>60</v>
      </c>
      <c r="D25" s="21"/>
      <c r="E25" s="26" t="s">
        <v>22</v>
      </c>
      <c r="F25" s="26"/>
    </row>
    <row r="26" spans="1:6" x14ac:dyDescent="0.25">
      <c r="A26" s="25">
        <v>4.5138888888888888E-2</v>
      </c>
      <c r="B26" s="25"/>
      <c r="C26" s="21">
        <v>54</v>
      </c>
      <c r="D26" s="21"/>
      <c r="E26" s="26" t="s">
        <v>21</v>
      </c>
      <c r="F26" s="26"/>
    </row>
    <row r="27" spans="1:6" x14ac:dyDescent="0.25">
      <c r="A27" s="25">
        <v>0.23819444444444446</v>
      </c>
      <c r="B27" s="25"/>
      <c r="C27" s="21">
        <v>55</v>
      </c>
      <c r="D27" s="21"/>
      <c r="E27" s="26" t="s">
        <v>21</v>
      </c>
      <c r="F27" s="26"/>
    </row>
    <row r="28" spans="1:6" x14ac:dyDescent="0.25">
      <c r="A28" s="25">
        <v>0.34791666666666665</v>
      </c>
      <c r="B28" s="25"/>
      <c r="C28" s="21">
        <v>45</v>
      </c>
      <c r="D28" s="21"/>
      <c r="E28" s="26" t="s">
        <v>21</v>
      </c>
      <c r="F28" s="26"/>
    </row>
    <row r="29" spans="1:6" x14ac:dyDescent="0.25">
      <c r="A29" s="25">
        <v>0.40277777777777773</v>
      </c>
      <c r="B29" s="25"/>
      <c r="C29" s="21">
        <v>43</v>
      </c>
      <c r="D29" s="21"/>
      <c r="E29" s="26" t="s">
        <v>20</v>
      </c>
      <c r="F29" s="26"/>
    </row>
    <row r="30" spans="1:6" x14ac:dyDescent="0.25">
      <c r="A30" s="25">
        <v>0.43402777777777773</v>
      </c>
      <c r="B30" s="25"/>
      <c r="C30" s="21">
        <v>44</v>
      </c>
      <c r="D30" s="21"/>
      <c r="E30" s="26" t="s">
        <v>21</v>
      </c>
      <c r="F30" s="26"/>
    </row>
    <row r="31" spans="1:6" x14ac:dyDescent="0.25">
      <c r="A31" s="25">
        <v>0.48125000000000001</v>
      </c>
      <c r="B31" s="25"/>
      <c r="C31" s="21">
        <v>52</v>
      </c>
      <c r="D31" s="21"/>
      <c r="E31" s="26" t="s">
        <v>21</v>
      </c>
      <c r="F31" s="26"/>
    </row>
    <row r="32" spans="1:6" x14ac:dyDescent="0.25">
      <c r="A32" s="25">
        <v>0.51388888888888895</v>
      </c>
      <c r="B32" s="25"/>
      <c r="C32" s="21">
        <v>58</v>
      </c>
      <c r="D32" s="21"/>
      <c r="E32" s="26" t="s">
        <v>22</v>
      </c>
      <c r="F32" s="26"/>
    </row>
    <row r="33" spans="1:6" x14ac:dyDescent="0.25">
      <c r="A33" s="24" t="s">
        <v>29</v>
      </c>
      <c r="B33" s="24"/>
      <c r="C33" s="24"/>
      <c r="D33" s="24"/>
      <c r="E33" s="24"/>
      <c r="F33" s="4">
        <f>MIN(C25:C32)</f>
        <v>43</v>
      </c>
    </row>
    <row r="34" spans="1:6" x14ac:dyDescent="0.25">
      <c r="A34" s="24" t="s">
        <v>30</v>
      </c>
      <c r="B34" s="24"/>
      <c r="C34" s="24"/>
      <c r="D34" s="24"/>
      <c r="E34" s="24"/>
      <c r="F34" s="4">
        <f>MAX(C25:C32)</f>
        <v>60</v>
      </c>
    </row>
    <row r="35" spans="1:6" x14ac:dyDescent="0.25">
      <c r="A35" s="24" t="s">
        <v>31</v>
      </c>
      <c r="B35" s="24"/>
      <c r="C35" s="24"/>
      <c r="D35" s="24"/>
      <c r="E35" s="24"/>
      <c r="F35" s="4">
        <f>AVERAGE(C25:C32)</f>
        <v>51.375</v>
      </c>
    </row>
    <row r="37" spans="1:6" x14ac:dyDescent="0.25">
      <c r="A37" s="18" t="s">
        <v>36</v>
      </c>
      <c r="B37" s="18"/>
      <c r="C37" s="18"/>
      <c r="D37" s="18"/>
      <c r="E37" s="18"/>
      <c r="F37" s="18"/>
    </row>
    <row r="38" spans="1:6" s="4" customFormat="1" ht="39.950000000000003" customHeight="1" x14ac:dyDescent="0.25">
      <c r="A38" s="4" t="s">
        <v>23</v>
      </c>
      <c r="B38" s="4" t="s">
        <v>24</v>
      </c>
      <c r="C38" s="19" t="s">
        <v>25</v>
      </c>
      <c r="D38" s="19"/>
      <c r="E38" s="19" t="s">
        <v>19</v>
      </c>
      <c r="F38" s="19"/>
    </row>
    <row r="39" spans="1:6" x14ac:dyDescent="0.25">
      <c r="A39" s="9">
        <v>0.25069444444444444</v>
      </c>
      <c r="B39" s="1" t="s">
        <v>26</v>
      </c>
      <c r="C39" s="26" t="s">
        <v>27</v>
      </c>
      <c r="D39" s="26"/>
      <c r="E39" s="26"/>
      <c r="F39" s="26"/>
    </row>
    <row r="40" spans="1:6" x14ac:dyDescent="0.25">
      <c r="A40" s="9">
        <v>0.75208333333333333</v>
      </c>
      <c r="B40" s="1" t="s">
        <v>26</v>
      </c>
      <c r="C40" s="26" t="s">
        <v>27</v>
      </c>
      <c r="D40" s="26"/>
      <c r="E40" s="26"/>
      <c r="F40" s="26"/>
    </row>
    <row r="42" spans="1:6" x14ac:dyDescent="0.25">
      <c r="A42" s="18" t="s">
        <v>38</v>
      </c>
      <c r="B42" s="18"/>
      <c r="C42" s="18"/>
      <c r="D42" s="18"/>
      <c r="E42" s="18"/>
      <c r="F42" s="18"/>
    </row>
    <row r="43" spans="1:6" ht="39.950000000000003" customHeight="1" x14ac:dyDescent="0.25">
      <c r="A43" s="26" t="s">
        <v>37</v>
      </c>
      <c r="B43" s="26"/>
      <c r="C43" s="26" t="s">
        <v>34</v>
      </c>
      <c r="D43" s="26"/>
      <c r="E43" s="26" t="s">
        <v>35</v>
      </c>
      <c r="F43" s="26"/>
    </row>
    <row r="44" spans="1:6" x14ac:dyDescent="0.25">
      <c r="A44" s="27" t="s">
        <v>32</v>
      </c>
      <c r="B44" s="27"/>
      <c r="C44" s="25">
        <v>0.33402777777777781</v>
      </c>
      <c r="D44" s="25"/>
      <c r="E44" s="25">
        <v>0.34027777777777773</v>
      </c>
      <c r="F44" s="25"/>
    </row>
    <row r="45" spans="1:6" x14ac:dyDescent="0.25">
      <c r="A45" s="27" t="s">
        <v>33</v>
      </c>
      <c r="B45" s="27"/>
      <c r="C45" s="25">
        <v>0.76388888888888884</v>
      </c>
      <c r="D45" s="25"/>
      <c r="E45" s="25">
        <v>0.77083333333333337</v>
      </c>
      <c r="F45" s="25"/>
    </row>
  </sheetData>
  <mergeCells count="73">
    <mergeCell ref="E43:F43"/>
    <mergeCell ref="E44:F44"/>
    <mergeCell ref="E45:F45"/>
    <mergeCell ref="C43:D43"/>
    <mergeCell ref="A43:B43"/>
    <mergeCell ref="A44:B44"/>
    <mergeCell ref="A45:B45"/>
    <mergeCell ref="C44:D44"/>
    <mergeCell ref="C45:D45"/>
    <mergeCell ref="A33:E33"/>
    <mergeCell ref="A34:E34"/>
    <mergeCell ref="A35:E35"/>
    <mergeCell ref="A42:F42"/>
    <mergeCell ref="C38:D38"/>
    <mergeCell ref="C39:D39"/>
    <mergeCell ref="C40:D40"/>
    <mergeCell ref="E39:F39"/>
    <mergeCell ref="E40:F40"/>
    <mergeCell ref="E38:F38"/>
    <mergeCell ref="A37:F37"/>
    <mergeCell ref="E31:F31"/>
    <mergeCell ref="E32:F32"/>
    <mergeCell ref="C25:D25"/>
    <mergeCell ref="C26:D26"/>
    <mergeCell ref="C27:D27"/>
    <mergeCell ref="C28:D28"/>
    <mergeCell ref="C29:D29"/>
    <mergeCell ref="C30:D30"/>
    <mergeCell ref="C31:D31"/>
    <mergeCell ref="C32:D32"/>
    <mergeCell ref="A31:B31"/>
    <mergeCell ref="A32:B32"/>
    <mergeCell ref="C24:D24"/>
    <mergeCell ref="E24:F24"/>
    <mergeCell ref="E25:F25"/>
    <mergeCell ref="E26:F26"/>
    <mergeCell ref="E27:F27"/>
    <mergeCell ref="E28:F28"/>
    <mergeCell ref="E29:F29"/>
    <mergeCell ref="E30:F30"/>
    <mergeCell ref="A25:B25"/>
    <mergeCell ref="A26:B26"/>
    <mergeCell ref="A27:B27"/>
    <mergeCell ref="A28:B28"/>
    <mergeCell ref="A29:B29"/>
    <mergeCell ref="A30:B30"/>
    <mergeCell ref="A24:B24"/>
    <mergeCell ref="C12:D12"/>
    <mergeCell ref="C13:D13"/>
    <mergeCell ref="C14:D14"/>
    <mergeCell ref="C15:D15"/>
    <mergeCell ref="C16:D16"/>
    <mergeCell ref="C17:D17"/>
    <mergeCell ref="A23:F23"/>
    <mergeCell ref="C18:D18"/>
    <mergeCell ref="C19:D19"/>
    <mergeCell ref="C20:D20"/>
    <mergeCell ref="A21:D21"/>
    <mergeCell ref="E21:F21"/>
    <mergeCell ref="A1:F1"/>
    <mergeCell ref="A2:F2"/>
    <mergeCell ref="A4:F4"/>
    <mergeCell ref="A11:F11"/>
    <mergeCell ref="E12:F12"/>
    <mergeCell ref="E13:F13"/>
    <mergeCell ref="E14:F14"/>
    <mergeCell ref="E15:F15"/>
    <mergeCell ref="E16:F16"/>
    <mergeCell ref="E17:F17"/>
    <mergeCell ref="E18:F18"/>
    <mergeCell ref="E19:F19"/>
    <mergeCell ref="E20:F20"/>
    <mergeCell ref="A9:C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C13" sqref="C13"/>
    </sheetView>
  </sheetViews>
  <sheetFormatPr defaultRowHeight="15" x14ac:dyDescent="0.25"/>
  <cols>
    <col min="1" max="1" width="12.42578125" style="10" customWidth="1"/>
    <col min="2" max="2" width="38.85546875" style="10" customWidth="1"/>
    <col min="3" max="4" width="12.5703125" style="10" bestFit="1" customWidth="1"/>
    <col min="5" max="5" width="11" style="10" bestFit="1" customWidth="1"/>
    <col min="6" max="6" width="10" style="10" customWidth="1"/>
    <col min="7" max="7" width="11.28515625" style="10" customWidth="1"/>
    <col min="8" max="8" width="11.7109375" style="10" customWidth="1"/>
    <col min="9" max="10" width="11" style="10" customWidth="1"/>
    <col min="11" max="11" width="9.5703125" style="10" customWidth="1"/>
    <col min="12" max="16384" width="9.140625" style="10"/>
  </cols>
  <sheetData>
    <row r="1" spans="1:11" ht="33.75" x14ac:dyDescent="0.25">
      <c r="A1" s="16" t="s">
        <v>39</v>
      </c>
      <c r="B1" s="16"/>
      <c r="C1" s="16"/>
      <c r="D1" s="16"/>
      <c r="E1" s="16"/>
      <c r="F1" s="16"/>
      <c r="G1" s="16"/>
      <c r="H1" s="16"/>
      <c r="I1" s="16"/>
      <c r="J1" s="16"/>
      <c r="K1" s="16"/>
    </row>
    <row r="2" spans="1:11" x14ac:dyDescent="0.25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</row>
    <row r="4" spans="1:11" ht="39.950000000000003" customHeight="1" x14ac:dyDescent="0.25">
      <c r="A4" s="8" t="s">
        <v>41</v>
      </c>
      <c r="B4" s="8" t="s">
        <v>42</v>
      </c>
      <c r="C4" s="8" t="s">
        <v>43</v>
      </c>
      <c r="D4" s="8" t="s">
        <v>44</v>
      </c>
      <c r="E4" s="8" t="s">
        <v>45</v>
      </c>
      <c r="F4" s="8" t="s">
        <v>46</v>
      </c>
      <c r="G4" s="8" t="s">
        <v>47</v>
      </c>
      <c r="H4" s="8" t="s">
        <v>54</v>
      </c>
      <c r="I4" s="8" t="s">
        <v>55</v>
      </c>
      <c r="J4" s="8" t="s">
        <v>56</v>
      </c>
      <c r="K4" s="8" t="s">
        <v>57</v>
      </c>
    </row>
    <row r="5" spans="1:11" x14ac:dyDescent="0.25">
      <c r="A5" s="10" t="s">
        <v>48</v>
      </c>
      <c r="B5" s="10" t="s">
        <v>49</v>
      </c>
      <c r="C5" s="11">
        <v>43984</v>
      </c>
      <c r="D5" s="11">
        <v>44013</v>
      </c>
      <c r="E5" s="10">
        <f>D5-C5+1</f>
        <v>30</v>
      </c>
      <c r="F5" s="10">
        <v>500</v>
      </c>
      <c r="G5" s="12">
        <f>F5*85</f>
        <v>42500</v>
      </c>
      <c r="H5" s="10">
        <v>1800</v>
      </c>
      <c r="I5" s="12">
        <f>G5/F5</f>
        <v>85</v>
      </c>
      <c r="J5" s="12">
        <f>F5/H5</f>
        <v>0.27777777777777779</v>
      </c>
      <c r="K5" s="12">
        <f>G5/H5</f>
        <v>23.611111111111111</v>
      </c>
    </row>
    <row r="6" spans="1:11" x14ac:dyDescent="0.25">
      <c r="A6" s="10" t="s">
        <v>50</v>
      </c>
      <c r="B6" s="10" t="s">
        <v>52</v>
      </c>
      <c r="C6" s="11">
        <v>43983</v>
      </c>
      <c r="D6" s="11">
        <v>44012</v>
      </c>
      <c r="E6" s="10">
        <f t="shared" ref="E6:E7" si="0">D6-C6+1</f>
        <v>30</v>
      </c>
      <c r="F6" s="10">
        <v>423</v>
      </c>
      <c r="G6" s="12">
        <f t="shared" ref="G6:G7" si="1">F6*85</f>
        <v>35955</v>
      </c>
      <c r="H6" s="10">
        <v>1756</v>
      </c>
      <c r="I6" s="12">
        <f t="shared" ref="I6:I7" si="2">G6/F6</f>
        <v>85</v>
      </c>
      <c r="J6" s="12">
        <f t="shared" ref="J6:J7" si="3">F6/H6</f>
        <v>0.24088838268792712</v>
      </c>
      <c r="K6" s="12">
        <f t="shared" ref="K6:K7" si="4">G6/H6</f>
        <v>20.475512528473804</v>
      </c>
    </row>
    <row r="7" spans="1:11" x14ac:dyDescent="0.25">
      <c r="A7" s="10" t="s">
        <v>51</v>
      </c>
      <c r="B7" s="10" t="s">
        <v>53</v>
      </c>
      <c r="C7" s="11">
        <v>43984</v>
      </c>
      <c r="D7" s="11">
        <v>44013</v>
      </c>
      <c r="E7" s="10">
        <f t="shared" si="0"/>
        <v>30</v>
      </c>
      <c r="F7" s="10">
        <v>521</v>
      </c>
      <c r="G7" s="12">
        <f t="shared" si="1"/>
        <v>44285</v>
      </c>
      <c r="H7" s="10">
        <v>2004</v>
      </c>
      <c r="I7" s="12">
        <f t="shared" si="2"/>
        <v>85</v>
      </c>
      <c r="J7" s="12">
        <f t="shared" si="3"/>
        <v>0.25998003992015967</v>
      </c>
      <c r="K7" s="12">
        <f t="shared" si="4"/>
        <v>22.098303393213573</v>
      </c>
    </row>
    <row r="9" spans="1:11" x14ac:dyDescent="0.25">
      <c r="E9" s="13" t="s">
        <v>58</v>
      </c>
      <c r="F9" s="13">
        <f>SUM(F5:F8)</f>
        <v>1444</v>
      </c>
      <c r="G9" s="14">
        <f t="shared" ref="G9:H9" si="5">SUM(G5:G8)</f>
        <v>122740</v>
      </c>
      <c r="H9" s="13">
        <f t="shared" si="5"/>
        <v>5560</v>
      </c>
      <c r="I9" s="14">
        <f t="shared" ref="I9" si="6">G9/F9</f>
        <v>85</v>
      </c>
      <c r="J9" s="14">
        <f t="shared" ref="J9" si="7">I9/F9</f>
        <v>5.8864265927977839E-2</v>
      </c>
      <c r="K9" s="14">
        <f t="shared" ref="K9" si="8">G9/H9</f>
        <v>22.075539568345324</v>
      </c>
    </row>
    <row r="10" spans="1:11" x14ac:dyDescent="0.25">
      <c r="E10" s="13" t="s">
        <v>59</v>
      </c>
      <c r="F10" s="14">
        <f>AVERAGE(F5:F7)</f>
        <v>481.33333333333331</v>
      </c>
      <c r="G10" s="14">
        <f t="shared" ref="G10:K10" si="9">AVERAGE(G5:G7)</f>
        <v>40913.333333333336</v>
      </c>
      <c r="H10" s="14">
        <f t="shared" si="9"/>
        <v>1853.3333333333333</v>
      </c>
      <c r="I10" s="14">
        <f t="shared" si="9"/>
        <v>85</v>
      </c>
      <c r="J10" s="14">
        <f t="shared" si="9"/>
        <v>0.25954873346195484</v>
      </c>
      <c r="K10" s="14">
        <f t="shared" si="9"/>
        <v>22.061642344266161</v>
      </c>
    </row>
  </sheetData>
  <mergeCells count="2">
    <mergeCell ref="A1:K1"/>
    <mergeCell ref="A2:K2"/>
  </mergeCells>
  <pageMargins left="0.7" right="0.7" top="0.75" bottom="0.75" header="0.3" footer="0.3"/>
  <pageSetup orientation="portrait" horizontalDpi="200" verticalDpi="20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Pump Report</vt:lpstr>
      <vt:lpstr>Electrical Consumption</vt:lpstr>
      <vt:lpstr>Sheet2</vt:lpstr>
      <vt:lpstr>Sheet3</vt:lpstr>
    </vt:vector>
  </TitlesOfParts>
  <Company>BWSI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Joko Fernandez</dc:creator>
  <cp:lastModifiedBy>Joko Fernandez</cp:lastModifiedBy>
  <dcterms:created xsi:type="dcterms:W3CDTF">2020-07-08T07:13:07Z</dcterms:created>
  <dcterms:modified xsi:type="dcterms:W3CDTF">2020-07-09T09:09:23Z</dcterms:modified>
</cp:coreProperties>
</file>