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A4501BD-73BB-4135-A7B5-DF5F5731484D}" xr6:coauthVersionLast="45" xr6:coauthVersionMax="45" xr10:uidLastSave="{00000000-0000-0000-0000-000000000000}"/>
  <bookViews>
    <workbookView xWindow="-120" yWindow="-120" windowWidth="20730" windowHeight="11160" activeTab="3" xr2:uid="{6A95502C-350D-44F2-8B64-F200915C5BDC}"/>
  </bookViews>
  <sheets>
    <sheet name="Main" sheetId="7" r:id="rId1"/>
    <sheet name="Sub" sheetId="8" r:id="rId2"/>
    <sheet name="New Con Main" sheetId="6" r:id="rId3"/>
    <sheet name="New Con Sub" sheetId="5" r:id="rId4"/>
    <sheet name="Leak Volume Constant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3" i="7" l="1"/>
  <c r="J22" i="6"/>
  <c r="M18" i="6"/>
  <c r="Y20" i="7"/>
  <c r="Y16" i="8"/>
  <c r="Y10" i="8"/>
  <c r="Y9" i="7"/>
  <c r="Y8" i="8"/>
  <c r="S16" i="8"/>
  <c r="V13" i="7"/>
  <c r="G29" i="7"/>
  <c r="G18" i="8"/>
  <c r="J25" i="6"/>
  <c r="J11" i="6"/>
  <c r="D6" i="6"/>
  <c r="B33" i="6" l="1"/>
  <c r="B34" i="8" l="1"/>
  <c r="B35" i="8" s="1"/>
  <c r="B34" i="7"/>
  <c r="B35" i="7"/>
  <c r="E33" i="7"/>
  <c r="H33" i="7"/>
  <c r="K33" i="7"/>
  <c r="N33" i="7"/>
  <c r="Q33" i="7"/>
  <c r="T33" i="7"/>
  <c r="W33" i="7"/>
  <c r="T29" i="7" l="1"/>
  <c r="N17" i="5"/>
  <c r="Z16" i="8"/>
  <c r="C36" i="7" l="1"/>
  <c r="AL31" i="8" l="1"/>
  <c r="K7" i="6" l="1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J36" i="5"/>
  <c r="I36" i="5"/>
  <c r="D36" i="7" l="1"/>
  <c r="C36" i="5"/>
  <c r="D36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C36" i="6"/>
  <c r="D36" i="6"/>
  <c r="G36" i="6"/>
  <c r="F36" i="6"/>
  <c r="I36" i="6"/>
  <c r="J36" i="6"/>
  <c r="E26" i="6"/>
  <c r="E27" i="6"/>
  <c r="E28" i="6"/>
  <c r="E29" i="6"/>
  <c r="E30" i="6"/>
  <c r="E31" i="6"/>
  <c r="E32" i="6"/>
  <c r="E33" i="6"/>
  <c r="E34" i="6"/>
  <c r="E35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U36" i="7"/>
  <c r="V36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4" i="7"/>
  <c r="W35" i="7"/>
  <c r="W5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30" i="7"/>
  <c r="T31" i="7"/>
  <c r="T32" i="7"/>
  <c r="T34" i="7"/>
  <c r="T35" i="7"/>
  <c r="S36" i="7"/>
  <c r="R36" i="7"/>
  <c r="O36" i="7"/>
  <c r="P36" i="7"/>
  <c r="G36" i="8"/>
  <c r="F36" i="8"/>
  <c r="I36" i="8"/>
  <c r="J36" i="8"/>
  <c r="P36" i="8"/>
  <c r="O36" i="8"/>
  <c r="R36" i="8"/>
  <c r="S36" i="8"/>
  <c r="V36" i="8"/>
  <c r="U36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18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17" i="8"/>
  <c r="K6" i="8"/>
  <c r="K7" i="8"/>
  <c r="K8" i="8"/>
  <c r="K9" i="8"/>
  <c r="K10" i="8"/>
  <c r="K5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5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8" i="7"/>
  <c r="E29" i="7"/>
  <c r="E30" i="7"/>
  <c r="E31" i="7"/>
  <c r="E32" i="7"/>
  <c r="E34" i="7"/>
  <c r="E35" i="7"/>
  <c r="E20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4" i="7"/>
  <c r="Q35" i="7"/>
  <c r="W36" i="7" l="1"/>
  <c r="E36" i="7"/>
  <c r="E36" i="5"/>
  <c r="H36" i="8"/>
  <c r="K36" i="8"/>
  <c r="Q36" i="7"/>
  <c r="T36" i="7"/>
  <c r="W36" i="8"/>
  <c r="T36" i="8"/>
  <c r="AS5" i="7"/>
  <c r="AT5" i="7"/>
  <c r="AS6" i="7"/>
  <c r="AT6" i="7"/>
  <c r="AS7" i="7"/>
  <c r="AS8" i="7"/>
  <c r="AT8" i="7"/>
  <c r="AS9" i="7"/>
  <c r="AT9" i="7"/>
  <c r="AS10" i="7"/>
  <c r="AT10" i="7"/>
  <c r="AS11" i="7"/>
  <c r="AT11" i="7"/>
  <c r="AS12" i="7"/>
  <c r="AT12" i="7"/>
  <c r="AS13" i="7"/>
  <c r="AT13" i="7"/>
  <c r="AS14" i="7"/>
  <c r="AT14" i="7"/>
  <c r="AS15" i="7"/>
  <c r="AT15" i="7"/>
  <c r="AS16" i="7"/>
  <c r="AT16" i="7"/>
  <c r="AS17" i="7"/>
  <c r="AS18" i="7"/>
  <c r="AT18" i="7"/>
  <c r="AS19" i="7"/>
  <c r="AT19" i="7"/>
  <c r="AS20" i="7"/>
  <c r="AT20" i="7"/>
  <c r="AS21" i="7"/>
  <c r="AT21" i="7"/>
  <c r="AS22" i="7"/>
  <c r="AT22" i="7"/>
  <c r="AS23" i="7"/>
  <c r="AT23" i="7"/>
  <c r="AS24" i="7"/>
  <c r="AT24" i="7"/>
  <c r="AS25" i="7"/>
  <c r="AT25" i="7"/>
  <c r="AS26" i="7"/>
  <c r="AT26" i="7"/>
  <c r="AS27" i="7"/>
  <c r="AT27" i="7"/>
  <c r="AS28" i="7"/>
  <c r="AT28" i="7"/>
  <c r="AS29" i="7"/>
  <c r="AT29" i="7"/>
  <c r="AS30" i="7"/>
  <c r="AT30" i="7"/>
  <c r="AS31" i="7"/>
  <c r="AT31" i="7"/>
  <c r="AS32" i="7"/>
  <c r="AS33" i="7"/>
  <c r="AT33" i="7"/>
  <c r="AS34" i="7"/>
  <c r="AT34" i="7"/>
  <c r="AS35" i="7"/>
  <c r="AT35" i="7"/>
  <c r="AT32" i="7" l="1"/>
  <c r="AT7" i="7"/>
  <c r="AT17" i="7" l="1"/>
  <c r="AQ36" i="8" l="1"/>
  <c r="AP36" i="8"/>
  <c r="AN36" i="8"/>
  <c r="AM36" i="8"/>
  <c r="AK36" i="8"/>
  <c r="AJ36" i="8"/>
  <c r="AH36" i="8"/>
  <c r="AG36" i="8"/>
  <c r="AE36" i="8"/>
  <c r="AD36" i="8"/>
  <c r="AB36" i="8"/>
  <c r="AA36" i="8"/>
  <c r="Y36" i="8"/>
  <c r="X36" i="8"/>
  <c r="M36" i="8"/>
  <c r="L36" i="8"/>
  <c r="D36" i="8"/>
  <c r="C36" i="8"/>
  <c r="AT35" i="8"/>
  <c r="AS35" i="8"/>
  <c r="AR35" i="8"/>
  <c r="AO35" i="8"/>
  <c r="AL35" i="8"/>
  <c r="AI35" i="8"/>
  <c r="AF35" i="8"/>
  <c r="AC35" i="8"/>
  <c r="Z35" i="8"/>
  <c r="N35" i="8"/>
  <c r="E35" i="8"/>
  <c r="AT34" i="8"/>
  <c r="AS34" i="8"/>
  <c r="AR34" i="8"/>
  <c r="AO34" i="8"/>
  <c r="AL34" i="8"/>
  <c r="AI34" i="8"/>
  <c r="AF34" i="8"/>
  <c r="AC34" i="8"/>
  <c r="Z34" i="8"/>
  <c r="N34" i="8"/>
  <c r="E34" i="8"/>
  <c r="AT33" i="8"/>
  <c r="AS33" i="8"/>
  <c r="AR33" i="8"/>
  <c r="AO33" i="8"/>
  <c r="AL33" i="8"/>
  <c r="AI33" i="8"/>
  <c r="AF33" i="8"/>
  <c r="AC33" i="8"/>
  <c r="Z33" i="8"/>
  <c r="N33" i="8"/>
  <c r="E33" i="8"/>
  <c r="AT32" i="8"/>
  <c r="AS32" i="8"/>
  <c r="AR32" i="8"/>
  <c r="AO32" i="8"/>
  <c r="AL32" i="8"/>
  <c r="AI32" i="8"/>
  <c r="AF32" i="8"/>
  <c r="AC32" i="8"/>
  <c r="Z32" i="8"/>
  <c r="N32" i="8"/>
  <c r="E32" i="8"/>
  <c r="AT31" i="8"/>
  <c r="AS31" i="8"/>
  <c r="AR31" i="8"/>
  <c r="AO31" i="8"/>
  <c r="AI31" i="8"/>
  <c r="AF31" i="8"/>
  <c r="AC31" i="8"/>
  <c r="Z31" i="8"/>
  <c r="N31" i="8"/>
  <c r="E31" i="8"/>
  <c r="AT30" i="8"/>
  <c r="AS30" i="8"/>
  <c r="AR30" i="8"/>
  <c r="AO30" i="8"/>
  <c r="AL30" i="8"/>
  <c r="AI30" i="8"/>
  <c r="AF30" i="8"/>
  <c r="AC30" i="8"/>
  <c r="Z30" i="8"/>
  <c r="N30" i="8"/>
  <c r="E30" i="8"/>
  <c r="AT29" i="8"/>
  <c r="AS29" i="8"/>
  <c r="AR29" i="8"/>
  <c r="AO29" i="8"/>
  <c r="AL29" i="8"/>
  <c r="AI29" i="8"/>
  <c r="AF29" i="8"/>
  <c r="AC29" i="8"/>
  <c r="Z29" i="8"/>
  <c r="N29" i="8"/>
  <c r="E29" i="8"/>
  <c r="AT28" i="8"/>
  <c r="AS28" i="8"/>
  <c r="AR28" i="8"/>
  <c r="AO28" i="8"/>
  <c r="AL28" i="8"/>
  <c r="AI28" i="8"/>
  <c r="AF28" i="8"/>
  <c r="AC28" i="8"/>
  <c r="Z28" i="8"/>
  <c r="N28" i="8"/>
  <c r="E28" i="8"/>
  <c r="AT27" i="8"/>
  <c r="AS27" i="8"/>
  <c r="AR27" i="8"/>
  <c r="AO27" i="8"/>
  <c r="AL27" i="8"/>
  <c r="AI27" i="8"/>
  <c r="AF27" i="8"/>
  <c r="AC27" i="8"/>
  <c r="Z27" i="8"/>
  <c r="N27" i="8"/>
  <c r="E27" i="8"/>
  <c r="AT26" i="8"/>
  <c r="AS26" i="8"/>
  <c r="AR26" i="8"/>
  <c r="AO26" i="8"/>
  <c r="AL26" i="8"/>
  <c r="AI26" i="8"/>
  <c r="AF26" i="8"/>
  <c r="AC26" i="8"/>
  <c r="Z26" i="8"/>
  <c r="N26" i="8"/>
  <c r="E26" i="8"/>
  <c r="AT25" i="8"/>
  <c r="AS25" i="8"/>
  <c r="AR25" i="8"/>
  <c r="AO25" i="8"/>
  <c r="AL25" i="8"/>
  <c r="AI25" i="8"/>
  <c r="AF25" i="8"/>
  <c r="AC25" i="8"/>
  <c r="Z25" i="8"/>
  <c r="N25" i="8"/>
  <c r="E25" i="8"/>
  <c r="AT24" i="8"/>
  <c r="AS24" i="8"/>
  <c r="AR24" i="8"/>
  <c r="AO24" i="8"/>
  <c r="AL24" i="8"/>
  <c r="AI24" i="8"/>
  <c r="AF24" i="8"/>
  <c r="AC24" i="8"/>
  <c r="Z24" i="8"/>
  <c r="N24" i="8"/>
  <c r="E24" i="8"/>
  <c r="AT23" i="8"/>
  <c r="AS23" i="8"/>
  <c r="AR23" i="8"/>
  <c r="AO23" i="8"/>
  <c r="AL23" i="8"/>
  <c r="AI23" i="8"/>
  <c r="AF23" i="8"/>
  <c r="AC23" i="8"/>
  <c r="Z23" i="8"/>
  <c r="N23" i="8"/>
  <c r="E23" i="8"/>
  <c r="AT22" i="8"/>
  <c r="AS22" i="8"/>
  <c r="AR22" i="8"/>
  <c r="AO22" i="8"/>
  <c r="AL22" i="8"/>
  <c r="AI22" i="8"/>
  <c r="AF22" i="8"/>
  <c r="AC22" i="8"/>
  <c r="Z22" i="8"/>
  <c r="N22" i="8"/>
  <c r="E22" i="8"/>
  <c r="AT21" i="8"/>
  <c r="AS21" i="8"/>
  <c r="AR21" i="8"/>
  <c r="AO21" i="8"/>
  <c r="AL21" i="8"/>
  <c r="AI21" i="8"/>
  <c r="AF21" i="8"/>
  <c r="AC21" i="8"/>
  <c r="Z21" i="8"/>
  <c r="N21" i="8"/>
  <c r="E21" i="8"/>
  <c r="AT20" i="8"/>
  <c r="AS20" i="8"/>
  <c r="AR20" i="8"/>
  <c r="AO20" i="8"/>
  <c r="AL20" i="8"/>
  <c r="AI20" i="8"/>
  <c r="AF20" i="8"/>
  <c r="AC20" i="8"/>
  <c r="Z20" i="8"/>
  <c r="N20" i="8"/>
  <c r="E20" i="8"/>
  <c r="AT19" i="8"/>
  <c r="AS19" i="8"/>
  <c r="AR19" i="8"/>
  <c r="AO19" i="8"/>
  <c r="AL19" i="8"/>
  <c r="AI19" i="8"/>
  <c r="AF19" i="8"/>
  <c r="AC19" i="8"/>
  <c r="Z19" i="8"/>
  <c r="N19" i="8"/>
  <c r="E19" i="8"/>
  <c r="AT18" i="8"/>
  <c r="AS18" i="8"/>
  <c r="AR18" i="8"/>
  <c r="AO18" i="8"/>
  <c r="AL18" i="8"/>
  <c r="AI18" i="8"/>
  <c r="AF18" i="8"/>
  <c r="AC18" i="8"/>
  <c r="Z18" i="8"/>
  <c r="N18" i="8"/>
  <c r="E18" i="8"/>
  <c r="AT17" i="8"/>
  <c r="AS17" i="8"/>
  <c r="AR17" i="8"/>
  <c r="AO17" i="8"/>
  <c r="AL17" i="8"/>
  <c r="AI17" i="8"/>
  <c r="AF17" i="8"/>
  <c r="AC17" i="8"/>
  <c r="Z17" i="8"/>
  <c r="N17" i="8"/>
  <c r="E17" i="8"/>
  <c r="AT16" i="8"/>
  <c r="AS16" i="8"/>
  <c r="AR16" i="8"/>
  <c r="AO16" i="8"/>
  <c r="AL16" i="8"/>
  <c r="AI16" i="8"/>
  <c r="AF16" i="8"/>
  <c r="AC16" i="8"/>
  <c r="Q16" i="8"/>
  <c r="N16" i="8"/>
  <c r="E16" i="8"/>
  <c r="AT15" i="8"/>
  <c r="AS15" i="8"/>
  <c r="AR15" i="8"/>
  <c r="AO15" i="8"/>
  <c r="AL15" i="8"/>
  <c r="AI15" i="8"/>
  <c r="AF15" i="8"/>
  <c r="AC15" i="8"/>
  <c r="Z15" i="8"/>
  <c r="Q15" i="8"/>
  <c r="N15" i="8"/>
  <c r="E15" i="8"/>
  <c r="AT14" i="8"/>
  <c r="AS14" i="8"/>
  <c r="AR14" i="8"/>
  <c r="AO14" i="8"/>
  <c r="AL14" i="8"/>
  <c r="AI14" i="8"/>
  <c r="AF14" i="8"/>
  <c r="AC14" i="8"/>
  <c r="Z14" i="8"/>
  <c r="Q14" i="8"/>
  <c r="N14" i="8"/>
  <c r="E14" i="8"/>
  <c r="AT13" i="8"/>
  <c r="AS13" i="8"/>
  <c r="AR13" i="8"/>
  <c r="AO13" i="8"/>
  <c r="AL13" i="8"/>
  <c r="AI13" i="8"/>
  <c r="AF13" i="8"/>
  <c r="AC13" i="8"/>
  <c r="Z13" i="8"/>
  <c r="Q13" i="8"/>
  <c r="N13" i="8"/>
  <c r="E13" i="8"/>
  <c r="AT12" i="8"/>
  <c r="AS12" i="8"/>
  <c r="AR12" i="8"/>
  <c r="AO12" i="8"/>
  <c r="AL12" i="8"/>
  <c r="AI12" i="8"/>
  <c r="AF12" i="8"/>
  <c r="AC12" i="8"/>
  <c r="Z12" i="8"/>
  <c r="Q12" i="8"/>
  <c r="N12" i="8"/>
  <c r="E12" i="8"/>
  <c r="AT11" i="8"/>
  <c r="AS11" i="8"/>
  <c r="AR11" i="8"/>
  <c r="AO11" i="8"/>
  <c r="AL11" i="8"/>
  <c r="AI11" i="8"/>
  <c r="AF11" i="8"/>
  <c r="AC11" i="8"/>
  <c r="Z11" i="8"/>
  <c r="Q11" i="8"/>
  <c r="N11" i="8"/>
  <c r="E11" i="8"/>
  <c r="AT10" i="8"/>
  <c r="AS10" i="8"/>
  <c r="AR10" i="8"/>
  <c r="AO10" i="8"/>
  <c r="AL10" i="8"/>
  <c r="AI10" i="8"/>
  <c r="AF10" i="8"/>
  <c r="AC10" i="8"/>
  <c r="Z10" i="8"/>
  <c r="Q10" i="8"/>
  <c r="N10" i="8"/>
  <c r="E10" i="8"/>
  <c r="AT9" i="8"/>
  <c r="AS9" i="8"/>
  <c r="AR9" i="8"/>
  <c r="AO9" i="8"/>
  <c r="AL9" i="8"/>
  <c r="AI9" i="8"/>
  <c r="AF9" i="8"/>
  <c r="AC9" i="8"/>
  <c r="Z9" i="8"/>
  <c r="Q9" i="8"/>
  <c r="N9" i="8"/>
  <c r="E9" i="8"/>
  <c r="AT8" i="8"/>
  <c r="AS8" i="8"/>
  <c r="AR8" i="8"/>
  <c r="AO8" i="8"/>
  <c r="AL8" i="8"/>
  <c r="AI8" i="8"/>
  <c r="AF8" i="8"/>
  <c r="AC8" i="8"/>
  <c r="Z8" i="8"/>
  <c r="Q8" i="8"/>
  <c r="N8" i="8"/>
  <c r="E8" i="8"/>
  <c r="AT7" i="8"/>
  <c r="AS7" i="8"/>
  <c r="AR7" i="8"/>
  <c r="AO7" i="8"/>
  <c r="AL7" i="8"/>
  <c r="AI7" i="8"/>
  <c r="AF7" i="8"/>
  <c r="AC7" i="8"/>
  <c r="Z7" i="8"/>
  <c r="Q7" i="8"/>
  <c r="N7" i="8"/>
  <c r="E7" i="8"/>
  <c r="AT6" i="8"/>
  <c r="AS6" i="8"/>
  <c r="AR6" i="8"/>
  <c r="AO6" i="8"/>
  <c r="AL6" i="8"/>
  <c r="AI6" i="8"/>
  <c r="AF6" i="8"/>
  <c r="AC6" i="8"/>
  <c r="Z6" i="8"/>
  <c r="Q6" i="8"/>
  <c r="N6" i="8"/>
  <c r="E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AT5" i="8"/>
  <c r="AS5" i="8"/>
  <c r="AR5" i="8"/>
  <c r="AO5" i="8"/>
  <c r="AO36" i="8" s="1"/>
  <c r="AL5" i="8"/>
  <c r="AI5" i="8"/>
  <c r="AF5" i="8"/>
  <c r="AC5" i="8"/>
  <c r="Z5" i="8"/>
  <c r="Q5" i="8"/>
  <c r="N5" i="8"/>
  <c r="E5" i="8"/>
  <c r="AK36" i="7"/>
  <c r="AJ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Q36" i="7"/>
  <c r="AP36" i="7"/>
  <c r="AN36" i="7"/>
  <c r="AM36" i="7"/>
  <c r="AR35" i="7"/>
  <c r="AO35" i="7"/>
  <c r="AR34" i="7"/>
  <c r="AO34" i="7"/>
  <c r="AR33" i="7"/>
  <c r="AO33" i="7"/>
  <c r="AR32" i="7"/>
  <c r="AO32" i="7"/>
  <c r="AR31" i="7"/>
  <c r="AO31" i="7"/>
  <c r="AR30" i="7"/>
  <c r="AO30" i="7"/>
  <c r="AR29" i="7"/>
  <c r="AO29" i="7"/>
  <c r="AR28" i="7"/>
  <c r="AO28" i="7"/>
  <c r="AR27" i="7"/>
  <c r="AO27" i="7"/>
  <c r="AR26" i="7"/>
  <c r="AO26" i="7"/>
  <c r="AR25" i="7"/>
  <c r="AO25" i="7"/>
  <c r="AR24" i="7"/>
  <c r="AO24" i="7"/>
  <c r="AR23" i="7"/>
  <c r="AO23" i="7"/>
  <c r="AR22" i="7"/>
  <c r="AO22" i="7"/>
  <c r="AR21" i="7"/>
  <c r="AO21" i="7"/>
  <c r="AR20" i="7"/>
  <c r="AO20" i="7"/>
  <c r="AR19" i="7"/>
  <c r="AO19" i="7"/>
  <c r="AR18" i="7"/>
  <c r="AO18" i="7"/>
  <c r="AR17" i="7"/>
  <c r="AO17" i="7"/>
  <c r="AR16" i="7"/>
  <c r="AO16" i="7"/>
  <c r="AR15" i="7"/>
  <c r="AO15" i="7"/>
  <c r="AR14" i="7"/>
  <c r="AO14" i="7"/>
  <c r="AR13" i="7"/>
  <c r="AO13" i="7"/>
  <c r="AR12" i="7"/>
  <c r="AO12" i="7"/>
  <c r="AR11" i="7"/>
  <c r="AO11" i="7"/>
  <c r="AR10" i="7"/>
  <c r="AO10" i="7"/>
  <c r="AR9" i="7"/>
  <c r="AO9" i="7"/>
  <c r="AR8" i="7"/>
  <c r="AO8" i="7"/>
  <c r="AR7" i="7"/>
  <c r="AO7" i="7"/>
  <c r="AR6" i="7"/>
  <c r="AO6" i="7"/>
  <c r="AR5" i="7"/>
  <c r="AO5" i="7"/>
  <c r="AH36" i="7"/>
  <c r="AG36" i="7"/>
  <c r="AE36" i="7"/>
  <c r="AD36" i="7"/>
  <c r="AI35" i="7"/>
  <c r="AF35" i="7"/>
  <c r="AI34" i="7"/>
  <c r="AF34" i="7"/>
  <c r="AI33" i="7"/>
  <c r="AF33" i="7"/>
  <c r="AI32" i="7"/>
  <c r="AF32" i="7"/>
  <c r="AI31" i="7"/>
  <c r="AF31" i="7"/>
  <c r="AI30" i="7"/>
  <c r="AF30" i="7"/>
  <c r="AI29" i="7"/>
  <c r="AF29" i="7"/>
  <c r="AI28" i="7"/>
  <c r="AF28" i="7"/>
  <c r="AI27" i="7"/>
  <c r="AF27" i="7"/>
  <c r="AI26" i="7"/>
  <c r="AF26" i="7"/>
  <c r="AI25" i="7"/>
  <c r="AF25" i="7"/>
  <c r="AI24" i="7"/>
  <c r="AF24" i="7"/>
  <c r="AI23" i="7"/>
  <c r="AF23" i="7"/>
  <c r="AI22" i="7"/>
  <c r="AF22" i="7"/>
  <c r="AI21" i="7"/>
  <c r="AF21" i="7"/>
  <c r="AI20" i="7"/>
  <c r="AF20" i="7"/>
  <c r="AI19" i="7"/>
  <c r="AF19" i="7"/>
  <c r="AI18" i="7"/>
  <c r="AF18" i="7"/>
  <c r="AI17" i="7"/>
  <c r="AF17" i="7"/>
  <c r="AI16" i="7"/>
  <c r="AF16" i="7"/>
  <c r="AI15" i="7"/>
  <c r="AF15" i="7"/>
  <c r="AI14" i="7"/>
  <c r="AF14" i="7"/>
  <c r="AI13" i="7"/>
  <c r="AF13" i="7"/>
  <c r="AI12" i="7"/>
  <c r="AF12" i="7"/>
  <c r="AI11" i="7"/>
  <c r="AF11" i="7"/>
  <c r="AI10" i="7"/>
  <c r="AF10" i="7"/>
  <c r="AI9" i="7"/>
  <c r="AF9" i="7"/>
  <c r="AI8" i="7"/>
  <c r="AF8" i="7"/>
  <c r="AI7" i="7"/>
  <c r="AF7" i="7"/>
  <c r="AI6" i="7"/>
  <c r="AF6" i="7"/>
  <c r="AI5" i="7"/>
  <c r="AF5" i="7"/>
  <c r="AB36" i="7"/>
  <c r="AA36" i="7"/>
  <c r="Y36" i="7"/>
  <c r="X36" i="7"/>
  <c r="AC35" i="7"/>
  <c r="Z35" i="7"/>
  <c r="AC34" i="7"/>
  <c r="Z34" i="7"/>
  <c r="AC33" i="7"/>
  <c r="Z33" i="7"/>
  <c r="AC32" i="7"/>
  <c r="Z32" i="7"/>
  <c r="AC31" i="7"/>
  <c r="Z31" i="7"/>
  <c r="AC30" i="7"/>
  <c r="Z30" i="7"/>
  <c r="AC29" i="7"/>
  <c r="Z29" i="7"/>
  <c r="AC28" i="7"/>
  <c r="Z28" i="7"/>
  <c r="AC27" i="7"/>
  <c r="Z27" i="7"/>
  <c r="AC26" i="7"/>
  <c r="Z26" i="7"/>
  <c r="AC25" i="7"/>
  <c r="Z25" i="7"/>
  <c r="AC24" i="7"/>
  <c r="Z24" i="7"/>
  <c r="AC23" i="7"/>
  <c r="Z23" i="7"/>
  <c r="AC22" i="7"/>
  <c r="Z22" i="7"/>
  <c r="AC21" i="7"/>
  <c r="Z21" i="7"/>
  <c r="AC20" i="7"/>
  <c r="Z20" i="7"/>
  <c r="AC19" i="7"/>
  <c r="Z19" i="7"/>
  <c r="AC18" i="7"/>
  <c r="Z18" i="7"/>
  <c r="AC17" i="7"/>
  <c r="Z17" i="7"/>
  <c r="AC16" i="7"/>
  <c r="Z16" i="7"/>
  <c r="AC15" i="7"/>
  <c r="Z15" i="7"/>
  <c r="AC14" i="7"/>
  <c r="Z14" i="7"/>
  <c r="AC13" i="7"/>
  <c r="Z13" i="7"/>
  <c r="AC12" i="7"/>
  <c r="Z12" i="7"/>
  <c r="AC11" i="7"/>
  <c r="Z11" i="7"/>
  <c r="AC10" i="7"/>
  <c r="Z10" i="7"/>
  <c r="AC9" i="7"/>
  <c r="Z9" i="7"/>
  <c r="AC8" i="7"/>
  <c r="Z8" i="7"/>
  <c r="AC7" i="7"/>
  <c r="Z7" i="7"/>
  <c r="AC6" i="7"/>
  <c r="Z6" i="7"/>
  <c r="AC5" i="7"/>
  <c r="Z5" i="7"/>
  <c r="M36" i="7"/>
  <c r="L36" i="7"/>
  <c r="J36" i="7"/>
  <c r="I36" i="7"/>
  <c r="G36" i="7"/>
  <c r="F36" i="7"/>
  <c r="N35" i="7"/>
  <c r="K35" i="7"/>
  <c r="H35" i="7"/>
  <c r="N34" i="7"/>
  <c r="K34" i="7"/>
  <c r="H34" i="7"/>
  <c r="N32" i="7"/>
  <c r="K32" i="7"/>
  <c r="H32" i="7"/>
  <c r="N31" i="7"/>
  <c r="K31" i="7"/>
  <c r="H31" i="7"/>
  <c r="N30" i="7"/>
  <c r="K30" i="7"/>
  <c r="H30" i="7"/>
  <c r="N29" i="7"/>
  <c r="K29" i="7"/>
  <c r="H29" i="7"/>
  <c r="N28" i="7"/>
  <c r="K28" i="7"/>
  <c r="H28" i="7"/>
  <c r="N27" i="7"/>
  <c r="K27" i="7"/>
  <c r="H27" i="7"/>
  <c r="N26" i="7"/>
  <c r="K26" i="7"/>
  <c r="H26" i="7"/>
  <c r="N25" i="7"/>
  <c r="K25" i="7"/>
  <c r="H25" i="7"/>
  <c r="N24" i="7"/>
  <c r="K24" i="7"/>
  <c r="H24" i="7"/>
  <c r="N23" i="7"/>
  <c r="K23" i="7"/>
  <c r="H23" i="7"/>
  <c r="N22" i="7"/>
  <c r="K22" i="7"/>
  <c r="H22" i="7"/>
  <c r="N21" i="7"/>
  <c r="K21" i="7"/>
  <c r="H21" i="7"/>
  <c r="N20" i="7"/>
  <c r="K20" i="7"/>
  <c r="H20" i="7"/>
  <c r="N19" i="7"/>
  <c r="K19" i="7"/>
  <c r="H19" i="7"/>
  <c r="N18" i="7"/>
  <c r="K18" i="7"/>
  <c r="H18" i="7"/>
  <c r="N17" i="7"/>
  <c r="K17" i="7"/>
  <c r="H17" i="7"/>
  <c r="N16" i="7"/>
  <c r="K16" i="7"/>
  <c r="H16" i="7"/>
  <c r="N15" i="7"/>
  <c r="K15" i="7"/>
  <c r="H15" i="7"/>
  <c r="N14" i="7"/>
  <c r="K14" i="7"/>
  <c r="H14" i="7"/>
  <c r="N13" i="7"/>
  <c r="K13" i="7"/>
  <c r="H13" i="7"/>
  <c r="N12" i="7"/>
  <c r="K12" i="7"/>
  <c r="H12" i="7"/>
  <c r="N11" i="7"/>
  <c r="K11" i="7"/>
  <c r="H11" i="7"/>
  <c r="N10" i="7"/>
  <c r="K10" i="7"/>
  <c r="H10" i="7"/>
  <c r="N9" i="7"/>
  <c r="K9" i="7"/>
  <c r="H9" i="7"/>
  <c r="N8" i="7"/>
  <c r="K8" i="7"/>
  <c r="H8" i="7"/>
  <c r="N7" i="7"/>
  <c r="K7" i="7"/>
  <c r="H7" i="7"/>
  <c r="N6" i="7"/>
  <c r="K6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N5" i="7"/>
  <c r="K5" i="7"/>
  <c r="H5" i="7"/>
  <c r="M36" i="6"/>
  <c r="L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E25" i="6"/>
  <c r="P24" i="6"/>
  <c r="O24" i="6"/>
  <c r="N24" i="6"/>
  <c r="E24" i="6"/>
  <c r="P23" i="6"/>
  <c r="O23" i="6"/>
  <c r="N23" i="6"/>
  <c r="E23" i="6"/>
  <c r="P22" i="6"/>
  <c r="O22" i="6"/>
  <c r="N22" i="6"/>
  <c r="E22" i="6"/>
  <c r="P21" i="6"/>
  <c r="O21" i="6"/>
  <c r="N21" i="6"/>
  <c r="E21" i="6"/>
  <c r="P20" i="6"/>
  <c r="O20" i="6"/>
  <c r="N20" i="6"/>
  <c r="E20" i="6"/>
  <c r="P19" i="6"/>
  <c r="O19" i="6"/>
  <c r="N19" i="6"/>
  <c r="E19" i="6"/>
  <c r="P18" i="6"/>
  <c r="O18" i="6"/>
  <c r="N18" i="6"/>
  <c r="E18" i="6"/>
  <c r="P17" i="6"/>
  <c r="O17" i="6"/>
  <c r="N17" i="6"/>
  <c r="E17" i="6"/>
  <c r="P16" i="6"/>
  <c r="O16" i="6"/>
  <c r="N16" i="6"/>
  <c r="E16" i="6"/>
  <c r="P15" i="6"/>
  <c r="O15" i="6"/>
  <c r="N15" i="6"/>
  <c r="E15" i="6"/>
  <c r="P14" i="6"/>
  <c r="O14" i="6"/>
  <c r="N14" i="6"/>
  <c r="E14" i="6"/>
  <c r="P13" i="6"/>
  <c r="O13" i="6"/>
  <c r="N13" i="6"/>
  <c r="E13" i="6"/>
  <c r="P12" i="6"/>
  <c r="O12" i="6"/>
  <c r="N12" i="6"/>
  <c r="H12" i="6"/>
  <c r="E12" i="6"/>
  <c r="P11" i="6"/>
  <c r="O11" i="6"/>
  <c r="N11" i="6"/>
  <c r="H11" i="6"/>
  <c r="E11" i="6"/>
  <c r="P10" i="6"/>
  <c r="O10" i="6"/>
  <c r="N10" i="6"/>
  <c r="H10" i="6"/>
  <c r="E10" i="6"/>
  <c r="P9" i="6"/>
  <c r="O9" i="6"/>
  <c r="N9" i="6"/>
  <c r="H9" i="6"/>
  <c r="E9" i="6"/>
  <c r="P8" i="6"/>
  <c r="O8" i="6"/>
  <c r="N8" i="6"/>
  <c r="H8" i="6"/>
  <c r="E8" i="6"/>
  <c r="P7" i="6"/>
  <c r="O7" i="6"/>
  <c r="N7" i="6"/>
  <c r="H7" i="6"/>
  <c r="E7" i="6"/>
  <c r="P6" i="6"/>
  <c r="O6" i="6"/>
  <c r="N6" i="6"/>
  <c r="K6" i="6"/>
  <c r="H6" i="6"/>
  <c r="E6" i="6"/>
  <c r="B6" i="6"/>
  <c r="B7" i="6" s="1"/>
  <c r="B8" i="6" s="1"/>
  <c r="B9" i="6" s="1"/>
  <c r="B10" i="6" s="1"/>
  <c r="P5" i="6"/>
  <c r="O5" i="6"/>
  <c r="N5" i="6"/>
  <c r="K5" i="6"/>
  <c r="H5" i="6"/>
  <c r="E5" i="6"/>
  <c r="M36" i="5"/>
  <c r="L36" i="5"/>
  <c r="G36" i="5"/>
  <c r="F36" i="5"/>
  <c r="P35" i="5"/>
  <c r="O35" i="5"/>
  <c r="N35" i="5"/>
  <c r="H3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P5" i="5"/>
  <c r="O5" i="5"/>
  <c r="N6" i="5"/>
  <c r="N7" i="5"/>
  <c r="N8" i="5"/>
  <c r="N9" i="5"/>
  <c r="N10" i="5"/>
  <c r="N11" i="5"/>
  <c r="N12" i="5"/>
  <c r="N13" i="5"/>
  <c r="N14" i="5"/>
  <c r="N15" i="5"/>
  <c r="N16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K6" i="5"/>
  <c r="K7" i="5"/>
  <c r="K8" i="5"/>
  <c r="K9" i="5"/>
  <c r="H6" i="5"/>
  <c r="H7" i="5"/>
  <c r="H8" i="5"/>
  <c r="H9" i="5"/>
  <c r="H10" i="5"/>
  <c r="H11" i="5"/>
  <c r="H12" i="5"/>
  <c r="H13" i="5"/>
  <c r="H14" i="5"/>
  <c r="H15" i="5"/>
  <c r="H16" i="5"/>
  <c r="H17" i="5"/>
  <c r="Q17" i="5" s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N5" i="5"/>
  <c r="K5" i="5"/>
  <c r="H5" i="5"/>
  <c r="B11" i="6" l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K36" i="6"/>
  <c r="Q13" i="5"/>
  <c r="Q9" i="5"/>
  <c r="Q27" i="5"/>
  <c r="Q15" i="5"/>
  <c r="Q33" i="5"/>
  <c r="Q12" i="5"/>
  <c r="Q22" i="5"/>
  <c r="Q18" i="5"/>
  <c r="Q31" i="5"/>
  <c r="Q23" i="5"/>
  <c r="Q19" i="5"/>
  <c r="Q29" i="5"/>
  <c r="Q25" i="5"/>
  <c r="Q21" i="5"/>
  <c r="Q36" i="8"/>
  <c r="Q32" i="5"/>
  <c r="Q24" i="5"/>
  <c r="Q16" i="5"/>
  <c r="AL36" i="8"/>
  <c r="AU35" i="7"/>
  <c r="Q11" i="5"/>
  <c r="Q26" i="5"/>
  <c r="N36" i="8"/>
  <c r="K36" i="5"/>
  <c r="AC36" i="8"/>
  <c r="K36" i="7"/>
  <c r="N36" i="6"/>
  <c r="N36" i="5"/>
  <c r="H36" i="6"/>
  <c r="Z36" i="8"/>
  <c r="E36" i="6"/>
  <c r="Q8" i="5"/>
  <c r="Q28" i="5"/>
  <c r="Q6" i="6"/>
  <c r="Q8" i="6"/>
  <c r="Q18" i="6"/>
  <c r="Q20" i="6"/>
  <c r="H36" i="5"/>
  <c r="Q35" i="5"/>
  <c r="Q5" i="6"/>
  <c r="H36" i="7"/>
  <c r="AU34" i="7"/>
  <c r="AU30" i="7"/>
  <c r="AU26" i="7"/>
  <c r="AU22" i="7"/>
  <c r="AU14" i="7"/>
  <c r="AU10" i="7"/>
  <c r="AU6" i="7"/>
  <c r="AR36" i="8"/>
  <c r="AU10" i="8"/>
  <c r="Q30" i="5"/>
  <c r="Q14" i="5"/>
  <c r="Q20" i="5"/>
  <c r="Q7" i="6"/>
  <c r="Q9" i="6"/>
  <c r="Q13" i="6"/>
  <c r="Q15" i="6"/>
  <c r="Q17" i="6"/>
  <c r="Q19" i="6"/>
  <c r="Q21" i="6"/>
  <c r="Q23" i="6"/>
  <c r="Q25" i="6"/>
  <c r="Q27" i="6"/>
  <c r="Q29" i="6"/>
  <c r="Q33" i="6"/>
  <c r="Q35" i="6"/>
  <c r="AU33" i="7"/>
  <c r="AU29" i="7"/>
  <c r="AU25" i="7"/>
  <c r="AU21" i="7"/>
  <c r="AU13" i="7"/>
  <c r="AU9" i="7"/>
  <c r="AI36" i="8"/>
  <c r="AF36" i="8"/>
  <c r="AU27" i="7"/>
  <c r="AU32" i="7"/>
  <c r="AU28" i="7"/>
  <c r="AU20" i="7"/>
  <c r="AU16" i="7"/>
  <c r="AU8" i="7"/>
  <c r="Q16" i="6"/>
  <c r="Q22" i="6"/>
  <c r="Q24" i="6"/>
  <c r="Q28" i="6"/>
  <c r="Q32" i="6"/>
  <c r="Q34" i="6"/>
  <c r="AU31" i="7"/>
  <c r="AU23" i="7"/>
  <c r="AU15" i="7"/>
  <c r="AU11" i="7"/>
  <c r="AU5" i="8"/>
  <c r="AU7" i="7"/>
  <c r="AU24" i="7"/>
  <c r="AU19" i="7"/>
  <c r="AU18" i="7"/>
  <c r="AU17" i="7"/>
  <c r="AU12" i="7"/>
  <c r="AS36" i="8"/>
  <c r="AU5" i="7"/>
  <c r="Q34" i="5"/>
  <c r="Q31" i="6"/>
  <c r="Q30" i="6"/>
  <c r="Q26" i="6"/>
  <c r="Q14" i="6"/>
  <c r="Q12" i="6"/>
  <c r="Q11" i="6"/>
  <c r="Q10" i="5"/>
  <c r="Q10" i="6"/>
  <c r="O36" i="6"/>
  <c r="O36" i="5"/>
  <c r="P36" i="5"/>
  <c r="Q7" i="5"/>
  <c r="P36" i="6"/>
  <c r="AU6" i="8"/>
  <c r="AU7" i="8"/>
  <c r="AU8" i="8"/>
  <c r="AU9" i="8"/>
  <c r="AU11" i="8"/>
  <c r="AU12" i="8"/>
  <c r="AU13" i="8"/>
  <c r="AU14" i="8"/>
  <c r="AU15" i="8"/>
  <c r="AU16" i="8"/>
  <c r="AU17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T36" i="8"/>
  <c r="AU18" i="8"/>
  <c r="AT36" i="7"/>
  <c r="E36" i="8"/>
  <c r="AL36" i="7"/>
  <c r="N36" i="7"/>
  <c r="AS36" i="7"/>
  <c r="AF36" i="7"/>
  <c r="Z36" i="7"/>
  <c r="AO36" i="7"/>
  <c r="AC36" i="7"/>
  <c r="AI36" i="7"/>
  <c r="AR36" i="7"/>
  <c r="Q6" i="5"/>
  <c r="Q5" i="5"/>
  <c r="AU36" i="8" l="1"/>
  <c r="AU36" i="7"/>
  <c r="Q36" i="6"/>
  <c r="Q36" i="5"/>
  <c r="B6" i="5"/>
  <c r="B7" i="5" s="1"/>
  <c r="B8" i="5" s="1"/>
  <c r="B9" i="5" s="1"/>
  <c r="B10" i="5" l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</calcChain>
</file>

<file path=xl/sharedStrings.xml><?xml version="1.0" encoding="utf-8"?>
<sst xmlns="http://schemas.openxmlformats.org/spreadsheetml/2006/main" count="230" uniqueCount="51">
  <si>
    <t>DATE</t>
  </si>
  <si>
    <t>NEW CONNECTION</t>
  </si>
  <si>
    <t>OPEN LINE</t>
  </si>
  <si>
    <t>RELOCATION</t>
  </si>
  <si>
    <t>DRAIN</t>
  </si>
  <si>
    <t>FIRE USAGE</t>
  </si>
  <si>
    <t>BUSTED</t>
  </si>
  <si>
    <t>LEAKS</t>
  </si>
  <si>
    <t>DISCONNECT FROM</t>
  </si>
  <si>
    <t>TAPPING/ TURN ON</t>
  </si>
  <si>
    <t>ACROSS PAVEMENT</t>
  </si>
  <si>
    <t>PLUG CONNECTION</t>
  </si>
  <si>
    <t>REPLACE WATER METER</t>
  </si>
  <si>
    <t>MAIN LINE</t>
  </si>
  <si>
    <t>METER STAND</t>
  </si>
  <si>
    <t>SERVICE CONNECTION</t>
  </si>
  <si>
    <t>LOOPING</t>
  </si>
  <si>
    <t>INTERCONNECTION</t>
  </si>
  <si>
    <t># of JO</t>
  </si>
  <si>
    <t>cu.m.</t>
  </si>
  <si>
    <t>SUB-TOTAL</t>
  </si>
  <si>
    <t>Annex A</t>
  </si>
  <si>
    <t>LEAK VOLUME CONSTANTS</t>
  </si>
  <si>
    <t>Annex B</t>
  </si>
  <si>
    <t>Orifice / Leak Size (mm)</t>
  </si>
  <si>
    <t>13mm (1/2 inch)</t>
  </si>
  <si>
    <t>25mm (3/4 inch)</t>
  </si>
  <si>
    <t>32mm (1 inch)</t>
  </si>
  <si>
    <t>50mm (1 1/2 inch)</t>
  </si>
  <si>
    <t>63mm (2 inch)</t>
  </si>
  <si>
    <t>75mm (3 inch)</t>
  </si>
  <si>
    <t>100mm (4 inch)</t>
  </si>
  <si>
    <t>125mm (5 inch)</t>
  </si>
  <si>
    <t>150mm (6 inch)</t>
  </si>
  <si>
    <t>Pressure (PSI)</t>
  </si>
  <si>
    <t>Volume in Cu.M./Min.</t>
  </si>
  <si>
    <t>PVC/PE</t>
  </si>
  <si>
    <t>G.I.</t>
  </si>
  <si>
    <t>PE</t>
  </si>
  <si>
    <t>GI</t>
  </si>
  <si>
    <t>PVC/ACP/PE</t>
  </si>
  <si>
    <t>CI/GI</t>
  </si>
  <si>
    <t>Minutes</t>
  </si>
  <si>
    <t>TOTAL</t>
  </si>
  <si>
    <t>Cubic/Minute</t>
  </si>
  <si>
    <t>DATE ACCOMPLISHED</t>
  </si>
  <si>
    <t>MAINLINE</t>
  </si>
  <si>
    <t>GATE VALVE</t>
  </si>
  <si>
    <t>TAILPIECE</t>
  </si>
  <si>
    <t>INSTALLATION OF APPURTENANCES</t>
  </si>
  <si>
    <t>CONNECTION FROM MAIN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</si>
</sst>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mm/dd/yy;@"/>
    <numFmt numFmtId="166" formatCode="0.00000"/>
    <numFmt numFmtId="167" formatCode="_(* #,##0.00000_);_(* \(#,##0.00000\);_(* &quot;-&quot;??_);_(@_)"/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3" xfId="0" applyBorder="1"/>
    <xf numFmtId="165" fontId="0" fillId="0" borderId="3" xfId="0" quotePrefix="1" applyNumberFormat="1" applyBorder="1" applyAlignment="1">
      <alignment horizontal="center" vertical="center"/>
    </xf>
    <xf numFmtId="0" fontId="0" fillId="5" borderId="3" xfId="0" applyFill="1" applyBorder="1"/>
    <xf numFmtId="0" fontId="0" fillId="5" borderId="0" xfId="0" applyFill="1"/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9" fontId="3" fillId="5" borderId="0" xfId="2" applyFont="1" applyFill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166" fontId="8" fillId="5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166" fontId="7" fillId="5" borderId="0" xfId="0" applyNumberFormat="1" applyFont="1" applyFill="1" applyAlignment="1">
      <alignment horizontal="center"/>
    </xf>
    <xf numFmtId="166" fontId="8" fillId="5" borderId="0" xfId="0" applyNumberFormat="1" applyFont="1" applyFill="1" applyAlignment="1">
      <alignment horizontal="center"/>
    </xf>
    <xf numFmtId="2" fontId="8" fillId="0" borderId="15" xfId="0" applyNumberFormat="1" applyFont="1" applyBorder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3" fillId="0" borderId="18" xfId="0" applyFont="1" applyBorder="1" applyAlignment="1">
      <alignment horizontal="center"/>
    </xf>
    <xf numFmtId="166" fontId="3" fillId="6" borderId="18" xfId="0" applyNumberFormat="1" applyFont="1" applyFill="1" applyBorder="1" applyAlignment="1">
      <alignment horizontal="center"/>
    </xf>
    <xf numFmtId="166" fontId="3" fillId="5" borderId="0" xfId="0" applyNumberFormat="1" applyFont="1" applyFill="1" applyAlignment="1">
      <alignment horizontal="center"/>
    </xf>
    <xf numFmtId="166" fontId="3" fillId="7" borderId="18" xfId="0" applyNumberFormat="1" applyFont="1" applyFill="1" applyBorder="1" applyAlignment="1">
      <alignment horizontal="center"/>
    </xf>
    <xf numFmtId="167" fontId="3" fillId="7" borderId="18" xfId="3" applyNumberFormat="1" applyFont="1" applyFill="1" applyBorder="1" applyAlignment="1">
      <alignment horizontal="center"/>
    </xf>
    <xf numFmtId="167" fontId="3" fillId="5" borderId="0" xfId="3" applyNumberFormat="1" applyFont="1" applyFill="1" applyAlignment="1">
      <alignment horizontal="center"/>
    </xf>
    <xf numFmtId="167" fontId="3" fillId="6" borderId="18" xfId="3" applyNumberFormat="1" applyFont="1" applyFill="1" applyBorder="1" applyAlignment="1">
      <alignment horizontal="center"/>
    </xf>
    <xf numFmtId="168" fontId="3" fillId="5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6" borderId="3" xfId="0" applyNumberFormat="1" applyFont="1" applyFill="1" applyBorder="1" applyAlignment="1">
      <alignment horizontal="center"/>
    </xf>
    <xf numFmtId="166" fontId="3" fillId="7" borderId="3" xfId="0" applyNumberFormat="1" applyFont="1" applyFill="1" applyBorder="1" applyAlignment="1">
      <alignment horizontal="center"/>
    </xf>
    <xf numFmtId="167" fontId="3" fillId="7" borderId="3" xfId="3" applyNumberFormat="1" applyFont="1" applyFill="1" applyBorder="1" applyAlignment="1">
      <alignment horizontal="center"/>
    </xf>
    <xf numFmtId="167" fontId="3" fillId="6" borderId="3" xfId="3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applyNumberFormat="1" applyFont="1" applyAlignment="1">
      <alignment horizontal="left"/>
    </xf>
    <xf numFmtId="0" fontId="3" fillId="5" borderId="0" xfId="0" applyFont="1" applyFill="1" applyAlignment="1">
      <alignment horizontal="center"/>
    </xf>
    <xf numFmtId="0" fontId="0" fillId="0" borderId="3" xfId="0" applyFill="1" applyBorder="1"/>
    <xf numFmtId="167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6" xfId="0" applyFont="1" applyBorder="1"/>
    <xf numFmtId="165" fontId="9" fillId="0" borderId="8" xfId="0" quotePrefix="1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3" fillId="0" borderId="0" xfId="0" applyFont="1"/>
    <xf numFmtId="164" fontId="0" fillId="0" borderId="3" xfId="0" applyNumberFormat="1" applyFill="1" applyBorder="1"/>
    <xf numFmtId="164" fontId="9" fillId="0" borderId="9" xfId="0" applyNumberFormat="1" applyFon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167" fontId="10" fillId="0" borderId="0" xfId="1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9" fontId="6" fillId="0" borderId="12" xfId="2" applyFont="1" applyBorder="1" applyAlignment="1">
      <alignment horizontal="center"/>
    </xf>
    <xf numFmtId="9" fontId="6" fillId="0" borderId="13" xfId="2" applyFont="1" applyBorder="1" applyAlignment="1">
      <alignment horizontal="center"/>
    </xf>
    <xf numFmtId="9" fontId="6" fillId="0" borderId="14" xfId="2" applyFont="1" applyBorder="1" applyAlignment="1">
      <alignment horizontal="center"/>
    </xf>
    <xf numFmtId="1" fontId="8" fillId="0" borderId="12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/>
    </xf>
    <xf numFmtId="166" fontId="7" fillId="0" borderId="14" xfId="0" applyNumberFormat="1" applyFont="1" applyBorder="1" applyAlignment="1">
      <alignment horizontal="center"/>
    </xf>
    <xf numFmtId="166" fontId="8" fillId="0" borderId="12" xfId="0" applyNumberFormat="1" applyFont="1" applyBorder="1" applyAlignment="1">
      <alignment horizontal="center"/>
    </xf>
    <xf numFmtId="166" fontId="8" fillId="0" borderId="14" xfId="0" applyNumberFormat="1" applyFont="1" applyBorder="1" applyAlignment="1">
      <alignment horizontal="center"/>
    </xf>
  </cellXfs>
  <cellStyles count="4">
    <cellStyle name="Comma" xfId="1" builtinId="3"/>
    <cellStyle name="Comma 2" xfId="3" xr:uid="{D75FD1BB-18FA-4EA2-B527-B52242BAB4F7}"/>
    <cellStyle name="Normal" xfId="0" builtinId="0"/>
    <cellStyle name="Percent 2" xfId="2" xr:uid="{79031C9B-3B52-4893-9F71-E8088EC181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1C2A-0E75-4819-9BC6-A82938134B73}">
  <dimension ref="A1:AU36"/>
  <sheetViews>
    <sheetView workbookViewId="0">
      <pane xSplit="2" ySplit="4" topLeftCell="AD23" activePane="bottomRight" state="frozen"/>
      <selection pane="topRight" activeCell="C1" sqref="C1"/>
      <selection pane="bottomLeft" activeCell="A5" sqref="A5"/>
      <selection pane="bottomRight" activeCell="AU36" sqref="AU36"/>
    </sheetView>
  </sheetViews>
  <sheetFormatPr defaultColWidth="11.42578125" defaultRowHeight="15" x14ac:dyDescent="0.25"/>
  <cols>
    <col min="1" max="1" width="3.28515625" customWidth="1"/>
    <col min="2" max="2" width="11.42578125" style="7"/>
    <col min="3" max="3" width="6.7109375" customWidth="1"/>
    <col min="4" max="4" width="7.7109375" customWidth="1"/>
    <col min="6" max="6" width="6.7109375" customWidth="1"/>
    <col min="7" max="7" width="7.7109375" customWidth="1"/>
    <col min="9" max="9" width="6.7109375" customWidth="1"/>
    <col min="10" max="10" width="7.7109375" customWidth="1"/>
    <col min="12" max="12" width="6.7109375" customWidth="1"/>
    <col min="13" max="13" width="7.7109375" customWidth="1"/>
    <col min="14" max="14" width="11.42578125" customWidth="1"/>
    <col min="15" max="15" width="9" bestFit="1" customWidth="1"/>
    <col min="16" max="16" width="7.7109375" customWidth="1"/>
    <col min="18" max="18" width="6.7109375" customWidth="1"/>
    <col min="19" max="19" width="7.7109375" customWidth="1"/>
    <col min="20" max="20" width="11.42578125" customWidth="1"/>
    <col min="21" max="21" width="6.7109375" customWidth="1"/>
    <col min="22" max="22" width="7.7109375" customWidth="1"/>
    <col min="23" max="23" width="11.42578125" customWidth="1"/>
    <col min="24" max="24" width="6.7109375" customWidth="1"/>
    <col min="25" max="25" width="7.7109375" customWidth="1"/>
    <col min="27" max="27" width="6.7109375" customWidth="1"/>
    <col min="28" max="28" width="7.7109375" customWidth="1"/>
    <col min="29" max="29" width="11.42578125" customWidth="1"/>
    <col min="30" max="30" width="6.7109375" customWidth="1"/>
    <col min="31" max="31" width="7.7109375" customWidth="1"/>
    <col min="33" max="33" width="6.7109375" customWidth="1"/>
    <col min="34" max="34" width="7.7109375" customWidth="1"/>
    <col min="35" max="35" width="11.42578125" customWidth="1"/>
    <col min="36" max="36" width="6.7109375" customWidth="1"/>
    <col min="37" max="37" width="7.7109375" customWidth="1"/>
    <col min="39" max="39" width="6.7109375" customWidth="1"/>
    <col min="40" max="40" width="7.7109375" customWidth="1"/>
    <col min="42" max="42" width="6.7109375" customWidth="1"/>
    <col min="43" max="43" width="7.7109375" customWidth="1"/>
    <col min="44" max="44" width="11.42578125" customWidth="1"/>
    <col min="45" max="45" width="6.7109375" customWidth="1"/>
    <col min="46" max="46" width="7.7109375" customWidth="1"/>
  </cols>
  <sheetData>
    <row r="1" spans="1:47" x14ac:dyDescent="0.25">
      <c r="B1" s="38">
        <v>0.27506000000000003</v>
      </c>
      <c r="C1" t="s">
        <v>44</v>
      </c>
      <c r="O1" s="49">
        <v>0.71465469673754123</v>
      </c>
    </row>
    <row r="2" spans="1:47" s="1" customFormat="1" x14ac:dyDescent="0.25">
      <c r="A2" s="50" t="s">
        <v>45</v>
      </c>
      <c r="B2" s="50"/>
      <c r="C2" s="59" t="s">
        <v>3</v>
      </c>
      <c r="D2" s="60"/>
      <c r="E2" s="61"/>
      <c r="F2" s="65" t="s">
        <v>4</v>
      </c>
      <c r="G2" s="66"/>
      <c r="H2" s="66"/>
      <c r="I2" s="66"/>
      <c r="J2" s="66"/>
      <c r="K2" s="66"/>
      <c r="L2" s="68" t="s">
        <v>5</v>
      </c>
      <c r="M2" s="68"/>
      <c r="N2" s="68"/>
      <c r="O2" s="65" t="s">
        <v>6</v>
      </c>
      <c r="P2" s="66"/>
      <c r="Q2" s="66"/>
      <c r="R2" s="66"/>
      <c r="S2" s="66"/>
      <c r="T2" s="66"/>
      <c r="U2" s="66"/>
      <c r="V2" s="66"/>
      <c r="W2" s="69"/>
      <c r="X2" s="67" t="s">
        <v>7</v>
      </c>
      <c r="Y2" s="67"/>
      <c r="Z2" s="67"/>
      <c r="AA2" s="67"/>
      <c r="AB2" s="67"/>
      <c r="AC2" s="67"/>
      <c r="AD2" s="67" t="s">
        <v>8</v>
      </c>
      <c r="AE2" s="67"/>
      <c r="AF2" s="67"/>
      <c r="AG2" s="67"/>
      <c r="AH2" s="67"/>
      <c r="AI2" s="67"/>
      <c r="AJ2" s="70" t="s">
        <v>49</v>
      </c>
      <c r="AK2" s="71"/>
      <c r="AL2" s="72"/>
      <c r="AM2" s="67" t="s">
        <v>50</v>
      </c>
      <c r="AN2" s="67"/>
      <c r="AO2" s="67"/>
      <c r="AP2" s="67"/>
      <c r="AQ2" s="67"/>
      <c r="AR2" s="67"/>
      <c r="AS2" s="51" t="s">
        <v>43</v>
      </c>
      <c r="AT2" s="52"/>
      <c r="AU2" s="53"/>
    </row>
    <row r="3" spans="1:47" s="39" customFormat="1" ht="25.9" customHeight="1" x14ac:dyDescent="0.25">
      <c r="A3" s="50"/>
      <c r="B3" s="50"/>
      <c r="C3" s="62"/>
      <c r="D3" s="63"/>
      <c r="E3" s="64"/>
      <c r="F3" s="57" t="s">
        <v>14</v>
      </c>
      <c r="G3" s="57"/>
      <c r="H3" s="57"/>
      <c r="I3" s="57" t="s">
        <v>46</v>
      </c>
      <c r="J3" s="57"/>
      <c r="K3" s="58"/>
      <c r="L3" s="68"/>
      <c r="M3" s="68"/>
      <c r="N3" s="68"/>
      <c r="O3" s="57" t="s">
        <v>13</v>
      </c>
      <c r="P3" s="57"/>
      <c r="Q3" s="57"/>
      <c r="R3" s="57" t="s">
        <v>15</v>
      </c>
      <c r="S3" s="57"/>
      <c r="T3" s="57"/>
      <c r="U3" s="57" t="s">
        <v>14</v>
      </c>
      <c r="V3" s="57"/>
      <c r="W3" s="57"/>
      <c r="X3" s="57" t="s">
        <v>47</v>
      </c>
      <c r="Y3" s="57"/>
      <c r="Z3" s="57"/>
      <c r="AA3" s="57" t="s">
        <v>48</v>
      </c>
      <c r="AB3" s="57"/>
      <c r="AC3" s="57"/>
      <c r="AD3" s="57" t="s">
        <v>13</v>
      </c>
      <c r="AE3" s="57"/>
      <c r="AF3" s="57"/>
      <c r="AG3" s="57" t="s">
        <v>14</v>
      </c>
      <c r="AH3" s="57"/>
      <c r="AI3" s="57"/>
      <c r="AJ3" s="73"/>
      <c r="AK3" s="74"/>
      <c r="AL3" s="75"/>
      <c r="AM3" s="57" t="s">
        <v>16</v>
      </c>
      <c r="AN3" s="57"/>
      <c r="AO3" s="57"/>
      <c r="AP3" s="57" t="s">
        <v>17</v>
      </c>
      <c r="AQ3" s="57"/>
      <c r="AR3" s="57"/>
      <c r="AS3" s="54"/>
      <c r="AT3" s="55"/>
      <c r="AU3" s="56"/>
    </row>
    <row r="4" spans="1:47" s="2" customFormat="1" x14ac:dyDescent="0.25">
      <c r="A4" s="50"/>
      <c r="B4" s="50"/>
      <c r="C4" s="46" t="s">
        <v>18</v>
      </c>
      <c r="D4" s="47" t="s">
        <v>42</v>
      </c>
      <c r="E4" s="48" t="s">
        <v>19</v>
      </c>
      <c r="F4" s="46" t="s">
        <v>18</v>
      </c>
      <c r="G4" s="47" t="s">
        <v>42</v>
      </c>
      <c r="H4" s="48" t="s">
        <v>19</v>
      </c>
      <c r="I4" s="46" t="s">
        <v>18</v>
      </c>
      <c r="J4" s="47" t="s">
        <v>42</v>
      </c>
      <c r="K4" s="48" t="s">
        <v>19</v>
      </c>
      <c r="L4" s="46" t="s">
        <v>18</v>
      </c>
      <c r="M4" s="47" t="s">
        <v>42</v>
      </c>
      <c r="N4" s="48" t="s">
        <v>19</v>
      </c>
      <c r="O4" s="46" t="s">
        <v>18</v>
      </c>
      <c r="P4" s="47" t="s">
        <v>42</v>
      </c>
      <c r="Q4" s="48" t="s">
        <v>19</v>
      </c>
      <c r="R4" s="46" t="s">
        <v>18</v>
      </c>
      <c r="S4" s="47" t="s">
        <v>42</v>
      </c>
      <c r="T4" s="48" t="s">
        <v>19</v>
      </c>
      <c r="U4" s="46" t="s">
        <v>18</v>
      </c>
      <c r="V4" s="47" t="s">
        <v>42</v>
      </c>
      <c r="W4" s="48" t="s">
        <v>19</v>
      </c>
      <c r="X4" s="46" t="s">
        <v>18</v>
      </c>
      <c r="Y4" s="47" t="s">
        <v>42</v>
      </c>
      <c r="Z4" s="48" t="s">
        <v>19</v>
      </c>
      <c r="AA4" s="46" t="s">
        <v>18</v>
      </c>
      <c r="AB4" s="47" t="s">
        <v>42</v>
      </c>
      <c r="AC4" s="48" t="s">
        <v>19</v>
      </c>
      <c r="AD4" s="46" t="s">
        <v>18</v>
      </c>
      <c r="AE4" s="47" t="s">
        <v>42</v>
      </c>
      <c r="AF4" s="48" t="s">
        <v>19</v>
      </c>
      <c r="AG4" s="46" t="s">
        <v>18</v>
      </c>
      <c r="AH4" s="47" t="s">
        <v>42</v>
      </c>
      <c r="AI4" s="48" t="s">
        <v>19</v>
      </c>
      <c r="AJ4" s="46" t="s">
        <v>18</v>
      </c>
      <c r="AK4" s="47" t="s">
        <v>42</v>
      </c>
      <c r="AL4" s="48" t="s">
        <v>19</v>
      </c>
      <c r="AM4" s="46" t="s">
        <v>18</v>
      </c>
      <c r="AN4" s="47" t="s">
        <v>42</v>
      </c>
      <c r="AO4" s="48" t="s">
        <v>19</v>
      </c>
      <c r="AP4" s="46" t="s">
        <v>18</v>
      </c>
      <c r="AQ4" s="47" t="s">
        <v>42</v>
      </c>
      <c r="AR4" s="48" t="s">
        <v>19</v>
      </c>
      <c r="AS4" s="46" t="s">
        <v>18</v>
      </c>
      <c r="AT4" s="47" t="s">
        <v>42</v>
      </c>
      <c r="AU4" s="48" t="s">
        <v>19</v>
      </c>
    </row>
    <row r="5" spans="1:47" x14ac:dyDescent="0.25">
      <c r="A5" s="3">
        <v>1</v>
      </c>
      <c r="B5" s="4">
        <v>43891</v>
      </c>
      <c r="C5" s="37"/>
      <c r="D5" s="37"/>
      <c r="E5" s="44">
        <f t="shared" ref="E5:E19" si="0">+D5*$B$1</f>
        <v>0</v>
      </c>
      <c r="F5" s="37"/>
      <c r="G5" s="37"/>
      <c r="H5" s="44">
        <f>+G5*$B$1</f>
        <v>0</v>
      </c>
      <c r="I5" s="37"/>
      <c r="J5" s="37"/>
      <c r="K5" s="44">
        <f>+J5*$B$1</f>
        <v>0</v>
      </c>
      <c r="L5" s="37"/>
      <c r="M5" s="37"/>
      <c r="N5" s="44">
        <f>+M5*$B$1</f>
        <v>0</v>
      </c>
      <c r="O5" s="37"/>
      <c r="P5" s="37"/>
      <c r="Q5" s="44">
        <f t="shared" ref="Q5:Q35" si="1">+P5*$O$1</f>
        <v>0</v>
      </c>
      <c r="R5" s="37"/>
      <c r="S5" s="37"/>
      <c r="T5" s="44">
        <f t="shared" ref="T5:T34" si="2">+S5*$B$1</f>
        <v>0</v>
      </c>
      <c r="U5" s="37"/>
      <c r="V5" s="37"/>
      <c r="W5" s="44">
        <f t="shared" ref="W5:W35" si="3">+V5*$B$1</f>
        <v>0</v>
      </c>
      <c r="X5" s="37"/>
      <c r="Y5" s="37"/>
      <c r="Z5" s="44">
        <f>+Y5*$B$1</f>
        <v>0</v>
      </c>
      <c r="AA5" s="37"/>
      <c r="AB5" s="37"/>
      <c r="AC5" s="44">
        <f>+AB5*$B$1</f>
        <v>0</v>
      </c>
      <c r="AD5" s="37"/>
      <c r="AE5" s="37"/>
      <c r="AF5" s="44">
        <f>+AE5*$B$1</f>
        <v>0</v>
      </c>
      <c r="AG5" s="37"/>
      <c r="AH5" s="37"/>
      <c r="AI5" s="44">
        <f>+AH5*$B$1</f>
        <v>0</v>
      </c>
      <c r="AJ5" s="37"/>
      <c r="AK5" s="37"/>
      <c r="AL5" s="44">
        <f>+AK5*$B$1</f>
        <v>0</v>
      </c>
      <c r="AM5" s="37"/>
      <c r="AN5" s="37"/>
      <c r="AO5" s="44">
        <f>+AN5*$B$1</f>
        <v>0</v>
      </c>
      <c r="AP5" s="37"/>
      <c r="AQ5" s="37"/>
      <c r="AR5" s="44">
        <f>+AQ5*$B$1</f>
        <v>0</v>
      </c>
      <c r="AS5" s="37">
        <f>+C5+F5+I5+L5+O5+R5+U5+X5+AA5+AD5+AG5+AJ5+AM5+AP5</f>
        <v>0</v>
      </c>
      <c r="AT5" s="37">
        <f>+D5+G5+J5+M5+P5+S5+V5+Y5+AB5+AE5+AH5+AK5+AN5+AQ5</f>
        <v>0</v>
      </c>
      <c r="AU5" s="44">
        <f>+E5+H5+K5+N5+Q5+T5+W5+Z5+AC5+AF5+AI5+AL5+AO5+AR5</f>
        <v>0</v>
      </c>
    </row>
    <row r="6" spans="1:47" x14ac:dyDescent="0.25">
      <c r="A6" s="3">
        <v>2</v>
      </c>
      <c r="B6" s="4">
        <f>+B5+1</f>
        <v>43892</v>
      </c>
      <c r="C6" s="37"/>
      <c r="D6" s="37"/>
      <c r="E6" s="44">
        <f t="shared" si="0"/>
        <v>0</v>
      </c>
      <c r="F6" s="37"/>
      <c r="G6" s="37"/>
      <c r="H6" s="44">
        <f t="shared" ref="H6:H35" si="4">+G6*$B$1</f>
        <v>0</v>
      </c>
      <c r="I6" s="37"/>
      <c r="J6" s="37"/>
      <c r="K6" s="44">
        <f t="shared" ref="K6:K35" si="5">+J6*$B$1</f>
        <v>0</v>
      </c>
      <c r="L6" s="37"/>
      <c r="M6" s="37"/>
      <c r="N6" s="44">
        <f t="shared" ref="N6:N35" si="6">+M6*$B$1</f>
        <v>0</v>
      </c>
      <c r="O6" s="37"/>
      <c r="P6" s="37"/>
      <c r="Q6" s="44">
        <f t="shared" si="1"/>
        <v>0</v>
      </c>
      <c r="R6" s="37"/>
      <c r="S6" s="37"/>
      <c r="T6" s="44">
        <f t="shared" si="2"/>
        <v>0</v>
      </c>
      <c r="U6" s="37"/>
      <c r="V6" s="37"/>
      <c r="W6" s="44">
        <f t="shared" si="3"/>
        <v>0</v>
      </c>
      <c r="X6" s="37"/>
      <c r="Y6" s="37"/>
      <c r="Z6" s="44">
        <f t="shared" ref="Z6:Z35" si="7">+Y6*$B$1</f>
        <v>0</v>
      </c>
      <c r="AA6" s="37"/>
      <c r="AB6" s="37"/>
      <c r="AC6" s="44">
        <f t="shared" ref="AC6:AC35" si="8">+AB6*$B$1</f>
        <v>0</v>
      </c>
      <c r="AD6" s="37"/>
      <c r="AE6" s="37"/>
      <c r="AF6" s="44">
        <f t="shared" ref="AF6:AF35" si="9">+AE6*$B$1</f>
        <v>0</v>
      </c>
      <c r="AG6" s="37"/>
      <c r="AH6" s="37"/>
      <c r="AI6" s="44">
        <f t="shared" ref="AI6:AI35" si="10">+AH6*$B$1</f>
        <v>0</v>
      </c>
      <c r="AJ6" s="37"/>
      <c r="AK6" s="37"/>
      <c r="AL6" s="44">
        <f t="shared" ref="AL6:AL35" si="11">+AK6*$B$1</f>
        <v>0</v>
      </c>
      <c r="AM6" s="37"/>
      <c r="AN6" s="37"/>
      <c r="AO6" s="44">
        <f t="shared" ref="AO6:AO35" si="12">+AN6*$B$1</f>
        <v>0</v>
      </c>
      <c r="AP6" s="37"/>
      <c r="AQ6" s="37"/>
      <c r="AR6" s="44">
        <f t="shared" ref="AR6:AR35" si="13">+AQ6*$B$1</f>
        <v>0</v>
      </c>
      <c r="AS6" s="37">
        <f t="shared" ref="AS6:AS35" si="14">+C6+F6+I6+L6+O6+R6+U6+X6+AA6+AD6+AG6+AJ6+AM6+AP6</f>
        <v>0</v>
      </c>
      <c r="AT6" s="37">
        <f t="shared" ref="AT6:AT35" si="15">+D6+G6+J6+M6+P6+S6+V6+Y6+AB6+AE6+AH6+AK6+AN6+AQ6</f>
        <v>0</v>
      </c>
      <c r="AU6" s="44">
        <f t="shared" ref="AU6:AU35" si="16">+E6+H6+K6+N6+Q6+T6+W6+Z6+AC6+AF6+AI6+AL6+AO6+AR6</f>
        <v>0</v>
      </c>
    </row>
    <row r="7" spans="1:47" x14ac:dyDescent="0.25">
      <c r="A7" s="3">
        <v>3</v>
      </c>
      <c r="B7" s="4">
        <f>+B6+1</f>
        <v>43893</v>
      </c>
      <c r="C7" s="37"/>
      <c r="D7" s="37"/>
      <c r="E7" s="44">
        <f t="shared" si="0"/>
        <v>0</v>
      </c>
      <c r="F7" s="37"/>
      <c r="G7" s="37"/>
      <c r="H7" s="44">
        <f t="shared" si="4"/>
        <v>0</v>
      </c>
      <c r="I7" s="37"/>
      <c r="J7" s="37"/>
      <c r="K7" s="44">
        <f t="shared" si="5"/>
        <v>0</v>
      </c>
      <c r="L7" s="37"/>
      <c r="M7" s="37"/>
      <c r="N7" s="44">
        <f t="shared" si="6"/>
        <v>0</v>
      </c>
      <c r="O7" s="37"/>
      <c r="P7" s="37"/>
      <c r="Q7" s="44">
        <f t="shared" si="1"/>
        <v>0</v>
      </c>
      <c r="R7" s="37"/>
      <c r="S7" s="37"/>
      <c r="T7" s="44">
        <f t="shared" si="2"/>
        <v>0</v>
      </c>
      <c r="U7" s="37">
        <v>1</v>
      </c>
      <c r="V7" s="37">
        <v>5</v>
      </c>
      <c r="W7" s="44">
        <f t="shared" si="3"/>
        <v>1.3753000000000002</v>
      </c>
      <c r="X7" s="37">
        <v>1</v>
      </c>
      <c r="Y7" s="37">
        <v>1</v>
      </c>
      <c r="Z7" s="44">
        <f t="shared" si="7"/>
        <v>0.27506000000000003</v>
      </c>
      <c r="AA7" s="37"/>
      <c r="AB7" s="37"/>
      <c r="AC7" s="44">
        <f t="shared" si="8"/>
        <v>0</v>
      </c>
      <c r="AD7" s="37"/>
      <c r="AE7" s="37"/>
      <c r="AF7" s="44">
        <f t="shared" si="9"/>
        <v>0</v>
      </c>
      <c r="AG7" s="37">
        <v>1</v>
      </c>
      <c r="AH7" s="37">
        <v>3</v>
      </c>
      <c r="AI7" s="44">
        <f t="shared" si="10"/>
        <v>0.82518000000000002</v>
      </c>
      <c r="AJ7" s="37"/>
      <c r="AK7" s="37"/>
      <c r="AL7" s="44">
        <f t="shared" si="11"/>
        <v>0</v>
      </c>
      <c r="AM7" s="37"/>
      <c r="AN7" s="37"/>
      <c r="AO7" s="44">
        <f t="shared" si="12"/>
        <v>0</v>
      </c>
      <c r="AP7" s="37"/>
      <c r="AQ7" s="37"/>
      <c r="AR7" s="44">
        <f t="shared" si="13"/>
        <v>0</v>
      </c>
      <c r="AS7" s="37">
        <f t="shared" si="14"/>
        <v>3</v>
      </c>
      <c r="AT7" s="37">
        <f t="shared" si="15"/>
        <v>9</v>
      </c>
      <c r="AU7" s="44">
        <f t="shared" si="16"/>
        <v>2.4755400000000005</v>
      </c>
    </row>
    <row r="8" spans="1:47" x14ac:dyDescent="0.25">
      <c r="A8" s="3">
        <v>4</v>
      </c>
      <c r="B8" s="4">
        <f t="shared" ref="B8:B33" si="17">+B7+1</f>
        <v>43894</v>
      </c>
      <c r="C8" s="37"/>
      <c r="D8" s="37"/>
      <c r="E8" s="44">
        <f t="shared" si="0"/>
        <v>0</v>
      </c>
      <c r="F8" s="37"/>
      <c r="G8" s="37"/>
      <c r="H8" s="44">
        <f t="shared" si="4"/>
        <v>0</v>
      </c>
      <c r="I8" s="37"/>
      <c r="J8" s="37"/>
      <c r="K8" s="44">
        <f t="shared" si="5"/>
        <v>0</v>
      </c>
      <c r="L8" s="37"/>
      <c r="M8" s="37"/>
      <c r="N8" s="44">
        <f t="shared" si="6"/>
        <v>0</v>
      </c>
      <c r="O8" s="37"/>
      <c r="P8" s="37"/>
      <c r="Q8" s="44">
        <f t="shared" si="1"/>
        <v>0</v>
      </c>
      <c r="R8" s="37"/>
      <c r="S8" s="37"/>
      <c r="T8" s="44">
        <f t="shared" si="2"/>
        <v>0</v>
      </c>
      <c r="U8" s="37"/>
      <c r="V8" s="37"/>
      <c r="W8" s="44">
        <f t="shared" si="3"/>
        <v>0</v>
      </c>
      <c r="X8" s="37">
        <v>1</v>
      </c>
      <c r="Y8" s="37">
        <v>1</v>
      </c>
      <c r="Z8" s="44">
        <f t="shared" si="7"/>
        <v>0.27506000000000003</v>
      </c>
      <c r="AA8" s="37"/>
      <c r="AB8" s="37"/>
      <c r="AC8" s="44">
        <f t="shared" si="8"/>
        <v>0</v>
      </c>
      <c r="AD8" s="37"/>
      <c r="AE8" s="37"/>
      <c r="AF8" s="44">
        <f t="shared" si="9"/>
        <v>0</v>
      </c>
      <c r="AG8" s="37"/>
      <c r="AH8" s="37"/>
      <c r="AI8" s="44">
        <f t="shared" si="10"/>
        <v>0</v>
      </c>
      <c r="AJ8" s="37"/>
      <c r="AK8" s="37"/>
      <c r="AL8" s="44">
        <f t="shared" si="11"/>
        <v>0</v>
      </c>
      <c r="AM8" s="37"/>
      <c r="AN8" s="37"/>
      <c r="AO8" s="44">
        <f t="shared" si="12"/>
        <v>0</v>
      </c>
      <c r="AP8" s="37"/>
      <c r="AQ8" s="37"/>
      <c r="AR8" s="44">
        <f t="shared" si="13"/>
        <v>0</v>
      </c>
      <c r="AS8" s="37">
        <f t="shared" si="14"/>
        <v>1</v>
      </c>
      <c r="AT8" s="37">
        <f t="shared" si="15"/>
        <v>1</v>
      </c>
      <c r="AU8" s="44">
        <f t="shared" si="16"/>
        <v>0.27506000000000003</v>
      </c>
    </row>
    <row r="9" spans="1:47" x14ac:dyDescent="0.25">
      <c r="A9" s="3">
        <v>5</v>
      </c>
      <c r="B9" s="4">
        <f t="shared" si="17"/>
        <v>43895</v>
      </c>
      <c r="C9" s="37"/>
      <c r="D9" s="37"/>
      <c r="E9" s="44">
        <f t="shared" si="0"/>
        <v>0</v>
      </c>
      <c r="F9" s="37"/>
      <c r="G9" s="37"/>
      <c r="H9" s="44">
        <f t="shared" si="4"/>
        <v>0</v>
      </c>
      <c r="I9" s="37"/>
      <c r="J9" s="37"/>
      <c r="K9" s="44">
        <f t="shared" si="5"/>
        <v>0</v>
      </c>
      <c r="L9" s="37"/>
      <c r="M9" s="37"/>
      <c r="N9" s="44">
        <f t="shared" si="6"/>
        <v>0</v>
      </c>
      <c r="O9" s="37"/>
      <c r="P9" s="37"/>
      <c r="Q9" s="44">
        <f t="shared" si="1"/>
        <v>0</v>
      </c>
      <c r="R9" s="37"/>
      <c r="S9" s="37"/>
      <c r="T9" s="44">
        <f t="shared" si="2"/>
        <v>0</v>
      </c>
      <c r="U9" s="37"/>
      <c r="V9" s="37"/>
      <c r="W9" s="44">
        <f t="shared" si="3"/>
        <v>0</v>
      </c>
      <c r="X9" s="37">
        <v>2</v>
      </c>
      <c r="Y9" s="37">
        <f>1+2</f>
        <v>3</v>
      </c>
      <c r="Z9" s="44">
        <f t="shared" si="7"/>
        <v>0.82518000000000002</v>
      </c>
      <c r="AA9" s="37"/>
      <c r="AB9" s="37"/>
      <c r="AC9" s="44">
        <f t="shared" si="8"/>
        <v>0</v>
      </c>
      <c r="AD9" s="37"/>
      <c r="AE9" s="37"/>
      <c r="AF9" s="44">
        <f t="shared" si="9"/>
        <v>0</v>
      </c>
      <c r="AG9" s="37"/>
      <c r="AH9" s="37"/>
      <c r="AI9" s="44">
        <f t="shared" si="10"/>
        <v>0</v>
      </c>
      <c r="AJ9" s="37"/>
      <c r="AK9" s="37"/>
      <c r="AL9" s="44">
        <f t="shared" si="11"/>
        <v>0</v>
      </c>
      <c r="AM9" s="37"/>
      <c r="AN9" s="37"/>
      <c r="AO9" s="44">
        <f t="shared" si="12"/>
        <v>0</v>
      </c>
      <c r="AP9" s="37"/>
      <c r="AQ9" s="37"/>
      <c r="AR9" s="44">
        <f t="shared" si="13"/>
        <v>0</v>
      </c>
      <c r="AS9" s="37">
        <f t="shared" si="14"/>
        <v>2</v>
      </c>
      <c r="AT9" s="37">
        <f t="shared" si="15"/>
        <v>3</v>
      </c>
      <c r="AU9" s="44">
        <f t="shared" si="16"/>
        <v>0.82518000000000002</v>
      </c>
    </row>
    <row r="10" spans="1:47" x14ac:dyDescent="0.25">
      <c r="A10" s="3">
        <v>6</v>
      </c>
      <c r="B10" s="4">
        <f t="shared" si="17"/>
        <v>43896</v>
      </c>
      <c r="C10" s="37"/>
      <c r="D10" s="37"/>
      <c r="E10" s="44">
        <f t="shared" si="0"/>
        <v>0</v>
      </c>
      <c r="F10" s="37"/>
      <c r="G10" s="37"/>
      <c r="H10" s="44">
        <f t="shared" si="4"/>
        <v>0</v>
      </c>
      <c r="I10" s="37"/>
      <c r="J10" s="37"/>
      <c r="K10" s="44">
        <f t="shared" si="5"/>
        <v>0</v>
      </c>
      <c r="L10" s="37"/>
      <c r="M10" s="37"/>
      <c r="N10" s="44">
        <f t="shared" si="6"/>
        <v>0</v>
      </c>
      <c r="O10" s="37"/>
      <c r="P10" s="37"/>
      <c r="Q10" s="44">
        <f t="shared" si="1"/>
        <v>0</v>
      </c>
      <c r="R10" s="37"/>
      <c r="S10" s="37"/>
      <c r="T10" s="44">
        <f t="shared" si="2"/>
        <v>0</v>
      </c>
      <c r="U10" s="37">
        <v>1</v>
      </c>
      <c r="V10" s="37">
        <v>5</v>
      </c>
      <c r="W10" s="44">
        <f t="shared" si="3"/>
        <v>1.3753000000000002</v>
      </c>
      <c r="X10" s="37"/>
      <c r="Y10" s="37"/>
      <c r="Z10" s="44">
        <f t="shared" si="7"/>
        <v>0</v>
      </c>
      <c r="AA10" s="37"/>
      <c r="AB10" s="37"/>
      <c r="AC10" s="44">
        <f t="shared" si="8"/>
        <v>0</v>
      </c>
      <c r="AD10" s="37"/>
      <c r="AE10" s="37"/>
      <c r="AF10" s="44">
        <f t="shared" si="9"/>
        <v>0</v>
      </c>
      <c r="AG10" s="37"/>
      <c r="AH10" s="37"/>
      <c r="AI10" s="44">
        <f t="shared" si="10"/>
        <v>0</v>
      </c>
      <c r="AJ10" s="37"/>
      <c r="AK10" s="37"/>
      <c r="AL10" s="44">
        <f t="shared" si="11"/>
        <v>0</v>
      </c>
      <c r="AM10" s="37"/>
      <c r="AN10" s="37"/>
      <c r="AO10" s="44">
        <f t="shared" si="12"/>
        <v>0</v>
      </c>
      <c r="AP10" s="37"/>
      <c r="AQ10" s="37"/>
      <c r="AR10" s="44">
        <f t="shared" si="13"/>
        <v>0</v>
      </c>
      <c r="AS10" s="37">
        <f t="shared" si="14"/>
        <v>1</v>
      </c>
      <c r="AT10" s="37">
        <f t="shared" si="15"/>
        <v>5</v>
      </c>
      <c r="AU10" s="44">
        <f t="shared" si="16"/>
        <v>1.3753000000000002</v>
      </c>
    </row>
    <row r="11" spans="1:47" x14ac:dyDescent="0.25">
      <c r="A11" s="3">
        <v>7</v>
      </c>
      <c r="B11" s="4">
        <f t="shared" si="17"/>
        <v>43897</v>
      </c>
      <c r="C11" s="37"/>
      <c r="D11" s="37"/>
      <c r="E11" s="44">
        <f t="shared" si="0"/>
        <v>0</v>
      </c>
      <c r="F11" s="37"/>
      <c r="G11" s="37"/>
      <c r="H11" s="44">
        <f t="shared" si="4"/>
        <v>0</v>
      </c>
      <c r="I11" s="37"/>
      <c r="J11" s="37"/>
      <c r="K11" s="44">
        <f t="shared" si="5"/>
        <v>0</v>
      </c>
      <c r="L11" s="37"/>
      <c r="M11" s="37"/>
      <c r="N11" s="44">
        <f t="shared" si="6"/>
        <v>0</v>
      </c>
      <c r="O11" s="37"/>
      <c r="P11" s="37"/>
      <c r="Q11" s="44">
        <f t="shared" si="1"/>
        <v>0</v>
      </c>
      <c r="R11" s="37"/>
      <c r="S11" s="37"/>
      <c r="T11" s="44">
        <f t="shared" si="2"/>
        <v>0</v>
      </c>
      <c r="U11" s="37"/>
      <c r="V11" s="37"/>
      <c r="W11" s="44">
        <f t="shared" si="3"/>
        <v>0</v>
      </c>
      <c r="X11" s="37"/>
      <c r="Y11" s="37"/>
      <c r="Z11" s="44">
        <f t="shared" si="7"/>
        <v>0</v>
      </c>
      <c r="AA11" s="37"/>
      <c r="AB11" s="37"/>
      <c r="AC11" s="44">
        <f t="shared" si="8"/>
        <v>0</v>
      </c>
      <c r="AD11" s="37"/>
      <c r="AE11" s="37"/>
      <c r="AF11" s="44">
        <f t="shared" si="9"/>
        <v>0</v>
      </c>
      <c r="AG11" s="37"/>
      <c r="AH11" s="37"/>
      <c r="AI11" s="44">
        <f t="shared" si="10"/>
        <v>0</v>
      </c>
      <c r="AJ11" s="37"/>
      <c r="AK11" s="37"/>
      <c r="AL11" s="44">
        <f t="shared" si="11"/>
        <v>0</v>
      </c>
      <c r="AM11" s="37"/>
      <c r="AN11" s="37"/>
      <c r="AO11" s="44">
        <f t="shared" si="12"/>
        <v>0</v>
      </c>
      <c r="AP11" s="37"/>
      <c r="AQ11" s="37"/>
      <c r="AR11" s="44">
        <f t="shared" si="13"/>
        <v>0</v>
      </c>
      <c r="AS11" s="37">
        <f t="shared" si="14"/>
        <v>0</v>
      </c>
      <c r="AT11" s="37">
        <f t="shared" si="15"/>
        <v>0</v>
      </c>
      <c r="AU11" s="44">
        <f t="shared" si="16"/>
        <v>0</v>
      </c>
    </row>
    <row r="12" spans="1:47" x14ac:dyDescent="0.25">
      <c r="A12" s="3">
        <v>8</v>
      </c>
      <c r="B12" s="4">
        <f t="shared" si="17"/>
        <v>43898</v>
      </c>
      <c r="C12" s="37"/>
      <c r="D12" s="37"/>
      <c r="E12" s="44">
        <f t="shared" si="0"/>
        <v>0</v>
      </c>
      <c r="F12" s="37"/>
      <c r="G12" s="37"/>
      <c r="H12" s="44">
        <f t="shared" si="4"/>
        <v>0</v>
      </c>
      <c r="I12" s="37"/>
      <c r="J12" s="37"/>
      <c r="K12" s="44">
        <f t="shared" si="5"/>
        <v>0</v>
      </c>
      <c r="L12" s="37"/>
      <c r="M12" s="37"/>
      <c r="N12" s="44">
        <f t="shared" si="6"/>
        <v>0</v>
      </c>
      <c r="O12" s="37"/>
      <c r="P12" s="37"/>
      <c r="Q12" s="44">
        <f t="shared" si="1"/>
        <v>0</v>
      </c>
      <c r="R12" s="37"/>
      <c r="S12" s="37"/>
      <c r="T12" s="44">
        <f t="shared" si="2"/>
        <v>0</v>
      </c>
      <c r="U12" s="37"/>
      <c r="V12" s="37"/>
      <c r="W12" s="44">
        <f t="shared" si="3"/>
        <v>0</v>
      </c>
      <c r="X12" s="37"/>
      <c r="Y12" s="37"/>
      <c r="Z12" s="44">
        <f t="shared" si="7"/>
        <v>0</v>
      </c>
      <c r="AA12" s="37"/>
      <c r="AB12" s="37"/>
      <c r="AC12" s="44">
        <f t="shared" si="8"/>
        <v>0</v>
      </c>
      <c r="AD12" s="37"/>
      <c r="AE12" s="37"/>
      <c r="AF12" s="44">
        <f t="shared" si="9"/>
        <v>0</v>
      </c>
      <c r="AG12" s="37"/>
      <c r="AH12" s="37"/>
      <c r="AI12" s="44">
        <f t="shared" si="10"/>
        <v>0</v>
      </c>
      <c r="AJ12" s="37"/>
      <c r="AK12" s="37"/>
      <c r="AL12" s="44">
        <f t="shared" si="11"/>
        <v>0</v>
      </c>
      <c r="AM12" s="37"/>
      <c r="AN12" s="37"/>
      <c r="AO12" s="44">
        <f t="shared" si="12"/>
        <v>0</v>
      </c>
      <c r="AP12" s="37"/>
      <c r="AQ12" s="37"/>
      <c r="AR12" s="44">
        <f t="shared" si="13"/>
        <v>0</v>
      </c>
      <c r="AS12" s="37">
        <f t="shared" si="14"/>
        <v>0</v>
      </c>
      <c r="AT12" s="37">
        <f t="shared" si="15"/>
        <v>0</v>
      </c>
      <c r="AU12" s="44">
        <f t="shared" si="16"/>
        <v>0</v>
      </c>
    </row>
    <row r="13" spans="1:47" x14ac:dyDescent="0.25">
      <c r="A13" s="3">
        <v>9</v>
      </c>
      <c r="B13" s="4">
        <f t="shared" si="17"/>
        <v>43899</v>
      </c>
      <c r="C13" s="37"/>
      <c r="D13" s="37"/>
      <c r="E13" s="44">
        <f t="shared" si="0"/>
        <v>0</v>
      </c>
      <c r="F13" s="37"/>
      <c r="G13" s="37"/>
      <c r="H13" s="44">
        <f t="shared" si="4"/>
        <v>0</v>
      </c>
      <c r="I13" s="37"/>
      <c r="J13" s="37"/>
      <c r="K13" s="44">
        <f t="shared" si="5"/>
        <v>0</v>
      </c>
      <c r="L13" s="37"/>
      <c r="M13" s="37"/>
      <c r="N13" s="44">
        <f t="shared" si="6"/>
        <v>0</v>
      </c>
      <c r="O13" s="37"/>
      <c r="P13" s="37"/>
      <c r="Q13" s="44">
        <f t="shared" si="1"/>
        <v>0</v>
      </c>
      <c r="R13" s="37"/>
      <c r="S13" s="37"/>
      <c r="T13" s="44">
        <f t="shared" si="2"/>
        <v>0</v>
      </c>
      <c r="U13" s="37">
        <v>2</v>
      </c>
      <c r="V13" s="37">
        <f>4+2</f>
        <v>6</v>
      </c>
      <c r="W13" s="44">
        <f t="shared" si="3"/>
        <v>1.65036</v>
      </c>
      <c r="X13" s="37"/>
      <c r="Y13" s="37"/>
      <c r="Z13" s="44">
        <f t="shared" si="7"/>
        <v>0</v>
      </c>
      <c r="AA13" s="37"/>
      <c r="AB13" s="37"/>
      <c r="AC13" s="44">
        <f t="shared" si="8"/>
        <v>0</v>
      </c>
      <c r="AD13" s="37"/>
      <c r="AE13" s="37"/>
      <c r="AF13" s="44">
        <f t="shared" si="9"/>
        <v>0</v>
      </c>
      <c r="AG13" s="37"/>
      <c r="AH13" s="37"/>
      <c r="AI13" s="44">
        <f t="shared" si="10"/>
        <v>0</v>
      </c>
      <c r="AJ13" s="37">
        <v>3</v>
      </c>
      <c r="AK13" s="37">
        <f>5+2+3</f>
        <v>10</v>
      </c>
      <c r="AL13" s="44">
        <f t="shared" si="11"/>
        <v>2.7506000000000004</v>
      </c>
      <c r="AM13" s="37"/>
      <c r="AN13" s="37"/>
      <c r="AO13" s="44">
        <f t="shared" si="12"/>
        <v>0</v>
      </c>
      <c r="AP13" s="37"/>
      <c r="AQ13" s="37"/>
      <c r="AR13" s="44">
        <f t="shared" si="13"/>
        <v>0</v>
      </c>
      <c r="AS13" s="37">
        <f t="shared" si="14"/>
        <v>5</v>
      </c>
      <c r="AT13" s="37">
        <f t="shared" si="15"/>
        <v>16</v>
      </c>
      <c r="AU13" s="44">
        <f t="shared" si="16"/>
        <v>4.4009600000000004</v>
      </c>
    </row>
    <row r="14" spans="1:47" x14ac:dyDescent="0.25">
      <c r="A14" s="3">
        <v>10</v>
      </c>
      <c r="B14" s="4">
        <f t="shared" si="17"/>
        <v>43900</v>
      </c>
      <c r="C14" s="37"/>
      <c r="D14" s="37"/>
      <c r="E14" s="44">
        <f t="shared" si="0"/>
        <v>0</v>
      </c>
      <c r="F14" s="37"/>
      <c r="G14" s="37"/>
      <c r="H14" s="44">
        <f t="shared" si="4"/>
        <v>0</v>
      </c>
      <c r="I14" s="37"/>
      <c r="J14" s="37"/>
      <c r="K14" s="44">
        <f t="shared" si="5"/>
        <v>0</v>
      </c>
      <c r="L14" s="37"/>
      <c r="M14" s="37"/>
      <c r="N14" s="44">
        <f t="shared" si="6"/>
        <v>0</v>
      </c>
      <c r="O14" s="37">
        <v>1</v>
      </c>
      <c r="P14" s="37">
        <v>27</v>
      </c>
      <c r="Q14" s="44">
        <f t="shared" si="1"/>
        <v>19.295676811913612</v>
      </c>
      <c r="R14" s="37"/>
      <c r="S14" s="37"/>
      <c r="T14" s="44">
        <f t="shared" si="2"/>
        <v>0</v>
      </c>
      <c r="U14" s="37"/>
      <c r="V14" s="37"/>
      <c r="W14" s="44">
        <f t="shared" si="3"/>
        <v>0</v>
      </c>
      <c r="X14" s="37"/>
      <c r="Y14" s="37"/>
      <c r="Z14" s="44">
        <f t="shared" si="7"/>
        <v>0</v>
      </c>
      <c r="AA14" s="37"/>
      <c r="AB14" s="37"/>
      <c r="AC14" s="44">
        <f t="shared" si="8"/>
        <v>0</v>
      </c>
      <c r="AD14" s="37"/>
      <c r="AE14" s="37"/>
      <c r="AF14" s="44">
        <f t="shared" si="9"/>
        <v>0</v>
      </c>
      <c r="AG14" s="37"/>
      <c r="AH14" s="37"/>
      <c r="AI14" s="44">
        <f t="shared" si="10"/>
        <v>0</v>
      </c>
      <c r="AJ14" s="37"/>
      <c r="AK14" s="37"/>
      <c r="AL14" s="44">
        <f t="shared" si="11"/>
        <v>0</v>
      </c>
      <c r="AM14" s="37"/>
      <c r="AN14" s="37"/>
      <c r="AO14" s="44">
        <f t="shared" si="12"/>
        <v>0</v>
      </c>
      <c r="AP14" s="37"/>
      <c r="AQ14" s="37"/>
      <c r="AR14" s="44">
        <f t="shared" si="13"/>
        <v>0</v>
      </c>
      <c r="AS14" s="37">
        <f t="shared" si="14"/>
        <v>1</v>
      </c>
      <c r="AT14" s="37">
        <f t="shared" si="15"/>
        <v>27</v>
      </c>
      <c r="AU14" s="44">
        <f t="shared" si="16"/>
        <v>19.295676811913612</v>
      </c>
    </row>
    <row r="15" spans="1:47" x14ac:dyDescent="0.25">
      <c r="A15" s="3">
        <v>11</v>
      </c>
      <c r="B15" s="4">
        <f t="shared" si="17"/>
        <v>43901</v>
      </c>
      <c r="C15" s="37"/>
      <c r="D15" s="37"/>
      <c r="E15" s="44">
        <f t="shared" si="0"/>
        <v>0</v>
      </c>
      <c r="F15" s="37"/>
      <c r="G15" s="37"/>
      <c r="H15" s="44">
        <f t="shared" si="4"/>
        <v>0</v>
      </c>
      <c r="I15" s="37"/>
      <c r="J15" s="37"/>
      <c r="K15" s="44">
        <f t="shared" si="5"/>
        <v>0</v>
      </c>
      <c r="L15" s="37"/>
      <c r="M15" s="37"/>
      <c r="N15" s="44">
        <f t="shared" si="6"/>
        <v>0</v>
      </c>
      <c r="O15" s="37"/>
      <c r="P15" s="37"/>
      <c r="Q15" s="44">
        <f t="shared" si="1"/>
        <v>0</v>
      </c>
      <c r="R15" s="37">
        <v>1</v>
      </c>
      <c r="S15" s="37">
        <v>5</v>
      </c>
      <c r="T15" s="44">
        <f t="shared" si="2"/>
        <v>1.3753000000000002</v>
      </c>
      <c r="U15" s="37">
        <v>1</v>
      </c>
      <c r="V15" s="37">
        <v>2</v>
      </c>
      <c r="W15" s="44">
        <f t="shared" si="3"/>
        <v>0.55012000000000005</v>
      </c>
      <c r="X15" s="37"/>
      <c r="Y15" s="37"/>
      <c r="Z15" s="44">
        <f t="shared" si="7"/>
        <v>0</v>
      </c>
      <c r="AA15" s="37"/>
      <c r="AB15" s="37"/>
      <c r="AC15" s="44">
        <f t="shared" si="8"/>
        <v>0</v>
      </c>
      <c r="AD15" s="37"/>
      <c r="AE15" s="37"/>
      <c r="AF15" s="44">
        <f t="shared" si="9"/>
        <v>0</v>
      </c>
      <c r="AG15" s="37"/>
      <c r="AH15" s="37"/>
      <c r="AI15" s="44">
        <f t="shared" si="10"/>
        <v>0</v>
      </c>
      <c r="AJ15" s="37"/>
      <c r="AK15" s="37"/>
      <c r="AL15" s="44">
        <f t="shared" si="11"/>
        <v>0</v>
      </c>
      <c r="AM15" s="37"/>
      <c r="AN15" s="37"/>
      <c r="AO15" s="44">
        <f t="shared" si="12"/>
        <v>0</v>
      </c>
      <c r="AP15" s="37"/>
      <c r="AQ15" s="37"/>
      <c r="AR15" s="44">
        <f t="shared" si="13"/>
        <v>0</v>
      </c>
      <c r="AS15" s="37">
        <f t="shared" si="14"/>
        <v>2</v>
      </c>
      <c r="AT15" s="37">
        <f t="shared" si="15"/>
        <v>7</v>
      </c>
      <c r="AU15" s="44">
        <f t="shared" si="16"/>
        <v>1.9254200000000004</v>
      </c>
    </row>
    <row r="16" spans="1:47" x14ac:dyDescent="0.25">
      <c r="A16" s="3">
        <v>12</v>
      </c>
      <c r="B16" s="4">
        <f t="shared" si="17"/>
        <v>43902</v>
      </c>
      <c r="C16" s="37"/>
      <c r="D16" s="37"/>
      <c r="E16" s="44">
        <f t="shared" si="0"/>
        <v>0</v>
      </c>
      <c r="F16" s="37">
        <v>1</v>
      </c>
      <c r="G16" s="37">
        <v>20</v>
      </c>
      <c r="H16" s="44">
        <f t="shared" si="4"/>
        <v>5.5012000000000008</v>
      </c>
      <c r="I16" s="37"/>
      <c r="J16" s="37"/>
      <c r="K16" s="44">
        <f t="shared" si="5"/>
        <v>0</v>
      </c>
      <c r="L16" s="37"/>
      <c r="M16" s="37"/>
      <c r="N16" s="44">
        <f t="shared" si="6"/>
        <v>0</v>
      </c>
      <c r="O16" s="37"/>
      <c r="P16" s="37"/>
      <c r="Q16" s="44">
        <f t="shared" si="1"/>
        <v>0</v>
      </c>
      <c r="R16" s="37"/>
      <c r="S16" s="37"/>
      <c r="T16" s="44">
        <f t="shared" si="2"/>
        <v>0</v>
      </c>
      <c r="U16" s="37">
        <v>1</v>
      </c>
      <c r="V16" s="37">
        <v>2</v>
      </c>
      <c r="W16" s="44">
        <f t="shared" si="3"/>
        <v>0.55012000000000005</v>
      </c>
      <c r="X16" s="37">
        <v>1</v>
      </c>
      <c r="Y16" s="37">
        <v>2</v>
      </c>
      <c r="Z16" s="44">
        <f t="shared" si="7"/>
        <v>0.55012000000000005</v>
      </c>
      <c r="AA16" s="37"/>
      <c r="AB16" s="37"/>
      <c r="AC16" s="44">
        <f t="shared" si="8"/>
        <v>0</v>
      </c>
      <c r="AD16" s="37"/>
      <c r="AE16" s="37"/>
      <c r="AF16" s="44">
        <f t="shared" si="9"/>
        <v>0</v>
      </c>
      <c r="AG16" s="37"/>
      <c r="AH16" s="37"/>
      <c r="AI16" s="44">
        <f t="shared" si="10"/>
        <v>0</v>
      </c>
      <c r="AJ16" s="37"/>
      <c r="AK16" s="37"/>
      <c r="AL16" s="44">
        <f t="shared" si="11"/>
        <v>0</v>
      </c>
      <c r="AM16" s="37"/>
      <c r="AN16" s="37"/>
      <c r="AO16" s="44">
        <f t="shared" si="12"/>
        <v>0</v>
      </c>
      <c r="AP16" s="37"/>
      <c r="AQ16" s="37"/>
      <c r="AR16" s="44">
        <f t="shared" si="13"/>
        <v>0</v>
      </c>
      <c r="AS16" s="37">
        <f t="shared" si="14"/>
        <v>3</v>
      </c>
      <c r="AT16" s="37">
        <f t="shared" si="15"/>
        <v>24</v>
      </c>
      <c r="AU16" s="44">
        <f t="shared" si="16"/>
        <v>6.6014400000000002</v>
      </c>
    </row>
    <row r="17" spans="1:47" x14ac:dyDescent="0.25">
      <c r="A17" s="3">
        <v>13</v>
      </c>
      <c r="B17" s="4">
        <f t="shared" si="17"/>
        <v>43903</v>
      </c>
      <c r="C17" s="37"/>
      <c r="D17" s="37"/>
      <c r="E17" s="44">
        <f t="shared" si="0"/>
        <v>0</v>
      </c>
      <c r="F17" s="37"/>
      <c r="G17" s="37"/>
      <c r="H17" s="44">
        <f t="shared" si="4"/>
        <v>0</v>
      </c>
      <c r="I17" s="37"/>
      <c r="J17" s="37"/>
      <c r="K17" s="44">
        <f t="shared" si="5"/>
        <v>0</v>
      </c>
      <c r="L17" s="37"/>
      <c r="M17" s="37"/>
      <c r="N17" s="44">
        <f t="shared" si="6"/>
        <v>0</v>
      </c>
      <c r="O17" s="37"/>
      <c r="P17" s="37"/>
      <c r="Q17" s="44">
        <f t="shared" si="1"/>
        <v>0</v>
      </c>
      <c r="R17" s="37"/>
      <c r="S17" s="37"/>
      <c r="T17" s="44">
        <f t="shared" si="2"/>
        <v>0</v>
      </c>
      <c r="U17" s="37"/>
      <c r="V17" s="37"/>
      <c r="W17" s="44">
        <f t="shared" si="3"/>
        <v>0</v>
      </c>
      <c r="X17" s="37"/>
      <c r="Y17" s="37"/>
      <c r="Z17" s="44">
        <f t="shared" si="7"/>
        <v>0</v>
      </c>
      <c r="AA17" s="37"/>
      <c r="AB17" s="37"/>
      <c r="AC17" s="44">
        <f t="shared" si="8"/>
        <v>0</v>
      </c>
      <c r="AD17" s="37"/>
      <c r="AE17" s="37"/>
      <c r="AF17" s="44">
        <f t="shared" si="9"/>
        <v>0</v>
      </c>
      <c r="AG17" s="37"/>
      <c r="AH17" s="37"/>
      <c r="AI17" s="44">
        <f t="shared" si="10"/>
        <v>0</v>
      </c>
      <c r="AJ17" s="37"/>
      <c r="AK17" s="37"/>
      <c r="AL17" s="44">
        <f t="shared" si="11"/>
        <v>0</v>
      </c>
      <c r="AM17" s="37"/>
      <c r="AN17" s="37"/>
      <c r="AO17" s="44">
        <f t="shared" si="12"/>
        <v>0</v>
      </c>
      <c r="AP17" s="37"/>
      <c r="AQ17" s="37"/>
      <c r="AR17" s="44">
        <f t="shared" si="13"/>
        <v>0</v>
      </c>
      <c r="AS17" s="37">
        <f t="shared" si="14"/>
        <v>0</v>
      </c>
      <c r="AT17" s="37">
        <f t="shared" si="15"/>
        <v>0</v>
      </c>
      <c r="AU17" s="44">
        <f t="shared" si="16"/>
        <v>0</v>
      </c>
    </row>
    <row r="18" spans="1:47" x14ac:dyDescent="0.25">
      <c r="A18" s="3">
        <v>14</v>
      </c>
      <c r="B18" s="4">
        <f t="shared" si="17"/>
        <v>43904</v>
      </c>
      <c r="C18" s="37"/>
      <c r="D18" s="37"/>
      <c r="E18" s="44">
        <f t="shared" si="0"/>
        <v>0</v>
      </c>
      <c r="F18" s="37"/>
      <c r="G18" s="37"/>
      <c r="H18" s="44">
        <f t="shared" si="4"/>
        <v>0</v>
      </c>
      <c r="I18" s="37"/>
      <c r="J18" s="37"/>
      <c r="K18" s="44">
        <f t="shared" si="5"/>
        <v>0</v>
      </c>
      <c r="L18" s="37"/>
      <c r="M18" s="37"/>
      <c r="N18" s="44">
        <f t="shared" si="6"/>
        <v>0</v>
      </c>
      <c r="O18" s="37"/>
      <c r="P18" s="37"/>
      <c r="Q18" s="44">
        <f t="shared" si="1"/>
        <v>0</v>
      </c>
      <c r="R18" s="37"/>
      <c r="S18" s="37"/>
      <c r="T18" s="44">
        <f t="shared" si="2"/>
        <v>0</v>
      </c>
      <c r="U18" s="37"/>
      <c r="V18" s="37"/>
      <c r="W18" s="44">
        <f t="shared" si="3"/>
        <v>0</v>
      </c>
      <c r="X18" s="37"/>
      <c r="Y18" s="37"/>
      <c r="Z18" s="44">
        <f t="shared" si="7"/>
        <v>0</v>
      </c>
      <c r="AA18" s="37"/>
      <c r="AB18" s="37"/>
      <c r="AC18" s="44">
        <f t="shared" si="8"/>
        <v>0</v>
      </c>
      <c r="AD18" s="37"/>
      <c r="AE18" s="37"/>
      <c r="AF18" s="44">
        <f t="shared" si="9"/>
        <v>0</v>
      </c>
      <c r="AG18" s="37"/>
      <c r="AH18" s="37"/>
      <c r="AI18" s="44">
        <f t="shared" si="10"/>
        <v>0</v>
      </c>
      <c r="AJ18" s="37"/>
      <c r="AK18" s="37"/>
      <c r="AL18" s="44">
        <f t="shared" si="11"/>
        <v>0</v>
      </c>
      <c r="AM18" s="37"/>
      <c r="AN18" s="37"/>
      <c r="AO18" s="44">
        <f t="shared" si="12"/>
        <v>0</v>
      </c>
      <c r="AP18" s="37"/>
      <c r="AQ18" s="37"/>
      <c r="AR18" s="44">
        <f t="shared" si="13"/>
        <v>0</v>
      </c>
      <c r="AS18" s="37">
        <f t="shared" si="14"/>
        <v>0</v>
      </c>
      <c r="AT18" s="37">
        <f t="shared" si="15"/>
        <v>0</v>
      </c>
      <c r="AU18" s="44">
        <f t="shared" si="16"/>
        <v>0</v>
      </c>
    </row>
    <row r="19" spans="1:47" x14ac:dyDescent="0.25">
      <c r="A19" s="3">
        <v>15</v>
      </c>
      <c r="B19" s="4">
        <f t="shared" si="17"/>
        <v>43905</v>
      </c>
      <c r="C19" s="37"/>
      <c r="D19" s="37"/>
      <c r="E19" s="44">
        <f t="shared" si="0"/>
        <v>0</v>
      </c>
      <c r="F19" s="37"/>
      <c r="G19" s="37"/>
      <c r="H19" s="44">
        <f t="shared" si="4"/>
        <v>0</v>
      </c>
      <c r="I19" s="37"/>
      <c r="J19" s="37"/>
      <c r="K19" s="44">
        <f t="shared" si="5"/>
        <v>0</v>
      </c>
      <c r="L19" s="37"/>
      <c r="M19" s="37"/>
      <c r="N19" s="44">
        <f t="shared" si="6"/>
        <v>0</v>
      </c>
      <c r="O19" s="37"/>
      <c r="P19" s="37"/>
      <c r="Q19" s="44">
        <f t="shared" si="1"/>
        <v>0</v>
      </c>
      <c r="R19" s="37"/>
      <c r="S19" s="37"/>
      <c r="T19" s="44">
        <f t="shared" si="2"/>
        <v>0</v>
      </c>
      <c r="U19" s="37"/>
      <c r="V19" s="37"/>
      <c r="W19" s="44">
        <f t="shared" si="3"/>
        <v>0</v>
      </c>
      <c r="X19" s="37"/>
      <c r="Y19" s="37"/>
      <c r="Z19" s="44">
        <f t="shared" si="7"/>
        <v>0</v>
      </c>
      <c r="AA19" s="37"/>
      <c r="AB19" s="37"/>
      <c r="AC19" s="44">
        <f t="shared" si="8"/>
        <v>0</v>
      </c>
      <c r="AD19" s="37"/>
      <c r="AE19" s="37"/>
      <c r="AF19" s="44">
        <f t="shared" si="9"/>
        <v>0</v>
      </c>
      <c r="AG19" s="37"/>
      <c r="AH19" s="37"/>
      <c r="AI19" s="44">
        <f t="shared" si="10"/>
        <v>0</v>
      </c>
      <c r="AJ19" s="37"/>
      <c r="AK19" s="37"/>
      <c r="AL19" s="44">
        <f t="shared" si="11"/>
        <v>0</v>
      </c>
      <c r="AM19" s="37"/>
      <c r="AN19" s="37"/>
      <c r="AO19" s="44">
        <f t="shared" si="12"/>
        <v>0</v>
      </c>
      <c r="AP19" s="37"/>
      <c r="AQ19" s="37"/>
      <c r="AR19" s="44">
        <f t="shared" si="13"/>
        <v>0</v>
      </c>
      <c r="AS19" s="37">
        <f t="shared" si="14"/>
        <v>0</v>
      </c>
      <c r="AT19" s="37">
        <f t="shared" si="15"/>
        <v>0</v>
      </c>
      <c r="AU19" s="44">
        <f t="shared" si="16"/>
        <v>0</v>
      </c>
    </row>
    <row r="20" spans="1:47" x14ac:dyDescent="0.25">
      <c r="A20" s="3">
        <v>16</v>
      </c>
      <c r="B20" s="4">
        <f t="shared" si="17"/>
        <v>43906</v>
      </c>
      <c r="C20" s="37"/>
      <c r="D20" s="37"/>
      <c r="E20" s="44">
        <f t="shared" ref="E20:E35" si="18">+D20*$B$1</f>
        <v>0</v>
      </c>
      <c r="F20" s="37"/>
      <c r="G20" s="37"/>
      <c r="H20" s="44">
        <f t="shared" si="4"/>
        <v>0</v>
      </c>
      <c r="I20" s="37"/>
      <c r="J20" s="37"/>
      <c r="K20" s="44">
        <f t="shared" si="5"/>
        <v>0</v>
      </c>
      <c r="L20" s="37"/>
      <c r="M20" s="37"/>
      <c r="N20" s="44">
        <f t="shared" si="6"/>
        <v>0</v>
      </c>
      <c r="O20" s="37"/>
      <c r="P20" s="37"/>
      <c r="Q20" s="44">
        <f t="shared" si="1"/>
        <v>0</v>
      </c>
      <c r="R20" s="37"/>
      <c r="S20" s="37"/>
      <c r="T20" s="44">
        <f t="shared" si="2"/>
        <v>0</v>
      </c>
      <c r="U20" s="37"/>
      <c r="V20" s="37"/>
      <c r="W20" s="44">
        <f t="shared" si="3"/>
        <v>0</v>
      </c>
      <c r="X20" s="37">
        <v>2</v>
      </c>
      <c r="Y20" s="37">
        <f>2+1</f>
        <v>3</v>
      </c>
      <c r="Z20" s="44">
        <f t="shared" si="7"/>
        <v>0.82518000000000002</v>
      </c>
      <c r="AA20" s="37"/>
      <c r="AB20" s="37"/>
      <c r="AC20" s="44">
        <f t="shared" si="8"/>
        <v>0</v>
      </c>
      <c r="AD20" s="37"/>
      <c r="AE20" s="37"/>
      <c r="AF20" s="44">
        <f t="shared" si="9"/>
        <v>0</v>
      </c>
      <c r="AG20" s="37"/>
      <c r="AH20" s="37"/>
      <c r="AI20" s="44">
        <f t="shared" si="10"/>
        <v>0</v>
      </c>
      <c r="AJ20" s="37"/>
      <c r="AK20" s="37"/>
      <c r="AL20" s="44">
        <f t="shared" si="11"/>
        <v>0</v>
      </c>
      <c r="AM20" s="37"/>
      <c r="AN20" s="37"/>
      <c r="AO20" s="44">
        <f t="shared" si="12"/>
        <v>0</v>
      </c>
      <c r="AP20" s="37"/>
      <c r="AQ20" s="37"/>
      <c r="AR20" s="44">
        <f t="shared" si="13"/>
        <v>0</v>
      </c>
      <c r="AS20" s="37">
        <f t="shared" si="14"/>
        <v>2</v>
      </c>
      <c r="AT20" s="37">
        <f t="shared" si="15"/>
        <v>3</v>
      </c>
      <c r="AU20" s="44">
        <f t="shared" si="16"/>
        <v>0.82518000000000002</v>
      </c>
    </row>
    <row r="21" spans="1:47" s="6" customFormat="1" x14ac:dyDescent="0.25">
      <c r="A21" s="5">
        <v>17</v>
      </c>
      <c r="B21" s="4">
        <f t="shared" si="17"/>
        <v>43907</v>
      </c>
      <c r="C21" s="37"/>
      <c r="D21" s="37"/>
      <c r="E21" s="44">
        <f t="shared" si="18"/>
        <v>0</v>
      </c>
      <c r="F21" s="37"/>
      <c r="G21" s="37"/>
      <c r="H21" s="44">
        <f t="shared" si="4"/>
        <v>0</v>
      </c>
      <c r="I21" s="37"/>
      <c r="J21" s="37"/>
      <c r="K21" s="44">
        <f t="shared" si="5"/>
        <v>0</v>
      </c>
      <c r="L21" s="37"/>
      <c r="M21" s="37"/>
      <c r="N21" s="44">
        <f t="shared" si="6"/>
        <v>0</v>
      </c>
      <c r="O21" s="37"/>
      <c r="P21" s="37"/>
      <c r="Q21" s="44">
        <f t="shared" si="1"/>
        <v>0</v>
      </c>
      <c r="R21" s="37"/>
      <c r="S21" s="37"/>
      <c r="T21" s="44">
        <f t="shared" si="2"/>
        <v>0</v>
      </c>
      <c r="U21" s="37"/>
      <c r="V21" s="37"/>
      <c r="W21" s="44">
        <f t="shared" si="3"/>
        <v>0</v>
      </c>
      <c r="X21" s="37"/>
      <c r="Y21" s="37"/>
      <c r="Z21" s="44">
        <f t="shared" si="7"/>
        <v>0</v>
      </c>
      <c r="AA21" s="37"/>
      <c r="AB21" s="37"/>
      <c r="AC21" s="44">
        <f t="shared" si="8"/>
        <v>0</v>
      </c>
      <c r="AD21" s="37"/>
      <c r="AE21" s="37"/>
      <c r="AF21" s="44">
        <f t="shared" si="9"/>
        <v>0</v>
      </c>
      <c r="AG21" s="37"/>
      <c r="AH21" s="37"/>
      <c r="AI21" s="44">
        <f t="shared" si="10"/>
        <v>0</v>
      </c>
      <c r="AJ21" s="37"/>
      <c r="AK21" s="37"/>
      <c r="AL21" s="44">
        <f t="shared" si="11"/>
        <v>0</v>
      </c>
      <c r="AM21" s="37"/>
      <c r="AN21" s="37"/>
      <c r="AO21" s="44">
        <f t="shared" si="12"/>
        <v>0</v>
      </c>
      <c r="AP21" s="37"/>
      <c r="AQ21" s="37"/>
      <c r="AR21" s="44">
        <f t="shared" si="13"/>
        <v>0</v>
      </c>
      <c r="AS21" s="37">
        <f t="shared" si="14"/>
        <v>0</v>
      </c>
      <c r="AT21" s="37">
        <f t="shared" si="15"/>
        <v>0</v>
      </c>
      <c r="AU21" s="44">
        <f t="shared" si="16"/>
        <v>0</v>
      </c>
    </row>
    <row r="22" spans="1:47" x14ac:dyDescent="0.25">
      <c r="A22" s="3">
        <v>18</v>
      </c>
      <c r="B22" s="4">
        <f t="shared" si="17"/>
        <v>43908</v>
      </c>
      <c r="C22" s="37"/>
      <c r="D22" s="37"/>
      <c r="E22" s="44">
        <f t="shared" si="18"/>
        <v>0</v>
      </c>
      <c r="F22" s="37"/>
      <c r="G22" s="37"/>
      <c r="H22" s="44">
        <f t="shared" si="4"/>
        <v>0</v>
      </c>
      <c r="I22" s="37"/>
      <c r="J22" s="37"/>
      <c r="K22" s="44">
        <f t="shared" si="5"/>
        <v>0</v>
      </c>
      <c r="L22" s="37"/>
      <c r="M22" s="37"/>
      <c r="N22" s="44">
        <f t="shared" si="6"/>
        <v>0</v>
      </c>
      <c r="O22" s="37"/>
      <c r="P22" s="37"/>
      <c r="Q22" s="44">
        <f t="shared" si="1"/>
        <v>0</v>
      </c>
      <c r="R22" s="37"/>
      <c r="S22" s="37"/>
      <c r="T22" s="44">
        <f t="shared" si="2"/>
        <v>0</v>
      </c>
      <c r="U22" s="37"/>
      <c r="V22" s="37"/>
      <c r="W22" s="44">
        <f t="shared" si="3"/>
        <v>0</v>
      </c>
      <c r="X22" s="37"/>
      <c r="Y22" s="37"/>
      <c r="Z22" s="44">
        <f t="shared" si="7"/>
        <v>0</v>
      </c>
      <c r="AA22" s="37"/>
      <c r="AB22" s="37"/>
      <c r="AC22" s="44">
        <f t="shared" si="8"/>
        <v>0</v>
      </c>
      <c r="AD22" s="37"/>
      <c r="AE22" s="37"/>
      <c r="AF22" s="44">
        <f t="shared" si="9"/>
        <v>0</v>
      </c>
      <c r="AG22" s="37"/>
      <c r="AH22" s="37"/>
      <c r="AI22" s="44">
        <f t="shared" si="10"/>
        <v>0</v>
      </c>
      <c r="AJ22" s="37"/>
      <c r="AK22" s="37"/>
      <c r="AL22" s="44">
        <f t="shared" si="11"/>
        <v>0</v>
      </c>
      <c r="AM22" s="37"/>
      <c r="AN22" s="37"/>
      <c r="AO22" s="44">
        <f t="shared" si="12"/>
        <v>0</v>
      </c>
      <c r="AP22" s="37"/>
      <c r="AQ22" s="37"/>
      <c r="AR22" s="44">
        <f t="shared" si="13"/>
        <v>0</v>
      </c>
      <c r="AS22" s="37">
        <f t="shared" si="14"/>
        <v>0</v>
      </c>
      <c r="AT22" s="37">
        <f t="shared" si="15"/>
        <v>0</v>
      </c>
      <c r="AU22" s="44">
        <f t="shared" si="16"/>
        <v>0</v>
      </c>
    </row>
    <row r="23" spans="1:47" x14ac:dyDescent="0.25">
      <c r="A23" s="3">
        <v>19</v>
      </c>
      <c r="B23" s="4">
        <f t="shared" si="17"/>
        <v>43909</v>
      </c>
      <c r="C23" s="37"/>
      <c r="D23" s="37"/>
      <c r="E23" s="44">
        <f t="shared" si="18"/>
        <v>0</v>
      </c>
      <c r="F23" s="37"/>
      <c r="G23" s="37"/>
      <c r="H23" s="44">
        <f t="shared" si="4"/>
        <v>0</v>
      </c>
      <c r="I23" s="37"/>
      <c r="J23" s="37"/>
      <c r="K23" s="44">
        <f t="shared" si="5"/>
        <v>0</v>
      </c>
      <c r="L23" s="37"/>
      <c r="M23" s="37"/>
      <c r="N23" s="44">
        <f t="shared" si="6"/>
        <v>0</v>
      </c>
      <c r="O23" s="37"/>
      <c r="P23" s="37"/>
      <c r="Q23" s="44">
        <f t="shared" si="1"/>
        <v>0</v>
      </c>
      <c r="R23" s="37"/>
      <c r="S23" s="37"/>
      <c r="T23" s="44">
        <f t="shared" si="2"/>
        <v>0</v>
      </c>
      <c r="U23" s="37"/>
      <c r="V23" s="37"/>
      <c r="W23" s="44">
        <f t="shared" si="3"/>
        <v>0</v>
      </c>
      <c r="X23" s="37"/>
      <c r="Y23" s="37"/>
      <c r="Z23" s="44">
        <f t="shared" si="7"/>
        <v>0</v>
      </c>
      <c r="AA23" s="37"/>
      <c r="AB23" s="37"/>
      <c r="AC23" s="44">
        <f t="shared" si="8"/>
        <v>0</v>
      </c>
      <c r="AD23" s="37"/>
      <c r="AE23" s="37"/>
      <c r="AF23" s="44">
        <f t="shared" si="9"/>
        <v>0</v>
      </c>
      <c r="AG23" s="37"/>
      <c r="AH23" s="37"/>
      <c r="AI23" s="44">
        <f t="shared" si="10"/>
        <v>0</v>
      </c>
      <c r="AJ23" s="37"/>
      <c r="AK23" s="37"/>
      <c r="AL23" s="44">
        <f t="shared" si="11"/>
        <v>0</v>
      </c>
      <c r="AM23" s="37"/>
      <c r="AN23" s="37"/>
      <c r="AO23" s="44">
        <f t="shared" si="12"/>
        <v>0</v>
      </c>
      <c r="AP23" s="37"/>
      <c r="AQ23" s="37"/>
      <c r="AR23" s="44">
        <f t="shared" si="13"/>
        <v>0</v>
      </c>
      <c r="AS23" s="37">
        <f t="shared" si="14"/>
        <v>0</v>
      </c>
      <c r="AT23" s="37">
        <f t="shared" si="15"/>
        <v>0</v>
      </c>
      <c r="AU23" s="44">
        <f t="shared" si="16"/>
        <v>0</v>
      </c>
    </row>
    <row r="24" spans="1:47" x14ac:dyDescent="0.25">
      <c r="A24" s="3">
        <v>20</v>
      </c>
      <c r="B24" s="4">
        <f t="shared" si="17"/>
        <v>43910</v>
      </c>
      <c r="C24" s="37"/>
      <c r="D24" s="37"/>
      <c r="E24" s="44">
        <f t="shared" si="18"/>
        <v>0</v>
      </c>
      <c r="F24" s="37"/>
      <c r="G24" s="37"/>
      <c r="H24" s="44">
        <f t="shared" si="4"/>
        <v>0</v>
      </c>
      <c r="I24" s="37"/>
      <c r="J24" s="37"/>
      <c r="K24" s="44">
        <f t="shared" si="5"/>
        <v>0</v>
      </c>
      <c r="L24" s="37"/>
      <c r="M24" s="37"/>
      <c r="N24" s="44">
        <f t="shared" si="6"/>
        <v>0</v>
      </c>
      <c r="O24" s="37"/>
      <c r="P24" s="37"/>
      <c r="Q24" s="44">
        <f t="shared" si="1"/>
        <v>0</v>
      </c>
      <c r="R24" s="37"/>
      <c r="S24" s="37"/>
      <c r="T24" s="44">
        <f t="shared" si="2"/>
        <v>0</v>
      </c>
      <c r="U24" s="37"/>
      <c r="V24" s="37"/>
      <c r="W24" s="44">
        <f t="shared" si="3"/>
        <v>0</v>
      </c>
      <c r="X24" s="37"/>
      <c r="Y24" s="37"/>
      <c r="Z24" s="44">
        <f t="shared" si="7"/>
        <v>0</v>
      </c>
      <c r="AA24" s="37"/>
      <c r="AB24" s="37"/>
      <c r="AC24" s="44">
        <f t="shared" si="8"/>
        <v>0</v>
      </c>
      <c r="AD24" s="37"/>
      <c r="AE24" s="37"/>
      <c r="AF24" s="44">
        <f t="shared" si="9"/>
        <v>0</v>
      </c>
      <c r="AG24" s="37"/>
      <c r="AH24" s="37"/>
      <c r="AI24" s="44">
        <f t="shared" si="10"/>
        <v>0</v>
      </c>
      <c r="AJ24" s="37"/>
      <c r="AK24" s="37"/>
      <c r="AL24" s="44">
        <f t="shared" si="11"/>
        <v>0</v>
      </c>
      <c r="AM24" s="37"/>
      <c r="AN24" s="37"/>
      <c r="AO24" s="44">
        <f t="shared" si="12"/>
        <v>0</v>
      </c>
      <c r="AP24" s="37"/>
      <c r="AQ24" s="37"/>
      <c r="AR24" s="44">
        <f t="shared" si="13"/>
        <v>0</v>
      </c>
      <c r="AS24" s="37">
        <f t="shared" si="14"/>
        <v>0</v>
      </c>
      <c r="AT24" s="37">
        <f t="shared" si="15"/>
        <v>0</v>
      </c>
      <c r="AU24" s="44">
        <f t="shared" si="16"/>
        <v>0</v>
      </c>
    </row>
    <row r="25" spans="1:47" x14ac:dyDescent="0.25">
      <c r="A25" s="3">
        <v>21</v>
      </c>
      <c r="B25" s="4">
        <f t="shared" si="17"/>
        <v>43911</v>
      </c>
      <c r="C25" s="37"/>
      <c r="D25" s="37"/>
      <c r="E25" s="44">
        <f t="shared" si="18"/>
        <v>0</v>
      </c>
      <c r="F25" s="37"/>
      <c r="G25" s="37"/>
      <c r="H25" s="44">
        <f t="shared" si="4"/>
        <v>0</v>
      </c>
      <c r="I25" s="37"/>
      <c r="J25" s="37"/>
      <c r="K25" s="44">
        <f t="shared" si="5"/>
        <v>0</v>
      </c>
      <c r="L25" s="37"/>
      <c r="M25" s="37"/>
      <c r="N25" s="44">
        <f t="shared" si="6"/>
        <v>0</v>
      </c>
      <c r="O25" s="37"/>
      <c r="P25" s="37"/>
      <c r="Q25" s="44">
        <f t="shared" si="1"/>
        <v>0</v>
      </c>
      <c r="R25" s="37"/>
      <c r="S25" s="37"/>
      <c r="T25" s="44">
        <f t="shared" si="2"/>
        <v>0</v>
      </c>
      <c r="U25" s="37"/>
      <c r="V25" s="37"/>
      <c r="W25" s="44">
        <f t="shared" si="3"/>
        <v>0</v>
      </c>
      <c r="X25" s="37"/>
      <c r="Y25" s="37"/>
      <c r="Z25" s="44">
        <f t="shared" si="7"/>
        <v>0</v>
      </c>
      <c r="AA25" s="37"/>
      <c r="AB25" s="37"/>
      <c r="AC25" s="44">
        <f t="shared" si="8"/>
        <v>0</v>
      </c>
      <c r="AD25" s="37"/>
      <c r="AE25" s="37"/>
      <c r="AF25" s="44">
        <f t="shared" si="9"/>
        <v>0</v>
      </c>
      <c r="AG25" s="37"/>
      <c r="AH25" s="37"/>
      <c r="AI25" s="44">
        <f t="shared" si="10"/>
        <v>0</v>
      </c>
      <c r="AJ25" s="37"/>
      <c r="AK25" s="37"/>
      <c r="AL25" s="44">
        <f t="shared" si="11"/>
        <v>0</v>
      </c>
      <c r="AM25" s="37"/>
      <c r="AN25" s="37"/>
      <c r="AO25" s="44">
        <f t="shared" si="12"/>
        <v>0</v>
      </c>
      <c r="AP25" s="37"/>
      <c r="AQ25" s="37"/>
      <c r="AR25" s="44">
        <f t="shared" si="13"/>
        <v>0</v>
      </c>
      <c r="AS25" s="37">
        <f t="shared" si="14"/>
        <v>0</v>
      </c>
      <c r="AT25" s="37">
        <f t="shared" si="15"/>
        <v>0</v>
      </c>
      <c r="AU25" s="44">
        <f t="shared" si="16"/>
        <v>0</v>
      </c>
    </row>
    <row r="26" spans="1:47" x14ac:dyDescent="0.25">
      <c r="A26" s="3">
        <v>22</v>
      </c>
      <c r="B26" s="4">
        <f t="shared" si="17"/>
        <v>43912</v>
      </c>
      <c r="C26" s="37"/>
      <c r="D26" s="37"/>
      <c r="E26" s="44">
        <f t="shared" si="18"/>
        <v>0</v>
      </c>
      <c r="F26" s="37"/>
      <c r="G26" s="37"/>
      <c r="H26" s="44">
        <f t="shared" si="4"/>
        <v>0</v>
      </c>
      <c r="I26" s="37"/>
      <c r="J26" s="37"/>
      <c r="K26" s="44">
        <f t="shared" si="5"/>
        <v>0</v>
      </c>
      <c r="L26" s="37"/>
      <c r="M26" s="37"/>
      <c r="N26" s="44">
        <f t="shared" si="6"/>
        <v>0</v>
      </c>
      <c r="O26" s="37"/>
      <c r="P26" s="37"/>
      <c r="Q26" s="44">
        <f t="shared" si="1"/>
        <v>0</v>
      </c>
      <c r="R26" s="37"/>
      <c r="S26" s="37"/>
      <c r="T26" s="44">
        <f t="shared" si="2"/>
        <v>0</v>
      </c>
      <c r="U26" s="37"/>
      <c r="V26" s="37"/>
      <c r="W26" s="44">
        <f t="shared" si="3"/>
        <v>0</v>
      </c>
      <c r="X26" s="37"/>
      <c r="Y26" s="37"/>
      <c r="Z26" s="44">
        <f t="shared" si="7"/>
        <v>0</v>
      </c>
      <c r="AA26" s="37"/>
      <c r="AB26" s="37"/>
      <c r="AC26" s="44">
        <f t="shared" si="8"/>
        <v>0</v>
      </c>
      <c r="AD26" s="37"/>
      <c r="AE26" s="37"/>
      <c r="AF26" s="44">
        <f t="shared" si="9"/>
        <v>0</v>
      </c>
      <c r="AG26" s="37"/>
      <c r="AH26" s="37"/>
      <c r="AI26" s="44">
        <f t="shared" si="10"/>
        <v>0</v>
      </c>
      <c r="AJ26" s="37"/>
      <c r="AK26" s="37"/>
      <c r="AL26" s="44">
        <f t="shared" si="11"/>
        <v>0</v>
      </c>
      <c r="AM26" s="37"/>
      <c r="AN26" s="37"/>
      <c r="AO26" s="44">
        <f t="shared" si="12"/>
        <v>0</v>
      </c>
      <c r="AP26" s="37"/>
      <c r="AQ26" s="37"/>
      <c r="AR26" s="44">
        <f t="shared" si="13"/>
        <v>0</v>
      </c>
      <c r="AS26" s="37">
        <f t="shared" si="14"/>
        <v>0</v>
      </c>
      <c r="AT26" s="37">
        <f t="shared" si="15"/>
        <v>0</v>
      </c>
      <c r="AU26" s="44">
        <f t="shared" si="16"/>
        <v>0</v>
      </c>
    </row>
    <row r="27" spans="1:47" x14ac:dyDescent="0.25">
      <c r="A27" s="3">
        <v>23</v>
      </c>
      <c r="B27" s="4">
        <f t="shared" si="17"/>
        <v>43913</v>
      </c>
      <c r="C27" s="37"/>
      <c r="D27" s="37"/>
      <c r="E27" s="44">
        <f t="shared" si="18"/>
        <v>0</v>
      </c>
      <c r="F27" s="37"/>
      <c r="G27" s="37"/>
      <c r="H27" s="44">
        <f t="shared" si="4"/>
        <v>0</v>
      </c>
      <c r="I27" s="37"/>
      <c r="J27" s="37"/>
      <c r="K27" s="44">
        <f t="shared" si="5"/>
        <v>0</v>
      </c>
      <c r="L27" s="37"/>
      <c r="M27" s="37"/>
      <c r="N27" s="44">
        <f t="shared" si="6"/>
        <v>0</v>
      </c>
      <c r="O27" s="37"/>
      <c r="P27" s="37"/>
      <c r="Q27" s="44">
        <f t="shared" si="1"/>
        <v>0</v>
      </c>
      <c r="R27" s="37"/>
      <c r="S27" s="37"/>
      <c r="T27" s="44">
        <f t="shared" si="2"/>
        <v>0</v>
      </c>
      <c r="U27" s="37"/>
      <c r="V27" s="37"/>
      <c r="W27" s="44">
        <f t="shared" si="3"/>
        <v>0</v>
      </c>
      <c r="X27" s="37"/>
      <c r="Y27" s="37"/>
      <c r="Z27" s="44">
        <f t="shared" si="7"/>
        <v>0</v>
      </c>
      <c r="AA27" s="37"/>
      <c r="AB27" s="37"/>
      <c r="AC27" s="44">
        <f t="shared" si="8"/>
        <v>0</v>
      </c>
      <c r="AD27" s="37"/>
      <c r="AE27" s="37"/>
      <c r="AF27" s="44">
        <f t="shared" si="9"/>
        <v>0</v>
      </c>
      <c r="AG27" s="37"/>
      <c r="AH27" s="37"/>
      <c r="AI27" s="44">
        <f t="shared" si="10"/>
        <v>0</v>
      </c>
      <c r="AJ27" s="37"/>
      <c r="AK27" s="37"/>
      <c r="AL27" s="44">
        <f t="shared" si="11"/>
        <v>0</v>
      </c>
      <c r="AM27" s="37"/>
      <c r="AN27" s="37"/>
      <c r="AO27" s="44">
        <f t="shared" si="12"/>
        <v>0</v>
      </c>
      <c r="AP27" s="37"/>
      <c r="AQ27" s="37"/>
      <c r="AR27" s="44">
        <f t="shared" si="13"/>
        <v>0</v>
      </c>
      <c r="AS27" s="37">
        <f t="shared" si="14"/>
        <v>0</v>
      </c>
      <c r="AT27" s="37">
        <f t="shared" si="15"/>
        <v>0</v>
      </c>
      <c r="AU27" s="44">
        <f t="shared" si="16"/>
        <v>0</v>
      </c>
    </row>
    <row r="28" spans="1:47" x14ac:dyDescent="0.25">
      <c r="A28" s="3">
        <v>24</v>
      </c>
      <c r="B28" s="4">
        <f t="shared" si="17"/>
        <v>43914</v>
      </c>
      <c r="C28" s="37"/>
      <c r="D28" s="37"/>
      <c r="E28" s="44">
        <f t="shared" si="18"/>
        <v>0</v>
      </c>
      <c r="F28" s="37"/>
      <c r="G28" s="37"/>
      <c r="H28" s="44">
        <f t="shared" si="4"/>
        <v>0</v>
      </c>
      <c r="I28" s="37"/>
      <c r="J28" s="37"/>
      <c r="K28" s="44">
        <f t="shared" si="5"/>
        <v>0</v>
      </c>
      <c r="L28" s="37"/>
      <c r="M28" s="37"/>
      <c r="N28" s="44">
        <f t="shared" si="6"/>
        <v>0</v>
      </c>
      <c r="O28" s="37"/>
      <c r="P28" s="37"/>
      <c r="Q28" s="44">
        <f t="shared" si="1"/>
        <v>0</v>
      </c>
      <c r="R28" s="37"/>
      <c r="S28" s="37"/>
      <c r="T28" s="44">
        <f t="shared" si="2"/>
        <v>0</v>
      </c>
      <c r="U28" s="37"/>
      <c r="V28" s="37"/>
      <c r="W28" s="44">
        <f t="shared" si="3"/>
        <v>0</v>
      </c>
      <c r="X28" s="37"/>
      <c r="Y28" s="37"/>
      <c r="Z28" s="44">
        <f t="shared" si="7"/>
        <v>0</v>
      </c>
      <c r="AA28" s="37"/>
      <c r="AB28" s="37"/>
      <c r="AC28" s="44">
        <f t="shared" si="8"/>
        <v>0</v>
      </c>
      <c r="AD28" s="37"/>
      <c r="AE28" s="37"/>
      <c r="AF28" s="44">
        <f t="shared" si="9"/>
        <v>0</v>
      </c>
      <c r="AG28" s="37"/>
      <c r="AH28" s="37"/>
      <c r="AI28" s="44">
        <f t="shared" si="10"/>
        <v>0</v>
      </c>
      <c r="AJ28" s="37"/>
      <c r="AK28" s="37"/>
      <c r="AL28" s="44">
        <f t="shared" si="11"/>
        <v>0</v>
      </c>
      <c r="AM28" s="37"/>
      <c r="AN28" s="37"/>
      <c r="AO28" s="44">
        <f t="shared" si="12"/>
        <v>0</v>
      </c>
      <c r="AP28" s="37"/>
      <c r="AQ28" s="37"/>
      <c r="AR28" s="44">
        <f t="shared" si="13"/>
        <v>0</v>
      </c>
      <c r="AS28" s="37">
        <f t="shared" si="14"/>
        <v>0</v>
      </c>
      <c r="AT28" s="37">
        <f t="shared" si="15"/>
        <v>0</v>
      </c>
      <c r="AU28" s="44">
        <f t="shared" si="16"/>
        <v>0</v>
      </c>
    </row>
    <row r="29" spans="1:47" x14ac:dyDescent="0.25">
      <c r="A29" s="3">
        <v>25</v>
      </c>
      <c r="B29" s="4">
        <f t="shared" si="17"/>
        <v>43915</v>
      </c>
      <c r="C29" s="37"/>
      <c r="D29" s="37"/>
      <c r="E29" s="44">
        <f t="shared" si="18"/>
        <v>0</v>
      </c>
      <c r="F29" s="37">
        <v>2</v>
      </c>
      <c r="G29" s="37">
        <f>10+20</f>
        <v>30</v>
      </c>
      <c r="H29" s="44">
        <f t="shared" si="4"/>
        <v>8.2518000000000011</v>
      </c>
      <c r="I29" s="37"/>
      <c r="J29" s="37"/>
      <c r="K29" s="44">
        <f t="shared" si="5"/>
        <v>0</v>
      </c>
      <c r="L29" s="37"/>
      <c r="M29" s="37"/>
      <c r="N29" s="44">
        <f t="shared" si="6"/>
        <v>0</v>
      </c>
      <c r="O29" s="37"/>
      <c r="P29" s="37"/>
      <c r="Q29" s="44">
        <f t="shared" si="1"/>
        <v>0</v>
      </c>
      <c r="R29" s="37"/>
      <c r="S29" s="37"/>
      <c r="T29" s="44">
        <f t="shared" si="2"/>
        <v>0</v>
      </c>
      <c r="U29" s="37"/>
      <c r="V29" s="37"/>
      <c r="W29" s="44">
        <f t="shared" si="3"/>
        <v>0</v>
      </c>
      <c r="X29" s="37"/>
      <c r="Y29" s="37"/>
      <c r="Z29" s="44">
        <f t="shared" si="7"/>
        <v>0</v>
      </c>
      <c r="AA29" s="37"/>
      <c r="AB29" s="37"/>
      <c r="AC29" s="44">
        <f t="shared" si="8"/>
        <v>0</v>
      </c>
      <c r="AD29" s="37"/>
      <c r="AE29" s="37"/>
      <c r="AF29" s="44">
        <f t="shared" si="9"/>
        <v>0</v>
      </c>
      <c r="AG29" s="37"/>
      <c r="AH29" s="37"/>
      <c r="AI29" s="44">
        <f t="shared" si="10"/>
        <v>0</v>
      </c>
      <c r="AJ29" s="37"/>
      <c r="AK29" s="37"/>
      <c r="AL29" s="44">
        <f t="shared" si="11"/>
        <v>0</v>
      </c>
      <c r="AM29" s="37"/>
      <c r="AN29" s="37"/>
      <c r="AO29" s="44">
        <f t="shared" si="12"/>
        <v>0</v>
      </c>
      <c r="AP29" s="37"/>
      <c r="AQ29" s="37"/>
      <c r="AR29" s="44">
        <f t="shared" si="13"/>
        <v>0</v>
      </c>
      <c r="AS29" s="37">
        <f t="shared" si="14"/>
        <v>2</v>
      </c>
      <c r="AT29" s="37">
        <f t="shared" si="15"/>
        <v>30</v>
      </c>
      <c r="AU29" s="44">
        <f t="shared" si="16"/>
        <v>8.2518000000000011</v>
      </c>
    </row>
    <row r="30" spans="1:47" x14ac:dyDescent="0.25">
      <c r="A30" s="3">
        <v>26</v>
      </c>
      <c r="B30" s="4">
        <f t="shared" si="17"/>
        <v>43916</v>
      </c>
      <c r="C30" s="37"/>
      <c r="D30" s="37"/>
      <c r="E30" s="44">
        <f t="shared" si="18"/>
        <v>0</v>
      </c>
      <c r="F30" s="37"/>
      <c r="G30" s="37"/>
      <c r="H30" s="44">
        <f t="shared" si="4"/>
        <v>0</v>
      </c>
      <c r="I30" s="37"/>
      <c r="J30" s="37"/>
      <c r="K30" s="44">
        <f t="shared" si="5"/>
        <v>0</v>
      </c>
      <c r="L30" s="37"/>
      <c r="M30" s="37"/>
      <c r="N30" s="44">
        <f t="shared" si="6"/>
        <v>0</v>
      </c>
      <c r="O30" s="37"/>
      <c r="P30" s="37"/>
      <c r="Q30" s="44">
        <f t="shared" si="1"/>
        <v>0</v>
      </c>
      <c r="R30" s="37"/>
      <c r="S30" s="37"/>
      <c r="T30" s="44">
        <f t="shared" si="2"/>
        <v>0</v>
      </c>
      <c r="U30" s="37"/>
      <c r="V30" s="37"/>
      <c r="W30" s="44">
        <f t="shared" si="3"/>
        <v>0</v>
      </c>
      <c r="X30" s="37"/>
      <c r="Y30" s="37"/>
      <c r="Z30" s="44">
        <f t="shared" si="7"/>
        <v>0</v>
      </c>
      <c r="AA30" s="37"/>
      <c r="AB30" s="37"/>
      <c r="AC30" s="44">
        <f t="shared" si="8"/>
        <v>0</v>
      </c>
      <c r="AD30" s="37"/>
      <c r="AE30" s="37"/>
      <c r="AF30" s="44">
        <f t="shared" si="9"/>
        <v>0</v>
      </c>
      <c r="AG30" s="37"/>
      <c r="AH30" s="37"/>
      <c r="AI30" s="44">
        <f t="shared" si="10"/>
        <v>0</v>
      </c>
      <c r="AJ30" s="37"/>
      <c r="AK30" s="37"/>
      <c r="AL30" s="44">
        <f t="shared" si="11"/>
        <v>0</v>
      </c>
      <c r="AM30" s="37"/>
      <c r="AN30" s="37"/>
      <c r="AO30" s="44">
        <f t="shared" si="12"/>
        <v>0</v>
      </c>
      <c r="AP30" s="37"/>
      <c r="AQ30" s="37"/>
      <c r="AR30" s="44">
        <f t="shared" si="13"/>
        <v>0</v>
      </c>
      <c r="AS30" s="37">
        <f t="shared" si="14"/>
        <v>0</v>
      </c>
      <c r="AT30" s="37">
        <f t="shared" si="15"/>
        <v>0</v>
      </c>
      <c r="AU30" s="44">
        <f t="shared" si="16"/>
        <v>0</v>
      </c>
    </row>
    <row r="31" spans="1:47" x14ac:dyDescent="0.25">
      <c r="A31" s="3">
        <v>27</v>
      </c>
      <c r="B31" s="4">
        <f t="shared" si="17"/>
        <v>43917</v>
      </c>
      <c r="C31" s="37"/>
      <c r="D31" s="37"/>
      <c r="E31" s="44">
        <f t="shared" si="18"/>
        <v>0</v>
      </c>
      <c r="F31" s="37"/>
      <c r="G31" s="37"/>
      <c r="H31" s="44">
        <f t="shared" si="4"/>
        <v>0</v>
      </c>
      <c r="I31" s="37"/>
      <c r="J31" s="37"/>
      <c r="K31" s="44">
        <f t="shared" si="5"/>
        <v>0</v>
      </c>
      <c r="L31" s="37"/>
      <c r="M31" s="37"/>
      <c r="N31" s="44">
        <f t="shared" si="6"/>
        <v>0</v>
      </c>
      <c r="O31" s="37"/>
      <c r="P31" s="37"/>
      <c r="Q31" s="44">
        <f t="shared" si="1"/>
        <v>0</v>
      </c>
      <c r="R31" s="37"/>
      <c r="S31" s="37"/>
      <c r="T31" s="44">
        <f t="shared" si="2"/>
        <v>0</v>
      </c>
      <c r="U31" s="37"/>
      <c r="V31" s="37"/>
      <c r="W31" s="44">
        <f t="shared" si="3"/>
        <v>0</v>
      </c>
      <c r="X31" s="37"/>
      <c r="Y31" s="37"/>
      <c r="Z31" s="44">
        <f t="shared" si="7"/>
        <v>0</v>
      </c>
      <c r="AA31" s="37"/>
      <c r="AB31" s="37"/>
      <c r="AC31" s="44">
        <f t="shared" si="8"/>
        <v>0</v>
      </c>
      <c r="AD31" s="37"/>
      <c r="AE31" s="37"/>
      <c r="AF31" s="44">
        <f t="shared" si="9"/>
        <v>0</v>
      </c>
      <c r="AG31" s="37"/>
      <c r="AH31" s="37"/>
      <c r="AI31" s="44">
        <f t="shared" si="10"/>
        <v>0</v>
      </c>
      <c r="AJ31" s="37"/>
      <c r="AK31" s="37"/>
      <c r="AL31" s="44">
        <f t="shared" si="11"/>
        <v>0</v>
      </c>
      <c r="AM31" s="37"/>
      <c r="AN31" s="37"/>
      <c r="AO31" s="44">
        <f t="shared" si="12"/>
        <v>0</v>
      </c>
      <c r="AP31" s="37"/>
      <c r="AQ31" s="37"/>
      <c r="AR31" s="44">
        <f t="shared" si="13"/>
        <v>0</v>
      </c>
      <c r="AS31" s="37">
        <f t="shared" si="14"/>
        <v>0</v>
      </c>
      <c r="AT31" s="37">
        <f t="shared" si="15"/>
        <v>0</v>
      </c>
      <c r="AU31" s="44">
        <f t="shared" si="16"/>
        <v>0</v>
      </c>
    </row>
    <row r="32" spans="1:47" x14ac:dyDescent="0.25">
      <c r="A32" s="3">
        <v>28</v>
      </c>
      <c r="B32" s="4">
        <f t="shared" si="17"/>
        <v>43918</v>
      </c>
      <c r="C32" s="37"/>
      <c r="D32" s="37"/>
      <c r="E32" s="44">
        <f t="shared" si="18"/>
        <v>0</v>
      </c>
      <c r="F32" s="37"/>
      <c r="G32" s="37"/>
      <c r="H32" s="44">
        <f t="shared" si="4"/>
        <v>0</v>
      </c>
      <c r="I32" s="37"/>
      <c r="J32" s="37"/>
      <c r="K32" s="44">
        <f t="shared" si="5"/>
        <v>0</v>
      </c>
      <c r="L32" s="37"/>
      <c r="M32" s="37"/>
      <c r="N32" s="44">
        <f t="shared" si="6"/>
        <v>0</v>
      </c>
      <c r="O32" s="37"/>
      <c r="P32" s="37"/>
      <c r="Q32" s="44">
        <f t="shared" si="1"/>
        <v>0</v>
      </c>
      <c r="R32" s="37"/>
      <c r="S32" s="37"/>
      <c r="T32" s="44">
        <f t="shared" si="2"/>
        <v>0</v>
      </c>
      <c r="U32" s="37"/>
      <c r="V32" s="37"/>
      <c r="W32" s="44">
        <f t="shared" si="3"/>
        <v>0</v>
      </c>
      <c r="X32" s="37"/>
      <c r="Y32" s="37"/>
      <c r="Z32" s="44">
        <f t="shared" si="7"/>
        <v>0</v>
      </c>
      <c r="AA32" s="37"/>
      <c r="AB32" s="37"/>
      <c r="AC32" s="44">
        <f t="shared" si="8"/>
        <v>0</v>
      </c>
      <c r="AD32" s="37"/>
      <c r="AE32" s="37"/>
      <c r="AF32" s="44">
        <f t="shared" si="9"/>
        <v>0</v>
      </c>
      <c r="AG32" s="37"/>
      <c r="AH32" s="37"/>
      <c r="AI32" s="44">
        <f t="shared" si="10"/>
        <v>0</v>
      </c>
      <c r="AJ32" s="37"/>
      <c r="AK32" s="37"/>
      <c r="AL32" s="44">
        <f t="shared" si="11"/>
        <v>0</v>
      </c>
      <c r="AM32" s="37"/>
      <c r="AN32" s="37"/>
      <c r="AO32" s="44">
        <f t="shared" si="12"/>
        <v>0</v>
      </c>
      <c r="AP32" s="37"/>
      <c r="AQ32" s="37"/>
      <c r="AR32" s="44">
        <f t="shared" si="13"/>
        <v>0</v>
      </c>
      <c r="AS32" s="37">
        <f t="shared" si="14"/>
        <v>0</v>
      </c>
      <c r="AT32" s="37">
        <f t="shared" si="15"/>
        <v>0</v>
      </c>
      <c r="AU32" s="44">
        <f t="shared" si="16"/>
        <v>0</v>
      </c>
    </row>
    <row r="33" spans="1:47" x14ac:dyDescent="0.25">
      <c r="A33" s="3">
        <v>29</v>
      </c>
      <c r="B33" s="4">
        <f t="shared" si="17"/>
        <v>43919</v>
      </c>
      <c r="C33" s="37"/>
      <c r="D33" s="37"/>
      <c r="E33" s="44">
        <f t="shared" si="18"/>
        <v>0</v>
      </c>
      <c r="F33" s="37"/>
      <c r="G33" s="37"/>
      <c r="H33" s="44">
        <f t="shared" si="4"/>
        <v>0</v>
      </c>
      <c r="I33" s="37"/>
      <c r="J33" s="37"/>
      <c r="K33" s="44">
        <f t="shared" si="5"/>
        <v>0</v>
      </c>
      <c r="L33" s="37"/>
      <c r="M33" s="37"/>
      <c r="N33" s="44">
        <f t="shared" si="6"/>
        <v>0</v>
      </c>
      <c r="O33" s="37"/>
      <c r="P33" s="37"/>
      <c r="Q33" s="44">
        <f t="shared" si="1"/>
        <v>0</v>
      </c>
      <c r="R33" s="37"/>
      <c r="S33" s="37"/>
      <c r="T33" s="44">
        <f t="shared" si="2"/>
        <v>0</v>
      </c>
      <c r="U33" s="37"/>
      <c r="V33" s="37"/>
      <c r="W33" s="44">
        <f t="shared" si="3"/>
        <v>0</v>
      </c>
      <c r="X33" s="37"/>
      <c r="Y33" s="37"/>
      <c r="Z33" s="44">
        <f t="shared" si="7"/>
        <v>0</v>
      </c>
      <c r="AA33" s="37"/>
      <c r="AB33" s="37"/>
      <c r="AC33" s="44">
        <f t="shared" si="8"/>
        <v>0</v>
      </c>
      <c r="AD33" s="37"/>
      <c r="AE33" s="37"/>
      <c r="AF33" s="44">
        <f t="shared" si="9"/>
        <v>0</v>
      </c>
      <c r="AG33" s="37"/>
      <c r="AH33" s="37"/>
      <c r="AI33" s="44">
        <f t="shared" si="10"/>
        <v>0</v>
      </c>
      <c r="AJ33" s="37"/>
      <c r="AK33" s="37"/>
      <c r="AL33" s="44">
        <f t="shared" si="11"/>
        <v>0</v>
      </c>
      <c r="AM33" s="37"/>
      <c r="AN33" s="37"/>
      <c r="AO33" s="44">
        <f t="shared" si="12"/>
        <v>0</v>
      </c>
      <c r="AP33" s="37"/>
      <c r="AQ33" s="37"/>
      <c r="AR33" s="44">
        <f t="shared" si="13"/>
        <v>0</v>
      </c>
      <c r="AS33" s="37">
        <f t="shared" si="14"/>
        <v>0</v>
      </c>
      <c r="AT33" s="37">
        <f t="shared" si="15"/>
        <v>0</v>
      </c>
      <c r="AU33" s="44">
        <f t="shared" si="16"/>
        <v>0</v>
      </c>
    </row>
    <row r="34" spans="1:47" x14ac:dyDescent="0.25">
      <c r="A34" s="3">
        <v>30</v>
      </c>
      <c r="B34" s="4">
        <f t="shared" ref="B34" si="19">+B33+1</f>
        <v>43920</v>
      </c>
      <c r="C34" s="37"/>
      <c r="D34" s="37"/>
      <c r="E34" s="44">
        <f t="shared" si="18"/>
        <v>0</v>
      </c>
      <c r="F34" s="37"/>
      <c r="G34" s="37"/>
      <c r="H34" s="44">
        <f t="shared" si="4"/>
        <v>0</v>
      </c>
      <c r="I34" s="37"/>
      <c r="J34" s="37"/>
      <c r="K34" s="44">
        <f t="shared" si="5"/>
        <v>0</v>
      </c>
      <c r="L34" s="37"/>
      <c r="M34" s="37"/>
      <c r="N34" s="44">
        <f t="shared" si="6"/>
        <v>0</v>
      </c>
      <c r="O34" s="37"/>
      <c r="P34" s="37"/>
      <c r="Q34" s="44">
        <f t="shared" si="1"/>
        <v>0</v>
      </c>
      <c r="R34" s="37"/>
      <c r="S34" s="37"/>
      <c r="T34" s="44">
        <f t="shared" si="2"/>
        <v>0</v>
      </c>
      <c r="U34" s="37"/>
      <c r="V34" s="37"/>
      <c r="W34" s="44">
        <f t="shared" si="3"/>
        <v>0</v>
      </c>
      <c r="X34" s="37"/>
      <c r="Y34" s="37"/>
      <c r="Z34" s="44">
        <f t="shared" si="7"/>
        <v>0</v>
      </c>
      <c r="AA34" s="37"/>
      <c r="AB34" s="37"/>
      <c r="AC34" s="44">
        <f t="shared" si="8"/>
        <v>0</v>
      </c>
      <c r="AD34" s="37"/>
      <c r="AE34" s="37"/>
      <c r="AF34" s="44">
        <f t="shared" si="9"/>
        <v>0</v>
      </c>
      <c r="AG34" s="37"/>
      <c r="AH34" s="37"/>
      <c r="AI34" s="44">
        <f t="shared" si="10"/>
        <v>0</v>
      </c>
      <c r="AJ34" s="37"/>
      <c r="AK34" s="37"/>
      <c r="AL34" s="44">
        <f t="shared" si="11"/>
        <v>0</v>
      </c>
      <c r="AM34" s="37"/>
      <c r="AN34" s="37"/>
      <c r="AO34" s="44">
        <f t="shared" si="12"/>
        <v>0</v>
      </c>
      <c r="AP34" s="37"/>
      <c r="AQ34" s="37"/>
      <c r="AR34" s="44">
        <f t="shared" si="13"/>
        <v>0</v>
      </c>
      <c r="AS34" s="37">
        <f t="shared" si="14"/>
        <v>0</v>
      </c>
      <c r="AT34" s="37">
        <f t="shared" si="15"/>
        <v>0</v>
      </c>
      <c r="AU34" s="44">
        <f t="shared" si="16"/>
        <v>0</v>
      </c>
    </row>
    <row r="35" spans="1:47" x14ac:dyDescent="0.25">
      <c r="A35" s="3">
        <v>31</v>
      </c>
      <c r="B35" s="4">
        <f t="shared" ref="B35" si="20">+B34+1</f>
        <v>43921</v>
      </c>
      <c r="C35" s="37"/>
      <c r="D35" s="37"/>
      <c r="E35" s="44">
        <f t="shared" si="18"/>
        <v>0</v>
      </c>
      <c r="F35" s="37"/>
      <c r="G35" s="37"/>
      <c r="H35" s="44">
        <f t="shared" si="4"/>
        <v>0</v>
      </c>
      <c r="I35" s="37"/>
      <c r="J35" s="37"/>
      <c r="K35" s="44">
        <f t="shared" si="5"/>
        <v>0</v>
      </c>
      <c r="L35" s="37"/>
      <c r="M35" s="37"/>
      <c r="N35" s="44">
        <f t="shared" si="6"/>
        <v>0</v>
      </c>
      <c r="O35" s="37"/>
      <c r="P35" s="37"/>
      <c r="Q35" s="44">
        <f t="shared" si="1"/>
        <v>0</v>
      </c>
      <c r="R35" s="37"/>
      <c r="S35" s="37"/>
      <c r="T35" s="44">
        <f t="shared" ref="T35" si="21">+S35*$B$1</f>
        <v>0</v>
      </c>
      <c r="U35" s="37"/>
      <c r="V35" s="37"/>
      <c r="W35" s="44">
        <f t="shared" si="3"/>
        <v>0</v>
      </c>
      <c r="X35" s="37"/>
      <c r="Y35" s="37"/>
      <c r="Z35" s="44">
        <f t="shared" si="7"/>
        <v>0</v>
      </c>
      <c r="AA35" s="37"/>
      <c r="AB35" s="37"/>
      <c r="AC35" s="44">
        <f t="shared" si="8"/>
        <v>0</v>
      </c>
      <c r="AD35" s="37"/>
      <c r="AE35" s="37"/>
      <c r="AF35" s="44">
        <f t="shared" si="9"/>
        <v>0</v>
      </c>
      <c r="AG35" s="37"/>
      <c r="AH35" s="37"/>
      <c r="AI35" s="44">
        <f t="shared" si="10"/>
        <v>0</v>
      </c>
      <c r="AJ35" s="37"/>
      <c r="AK35" s="37"/>
      <c r="AL35" s="44">
        <f t="shared" si="11"/>
        <v>0</v>
      </c>
      <c r="AM35" s="37"/>
      <c r="AN35" s="37"/>
      <c r="AO35" s="44">
        <f t="shared" si="12"/>
        <v>0</v>
      </c>
      <c r="AP35" s="37"/>
      <c r="AQ35" s="37"/>
      <c r="AR35" s="44">
        <f t="shared" si="13"/>
        <v>0</v>
      </c>
      <c r="AS35" s="37">
        <f t="shared" si="14"/>
        <v>0</v>
      </c>
      <c r="AT35" s="37">
        <f t="shared" si="15"/>
        <v>0</v>
      </c>
      <c r="AU35" s="44">
        <f t="shared" si="16"/>
        <v>0</v>
      </c>
    </row>
    <row r="36" spans="1:47" s="43" customFormat="1" ht="15.75" thickBot="1" x14ac:dyDescent="0.3">
      <c r="A36" s="40" t="s">
        <v>20</v>
      </c>
      <c r="B36" s="41"/>
      <c r="C36" s="42">
        <f t="shared" ref="C36:AU36" si="22">SUM(C5:C35)</f>
        <v>0</v>
      </c>
      <c r="D36" s="42">
        <f t="shared" si="22"/>
        <v>0</v>
      </c>
      <c r="E36" s="45">
        <f t="shared" si="22"/>
        <v>0</v>
      </c>
      <c r="F36" s="42">
        <f t="shared" si="22"/>
        <v>3</v>
      </c>
      <c r="G36" s="42">
        <f t="shared" si="22"/>
        <v>50</v>
      </c>
      <c r="H36" s="45">
        <f t="shared" si="22"/>
        <v>13.753000000000002</v>
      </c>
      <c r="I36" s="42">
        <f t="shared" si="22"/>
        <v>0</v>
      </c>
      <c r="J36" s="42">
        <f t="shared" si="22"/>
        <v>0</v>
      </c>
      <c r="K36" s="45">
        <f t="shared" si="22"/>
        <v>0</v>
      </c>
      <c r="L36" s="42">
        <f t="shared" si="22"/>
        <v>0</v>
      </c>
      <c r="M36" s="42">
        <f t="shared" si="22"/>
        <v>0</v>
      </c>
      <c r="N36" s="45">
        <f t="shared" si="22"/>
        <v>0</v>
      </c>
      <c r="O36" s="42">
        <f t="shared" si="22"/>
        <v>1</v>
      </c>
      <c r="P36" s="42">
        <f t="shared" si="22"/>
        <v>27</v>
      </c>
      <c r="Q36" s="45">
        <f t="shared" si="22"/>
        <v>19.295676811913612</v>
      </c>
      <c r="R36" s="42">
        <f t="shared" si="22"/>
        <v>1</v>
      </c>
      <c r="S36" s="42">
        <f t="shared" si="22"/>
        <v>5</v>
      </c>
      <c r="T36" s="45">
        <f t="shared" si="22"/>
        <v>1.3753000000000002</v>
      </c>
      <c r="U36" s="42">
        <f t="shared" si="22"/>
        <v>6</v>
      </c>
      <c r="V36" s="42">
        <f t="shared" si="22"/>
        <v>20</v>
      </c>
      <c r="W36" s="45">
        <f t="shared" si="22"/>
        <v>5.5011999999999999</v>
      </c>
      <c r="X36" s="42">
        <f t="shared" si="22"/>
        <v>7</v>
      </c>
      <c r="Y36" s="42">
        <f t="shared" si="22"/>
        <v>10</v>
      </c>
      <c r="Z36" s="45">
        <f t="shared" si="22"/>
        <v>2.7506000000000004</v>
      </c>
      <c r="AA36" s="42">
        <f t="shared" si="22"/>
        <v>0</v>
      </c>
      <c r="AB36" s="42">
        <f t="shared" si="22"/>
        <v>0</v>
      </c>
      <c r="AC36" s="45">
        <f t="shared" si="22"/>
        <v>0</v>
      </c>
      <c r="AD36" s="42">
        <f t="shared" si="22"/>
        <v>0</v>
      </c>
      <c r="AE36" s="42">
        <f t="shared" si="22"/>
        <v>0</v>
      </c>
      <c r="AF36" s="45">
        <f t="shared" si="22"/>
        <v>0</v>
      </c>
      <c r="AG36" s="42">
        <f t="shared" si="22"/>
        <v>1</v>
      </c>
      <c r="AH36" s="42">
        <f t="shared" si="22"/>
        <v>3</v>
      </c>
      <c r="AI36" s="45">
        <f t="shared" si="22"/>
        <v>0.82518000000000002</v>
      </c>
      <c r="AJ36" s="42">
        <f t="shared" si="22"/>
        <v>3</v>
      </c>
      <c r="AK36" s="42">
        <f t="shared" si="22"/>
        <v>10</v>
      </c>
      <c r="AL36" s="45">
        <f t="shared" si="22"/>
        <v>2.7506000000000004</v>
      </c>
      <c r="AM36" s="42">
        <f t="shared" si="22"/>
        <v>0</v>
      </c>
      <c r="AN36" s="42">
        <f t="shared" si="22"/>
        <v>0</v>
      </c>
      <c r="AO36" s="45">
        <f t="shared" si="22"/>
        <v>0</v>
      </c>
      <c r="AP36" s="42">
        <f t="shared" si="22"/>
        <v>0</v>
      </c>
      <c r="AQ36" s="42">
        <f t="shared" si="22"/>
        <v>0</v>
      </c>
      <c r="AR36" s="45">
        <f t="shared" si="22"/>
        <v>0</v>
      </c>
      <c r="AS36" s="42">
        <f t="shared" si="22"/>
        <v>22</v>
      </c>
      <c r="AT36" s="42">
        <f t="shared" si="22"/>
        <v>125</v>
      </c>
      <c r="AU36" s="45">
        <f t="shared" si="22"/>
        <v>46.251556811913616</v>
      </c>
    </row>
  </sheetData>
  <mergeCells count="21">
    <mergeCell ref="AM2:AR2"/>
    <mergeCell ref="AM3:AO3"/>
    <mergeCell ref="AP3:AR3"/>
    <mergeCell ref="AJ2:AL3"/>
    <mergeCell ref="R3:T3"/>
    <mergeCell ref="A2:B4"/>
    <mergeCell ref="AS2:AU3"/>
    <mergeCell ref="F3:H3"/>
    <mergeCell ref="I3:K3"/>
    <mergeCell ref="O3:Q3"/>
    <mergeCell ref="C2:E3"/>
    <mergeCell ref="F2:K2"/>
    <mergeCell ref="X2:AC2"/>
    <mergeCell ref="U3:W3"/>
    <mergeCell ref="X3:Z3"/>
    <mergeCell ref="AA3:AC3"/>
    <mergeCell ref="L2:N3"/>
    <mergeCell ref="O2:W2"/>
    <mergeCell ref="AD2:AI2"/>
    <mergeCell ref="AD3:AF3"/>
    <mergeCell ref="AG3:A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14CF-78E3-410B-A059-29BE8E035BAE}">
  <dimension ref="A1:AU36"/>
  <sheetViews>
    <sheetView zoomScale="96" zoomScaleNormal="96" workbookViewId="0">
      <pane xSplit="2" ySplit="4" topLeftCell="AD20" activePane="bottomRight" state="frozen"/>
      <selection pane="topRight" activeCell="C1" sqref="C1"/>
      <selection pane="bottomLeft" activeCell="A5" sqref="A5"/>
      <selection pane="bottomRight" activeCell="AU36" sqref="AU36"/>
    </sheetView>
  </sheetViews>
  <sheetFormatPr defaultColWidth="11.42578125" defaultRowHeight="15" x14ac:dyDescent="0.25"/>
  <cols>
    <col min="1" max="1" width="3.28515625" customWidth="1"/>
    <col min="2" max="2" width="11.42578125" style="7"/>
    <col min="3" max="3" width="6.7109375" customWidth="1"/>
    <col min="4" max="4" width="7.7109375" customWidth="1"/>
    <col min="6" max="6" width="6.7109375" customWidth="1"/>
    <col min="7" max="7" width="7.7109375" customWidth="1"/>
    <col min="9" max="9" width="6.7109375" customWidth="1"/>
    <col min="10" max="10" width="7.7109375" customWidth="1"/>
    <col min="12" max="12" width="6.7109375" customWidth="1"/>
    <col min="13" max="13" width="7.7109375" customWidth="1"/>
    <col min="14" max="14" width="11.42578125" customWidth="1"/>
    <col min="15" max="15" width="9.140625" bestFit="1" customWidth="1"/>
    <col min="16" max="16" width="7.7109375" customWidth="1"/>
    <col min="18" max="18" width="6.7109375" customWidth="1"/>
    <col min="19" max="19" width="7.7109375" customWidth="1"/>
    <col min="20" max="20" width="11.42578125" customWidth="1"/>
    <col min="21" max="21" width="6.7109375" customWidth="1"/>
    <col min="22" max="22" width="7.7109375" customWidth="1"/>
    <col min="23" max="23" width="11.42578125" customWidth="1"/>
    <col min="24" max="24" width="6.7109375" customWidth="1"/>
    <col min="25" max="25" width="7.7109375" customWidth="1"/>
    <col min="27" max="27" width="6.7109375" customWidth="1"/>
    <col min="28" max="28" width="7.7109375" customWidth="1"/>
    <col min="29" max="29" width="11.42578125" customWidth="1"/>
    <col min="30" max="30" width="6.7109375" customWidth="1"/>
    <col min="31" max="31" width="7.7109375" customWidth="1"/>
    <col min="33" max="33" width="6.7109375" customWidth="1"/>
    <col min="34" max="34" width="7.7109375" customWidth="1"/>
    <col min="35" max="35" width="11.42578125" customWidth="1"/>
    <col min="36" max="36" width="6.7109375" customWidth="1"/>
    <col min="37" max="37" width="7.7109375" customWidth="1"/>
    <col min="39" max="39" width="6.7109375" customWidth="1"/>
    <col min="40" max="40" width="7.7109375" customWidth="1"/>
    <col min="42" max="42" width="6.7109375" customWidth="1"/>
    <col min="43" max="43" width="7.7109375" customWidth="1"/>
    <col min="44" max="44" width="11.42578125" customWidth="1"/>
    <col min="45" max="45" width="6.7109375" customWidth="1"/>
    <col min="46" max="46" width="7.7109375" customWidth="1"/>
  </cols>
  <sheetData>
    <row r="1" spans="1:47" x14ac:dyDescent="0.25">
      <c r="B1" s="38">
        <v>0.27506000000000003</v>
      </c>
      <c r="C1" t="s">
        <v>44</v>
      </c>
      <c r="O1" s="38">
        <v>0.71465469673754123</v>
      </c>
    </row>
    <row r="2" spans="1:47" s="1" customFormat="1" x14ac:dyDescent="0.25">
      <c r="A2" s="50" t="s">
        <v>45</v>
      </c>
      <c r="B2" s="50"/>
      <c r="C2" s="59" t="s">
        <v>3</v>
      </c>
      <c r="D2" s="60"/>
      <c r="E2" s="61"/>
      <c r="F2" s="65" t="s">
        <v>4</v>
      </c>
      <c r="G2" s="66"/>
      <c r="H2" s="66"/>
      <c r="I2" s="66"/>
      <c r="J2" s="66"/>
      <c r="K2" s="66"/>
      <c r="L2" s="68" t="s">
        <v>5</v>
      </c>
      <c r="M2" s="68"/>
      <c r="N2" s="68"/>
      <c r="O2" s="65" t="s">
        <v>6</v>
      </c>
      <c r="P2" s="66"/>
      <c r="Q2" s="66"/>
      <c r="R2" s="66"/>
      <c r="S2" s="66"/>
      <c r="T2" s="66"/>
      <c r="U2" s="66"/>
      <c r="V2" s="66"/>
      <c r="W2" s="69"/>
      <c r="X2" s="67" t="s">
        <v>7</v>
      </c>
      <c r="Y2" s="67"/>
      <c r="Z2" s="67"/>
      <c r="AA2" s="67"/>
      <c r="AB2" s="67"/>
      <c r="AC2" s="67"/>
      <c r="AD2" s="67" t="s">
        <v>8</v>
      </c>
      <c r="AE2" s="67"/>
      <c r="AF2" s="67"/>
      <c r="AG2" s="67"/>
      <c r="AH2" s="67"/>
      <c r="AI2" s="67"/>
      <c r="AJ2" s="70" t="s">
        <v>49</v>
      </c>
      <c r="AK2" s="71"/>
      <c r="AL2" s="72"/>
      <c r="AM2" s="67" t="s">
        <v>50</v>
      </c>
      <c r="AN2" s="67"/>
      <c r="AO2" s="67"/>
      <c r="AP2" s="67"/>
      <c r="AQ2" s="67"/>
      <c r="AR2" s="67"/>
      <c r="AS2" s="51" t="s">
        <v>43</v>
      </c>
      <c r="AT2" s="52"/>
      <c r="AU2" s="53"/>
    </row>
    <row r="3" spans="1:47" s="39" customFormat="1" ht="25.9" customHeight="1" x14ac:dyDescent="0.25">
      <c r="A3" s="50"/>
      <c r="B3" s="50"/>
      <c r="C3" s="62"/>
      <c r="D3" s="63"/>
      <c r="E3" s="64"/>
      <c r="F3" s="57" t="s">
        <v>14</v>
      </c>
      <c r="G3" s="57"/>
      <c r="H3" s="57"/>
      <c r="I3" s="57" t="s">
        <v>46</v>
      </c>
      <c r="J3" s="57"/>
      <c r="K3" s="58"/>
      <c r="L3" s="68"/>
      <c r="M3" s="68"/>
      <c r="N3" s="68"/>
      <c r="O3" s="57" t="s">
        <v>13</v>
      </c>
      <c r="P3" s="57"/>
      <c r="Q3" s="57"/>
      <c r="R3" s="57" t="s">
        <v>15</v>
      </c>
      <c r="S3" s="57"/>
      <c r="T3" s="57"/>
      <c r="U3" s="57" t="s">
        <v>14</v>
      </c>
      <c r="V3" s="57"/>
      <c r="W3" s="57"/>
      <c r="X3" s="57" t="s">
        <v>47</v>
      </c>
      <c r="Y3" s="57"/>
      <c r="Z3" s="57"/>
      <c r="AA3" s="57" t="s">
        <v>48</v>
      </c>
      <c r="AB3" s="57"/>
      <c r="AC3" s="57"/>
      <c r="AD3" s="57" t="s">
        <v>13</v>
      </c>
      <c r="AE3" s="57"/>
      <c r="AF3" s="57"/>
      <c r="AG3" s="57" t="s">
        <v>14</v>
      </c>
      <c r="AH3" s="57"/>
      <c r="AI3" s="57"/>
      <c r="AJ3" s="73"/>
      <c r="AK3" s="74"/>
      <c r="AL3" s="75"/>
      <c r="AM3" s="57" t="s">
        <v>16</v>
      </c>
      <c r="AN3" s="57"/>
      <c r="AO3" s="57"/>
      <c r="AP3" s="57" t="s">
        <v>17</v>
      </c>
      <c r="AQ3" s="57"/>
      <c r="AR3" s="57"/>
      <c r="AS3" s="54"/>
      <c r="AT3" s="55"/>
      <c r="AU3" s="56"/>
    </row>
    <row r="4" spans="1:47" s="2" customFormat="1" x14ac:dyDescent="0.25">
      <c r="A4" s="50"/>
      <c r="B4" s="50"/>
      <c r="C4" s="46" t="s">
        <v>18</v>
      </c>
      <c r="D4" s="47" t="s">
        <v>42</v>
      </c>
      <c r="E4" s="48" t="s">
        <v>19</v>
      </c>
      <c r="F4" s="46" t="s">
        <v>18</v>
      </c>
      <c r="G4" s="47" t="s">
        <v>42</v>
      </c>
      <c r="H4" s="48" t="s">
        <v>19</v>
      </c>
      <c r="I4" s="46" t="s">
        <v>18</v>
      </c>
      <c r="J4" s="47" t="s">
        <v>42</v>
      </c>
      <c r="K4" s="48" t="s">
        <v>19</v>
      </c>
      <c r="L4" s="46" t="s">
        <v>18</v>
      </c>
      <c r="M4" s="47" t="s">
        <v>42</v>
      </c>
      <c r="N4" s="48" t="s">
        <v>19</v>
      </c>
      <c r="O4" s="46" t="s">
        <v>18</v>
      </c>
      <c r="P4" s="47" t="s">
        <v>42</v>
      </c>
      <c r="Q4" s="48" t="s">
        <v>19</v>
      </c>
      <c r="R4" s="46" t="s">
        <v>18</v>
      </c>
      <c r="S4" s="47" t="s">
        <v>42</v>
      </c>
      <c r="T4" s="48" t="s">
        <v>19</v>
      </c>
      <c r="U4" s="46" t="s">
        <v>18</v>
      </c>
      <c r="V4" s="47" t="s">
        <v>42</v>
      </c>
      <c r="W4" s="48" t="s">
        <v>19</v>
      </c>
      <c r="X4" s="46" t="s">
        <v>18</v>
      </c>
      <c r="Y4" s="47" t="s">
        <v>42</v>
      </c>
      <c r="Z4" s="48" t="s">
        <v>19</v>
      </c>
      <c r="AA4" s="46" t="s">
        <v>18</v>
      </c>
      <c r="AB4" s="47" t="s">
        <v>42</v>
      </c>
      <c r="AC4" s="48" t="s">
        <v>19</v>
      </c>
      <c r="AD4" s="46" t="s">
        <v>18</v>
      </c>
      <c r="AE4" s="47" t="s">
        <v>42</v>
      </c>
      <c r="AF4" s="48" t="s">
        <v>19</v>
      </c>
      <c r="AG4" s="46" t="s">
        <v>18</v>
      </c>
      <c r="AH4" s="47" t="s">
        <v>42</v>
      </c>
      <c r="AI4" s="48" t="s">
        <v>19</v>
      </c>
      <c r="AJ4" s="46" t="s">
        <v>18</v>
      </c>
      <c r="AK4" s="47" t="s">
        <v>42</v>
      </c>
      <c r="AL4" s="48" t="s">
        <v>19</v>
      </c>
      <c r="AM4" s="46" t="s">
        <v>18</v>
      </c>
      <c r="AN4" s="47" t="s">
        <v>42</v>
      </c>
      <c r="AO4" s="48" t="s">
        <v>19</v>
      </c>
      <c r="AP4" s="46" t="s">
        <v>18</v>
      </c>
      <c r="AQ4" s="47" t="s">
        <v>42</v>
      </c>
      <c r="AR4" s="48" t="s">
        <v>19</v>
      </c>
      <c r="AS4" s="46" t="s">
        <v>18</v>
      </c>
      <c r="AT4" s="47" t="s">
        <v>42</v>
      </c>
      <c r="AU4" s="48" t="s">
        <v>19</v>
      </c>
    </row>
    <row r="5" spans="1:47" x14ac:dyDescent="0.25">
      <c r="A5" s="3">
        <v>1</v>
      </c>
      <c r="B5" s="4">
        <v>43891</v>
      </c>
      <c r="C5" s="37"/>
      <c r="D5" s="37"/>
      <c r="E5" s="44">
        <f>+D5*$B$1</f>
        <v>0</v>
      </c>
      <c r="F5" s="37"/>
      <c r="G5" s="37"/>
      <c r="H5" s="44">
        <f t="shared" ref="H5:H35" si="0">+G5*$B$1</f>
        <v>0</v>
      </c>
      <c r="I5" s="37"/>
      <c r="J5" s="37"/>
      <c r="K5" s="44">
        <f>+J5*$O$1</f>
        <v>0</v>
      </c>
      <c r="L5" s="37"/>
      <c r="M5" s="37"/>
      <c r="N5" s="44">
        <f>+M5*$B$1</f>
        <v>0</v>
      </c>
      <c r="O5" s="37"/>
      <c r="P5" s="37"/>
      <c r="Q5" s="44">
        <f>+P5*$O$1</f>
        <v>0</v>
      </c>
      <c r="R5" s="37"/>
      <c r="S5" s="37"/>
      <c r="T5" s="44">
        <f t="shared" ref="T5:T17" si="1">+S5*$B$1</f>
        <v>0</v>
      </c>
      <c r="U5" s="37"/>
      <c r="V5" s="37"/>
      <c r="W5" s="44">
        <f t="shared" ref="W5:W21" si="2">+V5*$B$1</f>
        <v>0</v>
      </c>
      <c r="X5" s="37"/>
      <c r="Y5" s="37"/>
      <c r="Z5" s="44">
        <f>+Y5*$B$1</f>
        <v>0</v>
      </c>
      <c r="AA5" s="37"/>
      <c r="AB5" s="37"/>
      <c r="AC5" s="44">
        <f>+AB5*$B$1</f>
        <v>0</v>
      </c>
      <c r="AD5" s="37"/>
      <c r="AE5" s="37"/>
      <c r="AF5" s="44">
        <f>+AE5*$B$1</f>
        <v>0</v>
      </c>
      <c r="AG5" s="37"/>
      <c r="AH5" s="37"/>
      <c r="AI5" s="44">
        <f>+AH5*$B$1</f>
        <v>0</v>
      </c>
      <c r="AJ5" s="37"/>
      <c r="AK5" s="37"/>
      <c r="AL5" s="44">
        <f>+AK5*$B$1</f>
        <v>0</v>
      </c>
      <c r="AM5" s="37"/>
      <c r="AN5" s="37"/>
      <c r="AO5" s="44">
        <f>+AN5*$B$1</f>
        <v>0</v>
      </c>
      <c r="AP5" s="37"/>
      <c r="AQ5" s="37"/>
      <c r="AR5" s="44">
        <f>+AQ5*$B$1</f>
        <v>0</v>
      </c>
      <c r="AS5" s="37">
        <f>+C5+F5+I5+L5+O5+R5+U5+X5+AA5+AD5+AG5+AJ5+AM5+AP5</f>
        <v>0</v>
      </c>
      <c r="AT5" s="37">
        <f>+D5+G5+J5+M5+P5+S5+V5+Y5+AB5+AE5+AH5+AK5+AN5+AQ5</f>
        <v>0</v>
      </c>
      <c r="AU5" s="44">
        <f>+E5+H5+K5+N5+Q5+T5+W5+Z5+AC5+AF5+AI5+AL5+AO5+AR5</f>
        <v>0</v>
      </c>
    </row>
    <row r="6" spans="1:47" x14ac:dyDescent="0.25">
      <c r="A6" s="3">
        <v>2</v>
      </c>
      <c r="B6" s="4">
        <f>+B5+1</f>
        <v>43892</v>
      </c>
      <c r="C6" s="37"/>
      <c r="D6" s="37"/>
      <c r="E6" s="44">
        <f t="shared" ref="E6:E35" si="3">+D6*$B$1</f>
        <v>0</v>
      </c>
      <c r="F6" s="37"/>
      <c r="G6" s="37"/>
      <c r="H6" s="44">
        <f t="shared" si="0"/>
        <v>0</v>
      </c>
      <c r="I6" s="37"/>
      <c r="J6" s="37"/>
      <c r="K6" s="44">
        <f t="shared" ref="K6:K10" si="4">+J6*$O$1</f>
        <v>0</v>
      </c>
      <c r="L6" s="37"/>
      <c r="M6" s="37"/>
      <c r="N6" s="44">
        <f t="shared" ref="N6:N35" si="5">+M6*$B$1</f>
        <v>0</v>
      </c>
      <c r="O6" s="37"/>
      <c r="P6" s="37"/>
      <c r="Q6" s="44">
        <f t="shared" ref="Q6:Q35" si="6">+P6*$O$1</f>
        <v>0</v>
      </c>
      <c r="R6" s="37"/>
      <c r="S6" s="37"/>
      <c r="T6" s="44">
        <f t="shared" si="1"/>
        <v>0</v>
      </c>
      <c r="U6" s="37"/>
      <c r="V6" s="37"/>
      <c r="W6" s="44">
        <f t="shared" si="2"/>
        <v>0</v>
      </c>
      <c r="X6" s="37"/>
      <c r="Y6" s="37"/>
      <c r="Z6" s="44">
        <f t="shared" ref="Z6:Z35" si="7">+Y6*$B$1</f>
        <v>0</v>
      </c>
      <c r="AA6" s="37"/>
      <c r="AB6" s="37"/>
      <c r="AC6" s="44">
        <f t="shared" ref="AC6:AC35" si="8">+AB6*$B$1</f>
        <v>0</v>
      </c>
      <c r="AD6" s="37"/>
      <c r="AE6" s="37"/>
      <c r="AF6" s="44">
        <f t="shared" ref="AF6:AF35" si="9">+AE6*$B$1</f>
        <v>0</v>
      </c>
      <c r="AG6" s="37"/>
      <c r="AH6" s="37"/>
      <c r="AI6" s="44">
        <f t="shared" ref="AI6:AI35" si="10">+AH6*$B$1</f>
        <v>0</v>
      </c>
      <c r="AJ6" s="37"/>
      <c r="AK6" s="37"/>
      <c r="AL6" s="44">
        <f t="shared" ref="AL6:AL35" si="11">+AK6*$B$1</f>
        <v>0</v>
      </c>
      <c r="AM6" s="37"/>
      <c r="AN6" s="37"/>
      <c r="AO6" s="44">
        <f t="shared" ref="AO6:AO35" si="12">+AN6*$B$1</f>
        <v>0</v>
      </c>
      <c r="AP6" s="37"/>
      <c r="AQ6" s="37"/>
      <c r="AR6" s="44">
        <f t="shared" ref="AR6:AR35" si="13">+AQ6*$B$1</f>
        <v>0</v>
      </c>
      <c r="AS6" s="37">
        <f t="shared" ref="AS6:AU35" si="14">+C6+F6+I6+L6+O6+R6+U6+X6+AA6+AD6+AG6+AJ6+AM6+AP6</f>
        <v>0</v>
      </c>
      <c r="AT6" s="37">
        <f t="shared" si="14"/>
        <v>0</v>
      </c>
      <c r="AU6" s="44">
        <f t="shared" si="14"/>
        <v>0</v>
      </c>
    </row>
    <row r="7" spans="1:47" x14ac:dyDescent="0.25">
      <c r="A7" s="3">
        <v>3</v>
      </c>
      <c r="B7" s="4">
        <f>+B6+1</f>
        <v>43893</v>
      </c>
      <c r="C7" s="37"/>
      <c r="D7" s="37"/>
      <c r="E7" s="44">
        <f t="shared" si="3"/>
        <v>0</v>
      </c>
      <c r="F7" s="37"/>
      <c r="G7" s="37"/>
      <c r="H7" s="44">
        <f t="shared" si="0"/>
        <v>0</v>
      </c>
      <c r="I7" s="37"/>
      <c r="J7" s="37"/>
      <c r="K7" s="44">
        <f t="shared" si="4"/>
        <v>0</v>
      </c>
      <c r="L7" s="37"/>
      <c r="M7" s="37"/>
      <c r="N7" s="44">
        <f t="shared" si="5"/>
        <v>0</v>
      </c>
      <c r="O7" s="37"/>
      <c r="P7" s="37"/>
      <c r="Q7" s="44">
        <f t="shared" si="6"/>
        <v>0</v>
      </c>
      <c r="R7" s="37">
        <v>1</v>
      </c>
      <c r="S7" s="37">
        <v>3</v>
      </c>
      <c r="T7" s="44">
        <f t="shared" si="1"/>
        <v>0.82518000000000002</v>
      </c>
      <c r="U7" s="37"/>
      <c r="V7" s="37"/>
      <c r="W7" s="44">
        <f t="shared" si="2"/>
        <v>0</v>
      </c>
      <c r="X7" s="37"/>
      <c r="Y7" s="37"/>
      <c r="Z7" s="44">
        <f t="shared" si="7"/>
        <v>0</v>
      </c>
      <c r="AA7" s="37"/>
      <c r="AB7" s="37"/>
      <c r="AC7" s="44">
        <f t="shared" si="8"/>
        <v>0</v>
      </c>
      <c r="AD7" s="37"/>
      <c r="AE7" s="37"/>
      <c r="AF7" s="44">
        <f t="shared" si="9"/>
        <v>0</v>
      </c>
      <c r="AG7" s="37"/>
      <c r="AH7" s="37"/>
      <c r="AI7" s="44">
        <f t="shared" si="10"/>
        <v>0</v>
      </c>
      <c r="AJ7" s="37"/>
      <c r="AK7" s="37"/>
      <c r="AL7" s="44">
        <f t="shared" si="11"/>
        <v>0</v>
      </c>
      <c r="AM7" s="37"/>
      <c r="AN7" s="37"/>
      <c r="AO7" s="44">
        <f t="shared" si="12"/>
        <v>0</v>
      </c>
      <c r="AP7" s="37"/>
      <c r="AQ7" s="37"/>
      <c r="AR7" s="44">
        <f t="shared" si="13"/>
        <v>0</v>
      </c>
      <c r="AS7" s="37">
        <f t="shared" si="14"/>
        <v>1</v>
      </c>
      <c r="AT7" s="37">
        <f t="shared" si="14"/>
        <v>3</v>
      </c>
      <c r="AU7" s="44">
        <f t="shared" si="14"/>
        <v>0.82518000000000002</v>
      </c>
    </row>
    <row r="8" spans="1:47" x14ac:dyDescent="0.25">
      <c r="A8" s="3">
        <v>4</v>
      </c>
      <c r="B8" s="4">
        <f t="shared" ref="B8:B35" si="15">+B7+1</f>
        <v>43894</v>
      </c>
      <c r="C8" s="37"/>
      <c r="D8" s="37"/>
      <c r="E8" s="44">
        <f t="shared" si="3"/>
        <v>0</v>
      </c>
      <c r="F8" s="37">
        <v>1</v>
      </c>
      <c r="G8" s="37">
        <v>30</v>
      </c>
      <c r="H8" s="44">
        <f t="shared" si="0"/>
        <v>8.2518000000000011</v>
      </c>
      <c r="I8" s="37"/>
      <c r="J8" s="37"/>
      <c r="K8" s="44">
        <f t="shared" si="4"/>
        <v>0</v>
      </c>
      <c r="L8" s="37"/>
      <c r="M8" s="37"/>
      <c r="N8" s="44">
        <f t="shared" si="5"/>
        <v>0</v>
      </c>
      <c r="O8" s="37"/>
      <c r="P8" s="37"/>
      <c r="Q8" s="44">
        <f t="shared" si="6"/>
        <v>0</v>
      </c>
      <c r="R8" s="37">
        <v>1</v>
      </c>
      <c r="S8" s="37">
        <v>6</v>
      </c>
      <c r="T8" s="44">
        <f t="shared" si="1"/>
        <v>1.65036</v>
      </c>
      <c r="U8" s="37"/>
      <c r="V8" s="37"/>
      <c r="W8" s="44">
        <f t="shared" si="2"/>
        <v>0</v>
      </c>
      <c r="X8" s="37">
        <v>2</v>
      </c>
      <c r="Y8" s="37">
        <f>2+1</f>
        <v>3</v>
      </c>
      <c r="Z8" s="44">
        <f t="shared" si="7"/>
        <v>0.82518000000000002</v>
      </c>
      <c r="AA8" s="37"/>
      <c r="AB8" s="37"/>
      <c r="AC8" s="44">
        <f t="shared" si="8"/>
        <v>0</v>
      </c>
      <c r="AD8" s="37"/>
      <c r="AE8" s="37"/>
      <c r="AF8" s="44">
        <f t="shared" si="9"/>
        <v>0</v>
      </c>
      <c r="AG8" s="37">
        <v>1</v>
      </c>
      <c r="AH8" s="37">
        <v>2</v>
      </c>
      <c r="AI8" s="44">
        <f t="shared" si="10"/>
        <v>0.55012000000000005</v>
      </c>
      <c r="AJ8" s="37"/>
      <c r="AK8" s="37"/>
      <c r="AL8" s="44">
        <f t="shared" si="11"/>
        <v>0</v>
      </c>
      <c r="AM8" s="37"/>
      <c r="AN8" s="37"/>
      <c r="AO8" s="44">
        <f t="shared" si="12"/>
        <v>0</v>
      </c>
      <c r="AP8" s="37"/>
      <c r="AQ8" s="37"/>
      <c r="AR8" s="44">
        <f t="shared" si="13"/>
        <v>0</v>
      </c>
      <c r="AS8" s="37">
        <f t="shared" si="14"/>
        <v>5</v>
      </c>
      <c r="AT8" s="37">
        <f t="shared" si="14"/>
        <v>41</v>
      </c>
      <c r="AU8" s="44">
        <f t="shared" si="14"/>
        <v>11.277460000000001</v>
      </c>
    </row>
    <row r="9" spans="1:47" x14ac:dyDescent="0.25">
      <c r="A9" s="3">
        <v>5</v>
      </c>
      <c r="B9" s="4">
        <f t="shared" si="15"/>
        <v>43895</v>
      </c>
      <c r="C9" s="37"/>
      <c r="D9" s="37"/>
      <c r="E9" s="44">
        <f t="shared" si="3"/>
        <v>0</v>
      </c>
      <c r="F9" s="37"/>
      <c r="G9" s="37"/>
      <c r="H9" s="44">
        <f t="shared" si="0"/>
        <v>0</v>
      </c>
      <c r="I9" s="37">
        <v>1</v>
      </c>
      <c r="J9" s="37">
        <v>20</v>
      </c>
      <c r="K9" s="44">
        <f t="shared" si="4"/>
        <v>14.293093934750825</v>
      </c>
      <c r="L9" s="37"/>
      <c r="M9" s="37"/>
      <c r="N9" s="44">
        <f t="shared" si="5"/>
        <v>0</v>
      </c>
      <c r="O9" s="37"/>
      <c r="P9" s="37"/>
      <c r="Q9" s="44">
        <f t="shared" si="6"/>
        <v>0</v>
      </c>
      <c r="R9" s="37"/>
      <c r="S9" s="37"/>
      <c r="T9" s="44">
        <f t="shared" si="1"/>
        <v>0</v>
      </c>
      <c r="U9" s="37"/>
      <c r="V9" s="37"/>
      <c r="W9" s="44">
        <f t="shared" si="2"/>
        <v>0</v>
      </c>
      <c r="X9" s="37">
        <v>1</v>
      </c>
      <c r="Y9" s="37">
        <v>1</v>
      </c>
      <c r="Z9" s="44">
        <f t="shared" si="7"/>
        <v>0.27506000000000003</v>
      </c>
      <c r="AA9" s="37"/>
      <c r="AB9" s="37"/>
      <c r="AC9" s="44">
        <f t="shared" si="8"/>
        <v>0</v>
      </c>
      <c r="AD9" s="37"/>
      <c r="AE9" s="37"/>
      <c r="AF9" s="44">
        <f t="shared" si="9"/>
        <v>0</v>
      </c>
      <c r="AG9" s="37"/>
      <c r="AH9" s="37"/>
      <c r="AI9" s="44">
        <f t="shared" si="10"/>
        <v>0</v>
      </c>
      <c r="AJ9" s="37"/>
      <c r="AK9" s="37"/>
      <c r="AL9" s="44">
        <f t="shared" si="11"/>
        <v>0</v>
      </c>
      <c r="AM9" s="37"/>
      <c r="AN9" s="37"/>
      <c r="AO9" s="44">
        <f t="shared" si="12"/>
        <v>0</v>
      </c>
      <c r="AP9" s="37"/>
      <c r="AQ9" s="37"/>
      <c r="AR9" s="44">
        <f t="shared" si="13"/>
        <v>0</v>
      </c>
      <c r="AS9" s="37">
        <f t="shared" si="14"/>
        <v>2</v>
      </c>
      <c r="AT9" s="37">
        <f t="shared" si="14"/>
        <v>21</v>
      </c>
      <c r="AU9" s="44">
        <f t="shared" si="14"/>
        <v>14.568153934750825</v>
      </c>
    </row>
    <row r="10" spans="1:47" x14ac:dyDescent="0.25">
      <c r="A10" s="3">
        <v>6</v>
      </c>
      <c r="B10" s="4">
        <f t="shared" si="15"/>
        <v>43896</v>
      </c>
      <c r="C10" s="37"/>
      <c r="D10" s="37"/>
      <c r="E10" s="44">
        <f t="shared" si="3"/>
        <v>0</v>
      </c>
      <c r="F10" s="37"/>
      <c r="G10" s="37"/>
      <c r="H10" s="44">
        <f t="shared" si="0"/>
        <v>0</v>
      </c>
      <c r="I10" s="37">
        <v>1</v>
      </c>
      <c r="J10" s="37">
        <v>15</v>
      </c>
      <c r="K10" s="44">
        <f t="shared" si="4"/>
        <v>10.719820451063118</v>
      </c>
      <c r="L10" s="37"/>
      <c r="M10" s="37"/>
      <c r="N10" s="44">
        <f t="shared" si="5"/>
        <v>0</v>
      </c>
      <c r="O10" s="37"/>
      <c r="P10" s="37"/>
      <c r="Q10" s="44">
        <f t="shared" si="6"/>
        <v>0</v>
      </c>
      <c r="R10" s="37"/>
      <c r="S10" s="37"/>
      <c r="T10" s="44">
        <f t="shared" si="1"/>
        <v>0</v>
      </c>
      <c r="U10" s="37"/>
      <c r="V10" s="37"/>
      <c r="W10" s="44">
        <f t="shared" si="2"/>
        <v>0</v>
      </c>
      <c r="X10" s="37">
        <v>2</v>
      </c>
      <c r="Y10" s="37">
        <f>1+2</f>
        <v>3</v>
      </c>
      <c r="Z10" s="44">
        <f t="shared" si="7"/>
        <v>0.82518000000000002</v>
      </c>
      <c r="AA10" s="37"/>
      <c r="AB10" s="37"/>
      <c r="AC10" s="44">
        <f t="shared" si="8"/>
        <v>0</v>
      </c>
      <c r="AD10" s="37"/>
      <c r="AE10" s="37"/>
      <c r="AF10" s="44">
        <f t="shared" si="9"/>
        <v>0</v>
      </c>
      <c r="AG10" s="37"/>
      <c r="AH10" s="37"/>
      <c r="AI10" s="44">
        <f t="shared" si="10"/>
        <v>0</v>
      </c>
      <c r="AJ10" s="37"/>
      <c r="AK10" s="37"/>
      <c r="AL10" s="44">
        <f t="shared" si="11"/>
        <v>0</v>
      </c>
      <c r="AM10" s="37"/>
      <c r="AN10" s="37"/>
      <c r="AO10" s="44">
        <f t="shared" si="12"/>
        <v>0</v>
      </c>
      <c r="AP10" s="37"/>
      <c r="AQ10" s="37"/>
      <c r="AR10" s="44">
        <f t="shared" si="13"/>
        <v>0</v>
      </c>
      <c r="AS10" s="37">
        <f t="shared" si="14"/>
        <v>3</v>
      </c>
      <c r="AT10" s="37">
        <f t="shared" si="14"/>
        <v>18</v>
      </c>
      <c r="AU10" s="44">
        <f t="shared" si="14"/>
        <v>11.545000451063117</v>
      </c>
    </row>
    <row r="11" spans="1:47" x14ac:dyDescent="0.25">
      <c r="A11" s="3">
        <v>7</v>
      </c>
      <c r="B11" s="4">
        <f t="shared" si="15"/>
        <v>43897</v>
      </c>
      <c r="C11" s="37"/>
      <c r="D11" s="37"/>
      <c r="E11" s="44">
        <f t="shared" si="3"/>
        <v>0</v>
      </c>
      <c r="F11" s="37"/>
      <c r="G11" s="37"/>
      <c r="H11" s="44">
        <f t="shared" si="0"/>
        <v>0</v>
      </c>
      <c r="I11" s="37"/>
      <c r="J11" s="37"/>
      <c r="K11" s="44">
        <f t="shared" ref="K11:K35" si="16">+J11*$O$1</f>
        <v>0</v>
      </c>
      <c r="L11" s="37"/>
      <c r="M11" s="37"/>
      <c r="N11" s="44">
        <f t="shared" si="5"/>
        <v>0</v>
      </c>
      <c r="O11" s="37">
        <v>1</v>
      </c>
      <c r="P11" s="37">
        <v>21</v>
      </c>
      <c r="Q11" s="44">
        <f t="shared" si="6"/>
        <v>15.007748631488365</v>
      </c>
      <c r="R11" s="37"/>
      <c r="S11" s="37"/>
      <c r="T11" s="44">
        <f t="shared" si="1"/>
        <v>0</v>
      </c>
      <c r="U11" s="37"/>
      <c r="V11" s="37"/>
      <c r="W11" s="44">
        <f t="shared" si="2"/>
        <v>0</v>
      </c>
      <c r="X11" s="37"/>
      <c r="Y11" s="37"/>
      <c r="Z11" s="44">
        <f t="shared" si="7"/>
        <v>0</v>
      </c>
      <c r="AA11" s="37"/>
      <c r="AB11" s="37"/>
      <c r="AC11" s="44">
        <f t="shared" si="8"/>
        <v>0</v>
      </c>
      <c r="AD11" s="37"/>
      <c r="AE11" s="37"/>
      <c r="AF11" s="44">
        <f t="shared" si="9"/>
        <v>0</v>
      </c>
      <c r="AG11" s="37"/>
      <c r="AH11" s="37"/>
      <c r="AI11" s="44">
        <f t="shared" si="10"/>
        <v>0</v>
      </c>
      <c r="AJ11" s="37"/>
      <c r="AK11" s="37"/>
      <c r="AL11" s="44">
        <f t="shared" si="11"/>
        <v>0</v>
      </c>
      <c r="AM11" s="37"/>
      <c r="AN11" s="37"/>
      <c r="AO11" s="44">
        <f t="shared" si="12"/>
        <v>0</v>
      </c>
      <c r="AP11" s="37"/>
      <c r="AQ11" s="37"/>
      <c r="AR11" s="44">
        <f t="shared" si="13"/>
        <v>0</v>
      </c>
      <c r="AS11" s="37">
        <f t="shared" si="14"/>
        <v>1</v>
      </c>
      <c r="AT11" s="37">
        <f t="shared" si="14"/>
        <v>21</v>
      </c>
      <c r="AU11" s="44">
        <f t="shared" si="14"/>
        <v>15.007748631488365</v>
      </c>
    </row>
    <row r="12" spans="1:47" x14ac:dyDescent="0.25">
      <c r="A12" s="3">
        <v>8</v>
      </c>
      <c r="B12" s="4">
        <f t="shared" si="15"/>
        <v>43898</v>
      </c>
      <c r="C12" s="37"/>
      <c r="D12" s="37"/>
      <c r="E12" s="44">
        <f t="shared" si="3"/>
        <v>0</v>
      </c>
      <c r="F12" s="37"/>
      <c r="G12" s="37"/>
      <c r="H12" s="44">
        <f t="shared" si="0"/>
        <v>0</v>
      </c>
      <c r="I12" s="37"/>
      <c r="J12" s="37"/>
      <c r="K12" s="44">
        <f t="shared" si="16"/>
        <v>0</v>
      </c>
      <c r="L12" s="37"/>
      <c r="M12" s="37"/>
      <c r="N12" s="44">
        <f t="shared" si="5"/>
        <v>0</v>
      </c>
      <c r="O12" s="37"/>
      <c r="P12" s="37"/>
      <c r="Q12" s="44">
        <f t="shared" si="6"/>
        <v>0</v>
      </c>
      <c r="R12" s="37"/>
      <c r="S12" s="37"/>
      <c r="T12" s="44">
        <f t="shared" si="1"/>
        <v>0</v>
      </c>
      <c r="U12" s="37"/>
      <c r="V12" s="37"/>
      <c r="W12" s="44">
        <f t="shared" si="2"/>
        <v>0</v>
      </c>
      <c r="X12" s="37"/>
      <c r="Y12" s="37"/>
      <c r="Z12" s="44">
        <f t="shared" si="7"/>
        <v>0</v>
      </c>
      <c r="AA12" s="37"/>
      <c r="AB12" s="37"/>
      <c r="AC12" s="44">
        <f t="shared" si="8"/>
        <v>0</v>
      </c>
      <c r="AD12" s="37"/>
      <c r="AE12" s="37"/>
      <c r="AF12" s="44">
        <f t="shared" si="9"/>
        <v>0</v>
      </c>
      <c r="AG12" s="37"/>
      <c r="AH12" s="37"/>
      <c r="AI12" s="44">
        <f t="shared" si="10"/>
        <v>0</v>
      </c>
      <c r="AJ12" s="37"/>
      <c r="AK12" s="37"/>
      <c r="AL12" s="44">
        <f t="shared" si="11"/>
        <v>0</v>
      </c>
      <c r="AM12" s="37"/>
      <c r="AN12" s="37"/>
      <c r="AO12" s="44">
        <f t="shared" si="12"/>
        <v>0</v>
      </c>
      <c r="AP12" s="37"/>
      <c r="AQ12" s="37"/>
      <c r="AR12" s="44">
        <f t="shared" si="13"/>
        <v>0</v>
      </c>
      <c r="AS12" s="37">
        <f t="shared" si="14"/>
        <v>0</v>
      </c>
      <c r="AT12" s="37">
        <f t="shared" si="14"/>
        <v>0</v>
      </c>
      <c r="AU12" s="44">
        <f t="shared" si="14"/>
        <v>0</v>
      </c>
    </row>
    <row r="13" spans="1:47" x14ac:dyDescent="0.25">
      <c r="A13" s="3">
        <v>9</v>
      </c>
      <c r="B13" s="4">
        <f t="shared" si="15"/>
        <v>43899</v>
      </c>
      <c r="C13" s="37"/>
      <c r="D13" s="37"/>
      <c r="E13" s="44">
        <f t="shared" si="3"/>
        <v>0</v>
      </c>
      <c r="F13" s="37"/>
      <c r="G13" s="37"/>
      <c r="H13" s="44">
        <f t="shared" si="0"/>
        <v>0</v>
      </c>
      <c r="I13" s="37"/>
      <c r="J13" s="37"/>
      <c r="K13" s="44">
        <f t="shared" si="16"/>
        <v>0</v>
      </c>
      <c r="L13" s="37"/>
      <c r="M13" s="37"/>
      <c r="N13" s="44">
        <f t="shared" si="5"/>
        <v>0</v>
      </c>
      <c r="O13" s="37"/>
      <c r="P13" s="37"/>
      <c r="Q13" s="44">
        <f t="shared" si="6"/>
        <v>0</v>
      </c>
      <c r="R13" s="37"/>
      <c r="S13" s="37"/>
      <c r="T13" s="44">
        <f t="shared" si="1"/>
        <v>0</v>
      </c>
      <c r="U13" s="37"/>
      <c r="V13" s="37"/>
      <c r="W13" s="44">
        <f t="shared" si="2"/>
        <v>0</v>
      </c>
      <c r="X13" s="37"/>
      <c r="Y13" s="37"/>
      <c r="Z13" s="44">
        <f t="shared" si="7"/>
        <v>0</v>
      </c>
      <c r="AA13" s="37"/>
      <c r="AB13" s="37"/>
      <c r="AC13" s="44">
        <f t="shared" si="8"/>
        <v>0</v>
      </c>
      <c r="AD13" s="37"/>
      <c r="AE13" s="37"/>
      <c r="AF13" s="44">
        <f t="shared" si="9"/>
        <v>0</v>
      </c>
      <c r="AG13" s="37"/>
      <c r="AH13" s="37"/>
      <c r="AI13" s="44">
        <f t="shared" si="10"/>
        <v>0</v>
      </c>
      <c r="AJ13" s="37"/>
      <c r="AK13" s="37"/>
      <c r="AL13" s="44">
        <f t="shared" si="11"/>
        <v>0</v>
      </c>
      <c r="AM13" s="37"/>
      <c r="AN13" s="37"/>
      <c r="AO13" s="44">
        <f t="shared" si="12"/>
        <v>0</v>
      </c>
      <c r="AP13" s="37"/>
      <c r="AQ13" s="37"/>
      <c r="AR13" s="44">
        <f t="shared" si="13"/>
        <v>0</v>
      </c>
      <c r="AS13" s="37">
        <f t="shared" si="14"/>
        <v>0</v>
      </c>
      <c r="AT13" s="37">
        <f t="shared" si="14"/>
        <v>0</v>
      </c>
      <c r="AU13" s="44">
        <f t="shared" si="14"/>
        <v>0</v>
      </c>
    </row>
    <row r="14" spans="1:47" x14ac:dyDescent="0.25">
      <c r="A14" s="3">
        <v>10</v>
      </c>
      <c r="B14" s="4">
        <f t="shared" si="15"/>
        <v>43900</v>
      </c>
      <c r="C14" s="37"/>
      <c r="D14" s="37"/>
      <c r="E14" s="44">
        <f t="shared" si="3"/>
        <v>0</v>
      </c>
      <c r="F14" s="37"/>
      <c r="G14" s="37"/>
      <c r="H14" s="44">
        <f t="shared" si="0"/>
        <v>0</v>
      </c>
      <c r="I14" s="37">
        <v>1</v>
      </c>
      <c r="J14" s="37">
        <v>22</v>
      </c>
      <c r="K14" s="44">
        <f t="shared" si="16"/>
        <v>15.722403328225907</v>
      </c>
      <c r="L14" s="37"/>
      <c r="M14" s="37"/>
      <c r="N14" s="44">
        <f t="shared" si="5"/>
        <v>0</v>
      </c>
      <c r="O14" s="37">
        <v>1</v>
      </c>
      <c r="P14" s="37">
        <v>16</v>
      </c>
      <c r="Q14" s="44">
        <f t="shared" si="6"/>
        <v>11.43447514780066</v>
      </c>
      <c r="R14" s="37"/>
      <c r="S14" s="37"/>
      <c r="T14" s="44">
        <f t="shared" si="1"/>
        <v>0</v>
      </c>
      <c r="U14" s="37"/>
      <c r="V14" s="37"/>
      <c r="W14" s="44">
        <f t="shared" si="2"/>
        <v>0</v>
      </c>
      <c r="X14" s="37"/>
      <c r="Y14" s="37"/>
      <c r="Z14" s="44">
        <f t="shared" si="7"/>
        <v>0</v>
      </c>
      <c r="AA14" s="37"/>
      <c r="AB14" s="37"/>
      <c r="AC14" s="44">
        <f t="shared" si="8"/>
        <v>0</v>
      </c>
      <c r="AD14" s="37"/>
      <c r="AE14" s="37"/>
      <c r="AF14" s="44">
        <f t="shared" si="9"/>
        <v>0</v>
      </c>
      <c r="AG14" s="37"/>
      <c r="AH14" s="37"/>
      <c r="AI14" s="44">
        <f t="shared" si="10"/>
        <v>0</v>
      </c>
      <c r="AJ14" s="37"/>
      <c r="AK14" s="37"/>
      <c r="AL14" s="44">
        <f t="shared" si="11"/>
        <v>0</v>
      </c>
      <c r="AM14" s="37"/>
      <c r="AN14" s="37"/>
      <c r="AO14" s="44">
        <f t="shared" si="12"/>
        <v>0</v>
      </c>
      <c r="AP14" s="37"/>
      <c r="AQ14" s="37"/>
      <c r="AR14" s="44">
        <f t="shared" si="13"/>
        <v>0</v>
      </c>
      <c r="AS14" s="37">
        <f t="shared" si="14"/>
        <v>2</v>
      </c>
      <c r="AT14" s="37">
        <f t="shared" si="14"/>
        <v>38</v>
      </c>
      <c r="AU14" s="44">
        <f t="shared" si="14"/>
        <v>27.156878476026566</v>
      </c>
    </row>
    <row r="15" spans="1:47" x14ac:dyDescent="0.25">
      <c r="A15" s="3">
        <v>11</v>
      </c>
      <c r="B15" s="4">
        <f t="shared" si="15"/>
        <v>43901</v>
      </c>
      <c r="C15" s="37"/>
      <c r="D15" s="37"/>
      <c r="E15" s="44">
        <f t="shared" si="3"/>
        <v>0</v>
      </c>
      <c r="F15" s="37"/>
      <c r="G15" s="37"/>
      <c r="H15" s="44">
        <f t="shared" si="0"/>
        <v>0</v>
      </c>
      <c r="I15" s="37"/>
      <c r="J15" s="37"/>
      <c r="K15" s="44">
        <f t="shared" si="16"/>
        <v>0</v>
      </c>
      <c r="L15" s="37"/>
      <c r="M15" s="37"/>
      <c r="N15" s="44">
        <f t="shared" si="5"/>
        <v>0</v>
      </c>
      <c r="O15" s="37"/>
      <c r="P15" s="37"/>
      <c r="Q15" s="44">
        <f t="shared" si="6"/>
        <v>0</v>
      </c>
      <c r="R15" s="37">
        <v>1</v>
      </c>
      <c r="S15" s="37">
        <v>5</v>
      </c>
      <c r="T15" s="44">
        <f t="shared" si="1"/>
        <v>1.3753000000000002</v>
      </c>
      <c r="U15" s="37"/>
      <c r="V15" s="37"/>
      <c r="W15" s="44">
        <f t="shared" si="2"/>
        <v>0</v>
      </c>
      <c r="X15" s="37">
        <v>1</v>
      </c>
      <c r="Y15" s="37">
        <v>1</v>
      </c>
      <c r="Z15" s="44">
        <f t="shared" si="7"/>
        <v>0.27506000000000003</v>
      </c>
      <c r="AA15" s="37"/>
      <c r="AB15" s="37"/>
      <c r="AC15" s="44">
        <f t="shared" si="8"/>
        <v>0</v>
      </c>
      <c r="AD15" s="37"/>
      <c r="AE15" s="37"/>
      <c r="AF15" s="44">
        <f t="shared" si="9"/>
        <v>0</v>
      </c>
      <c r="AG15" s="37"/>
      <c r="AH15" s="37"/>
      <c r="AI15" s="44">
        <f t="shared" si="10"/>
        <v>0</v>
      </c>
      <c r="AJ15" s="37"/>
      <c r="AK15" s="37"/>
      <c r="AL15" s="44">
        <f t="shared" si="11"/>
        <v>0</v>
      </c>
      <c r="AM15" s="37"/>
      <c r="AN15" s="37"/>
      <c r="AO15" s="44">
        <f t="shared" si="12"/>
        <v>0</v>
      </c>
      <c r="AP15" s="37"/>
      <c r="AQ15" s="37"/>
      <c r="AR15" s="44">
        <f t="shared" si="13"/>
        <v>0</v>
      </c>
      <c r="AS15" s="37">
        <f t="shared" si="14"/>
        <v>2</v>
      </c>
      <c r="AT15" s="37">
        <f t="shared" si="14"/>
        <v>6</v>
      </c>
      <c r="AU15" s="44">
        <f t="shared" si="14"/>
        <v>1.6503600000000003</v>
      </c>
    </row>
    <row r="16" spans="1:47" x14ac:dyDescent="0.25">
      <c r="A16" s="3">
        <v>12</v>
      </c>
      <c r="B16" s="4">
        <f t="shared" si="15"/>
        <v>43902</v>
      </c>
      <c r="C16" s="37"/>
      <c r="D16" s="37"/>
      <c r="E16" s="44">
        <f t="shared" si="3"/>
        <v>0</v>
      </c>
      <c r="F16" s="37"/>
      <c r="G16" s="37"/>
      <c r="H16" s="44">
        <f t="shared" si="0"/>
        <v>0</v>
      </c>
      <c r="I16" s="37"/>
      <c r="J16" s="37"/>
      <c r="K16" s="44">
        <f t="shared" si="16"/>
        <v>0</v>
      </c>
      <c r="L16" s="37"/>
      <c r="M16" s="37"/>
      <c r="N16" s="44">
        <f t="shared" si="5"/>
        <v>0</v>
      </c>
      <c r="O16" s="37"/>
      <c r="P16" s="37"/>
      <c r="Q16" s="44">
        <f t="shared" si="6"/>
        <v>0</v>
      </c>
      <c r="R16" s="37">
        <v>2</v>
      </c>
      <c r="S16" s="37">
        <f>12+11</f>
        <v>23</v>
      </c>
      <c r="T16" s="44">
        <f t="shared" si="1"/>
        <v>6.3263800000000003</v>
      </c>
      <c r="U16" s="37">
        <v>1</v>
      </c>
      <c r="V16" s="37">
        <v>10</v>
      </c>
      <c r="W16" s="44">
        <f t="shared" si="2"/>
        <v>2.7506000000000004</v>
      </c>
      <c r="X16" s="37">
        <v>2</v>
      </c>
      <c r="Y16" s="37">
        <f>1+2</f>
        <v>3</v>
      </c>
      <c r="Z16" s="44">
        <f t="shared" si="7"/>
        <v>0.82518000000000002</v>
      </c>
      <c r="AA16" s="37"/>
      <c r="AB16" s="37"/>
      <c r="AC16" s="44">
        <f t="shared" si="8"/>
        <v>0</v>
      </c>
      <c r="AD16" s="37"/>
      <c r="AE16" s="37"/>
      <c r="AF16" s="44">
        <f t="shared" si="9"/>
        <v>0</v>
      </c>
      <c r="AG16" s="37"/>
      <c r="AH16" s="37"/>
      <c r="AI16" s="44">
        <f t="shared" si="10"/>
        <v>0</v>
      </c>
      <c r="AJ16" s="37"/>
      <c r="AK16" s="37"/>
      <c r="AL16" s="44">
        <f t="shared" si="11"/>
        <v>0</v>
      </c>
      <c r="AM16" s="37"/>
      <c r="AN16" s="37"/>
      <c r="AO16" s="44">
        <f t="shared" si="12"/>
        <v>0</v>
      </c>
      <c r="AP16" s="37"/>
      <c r="AQ16" s="37"/>
      <c r="AR16" s="44">
        <f t="shared" si="13"/>
        <v>0</v>
      </c>
      <c r="AS16" s="37">
        <f t="shared" si="14"/>
        <v>5</v>
      </c>
      <c r="AT16" s="37">
        <f t="shared" si="14"/>
        <v>36</v>
      </c>
      <c r="AU16" s="44">
        <f t="shared" si="14"/>
        <v>9.9021600000000003</v>
      </c>
    </row>
    <row r="17" spans="1:47" x14ac:dyDescent="0.25">
      <c r="A17" s="3">
        <v>13</v>
      </c>
      <c r="B17" s="4">
        <f t="shared" si="15"/>
        <v>43903</v>
      </c>
      <c r="C17" s="37"/>
      <c r="D17" s="37"/>
      <c r="E17" s="44">
        <f t="shared" si="3"/>
        <v>0</v>
      </c>
      <c r="F17" s="37"/>
      <c r="G17" s="37"/>
      <c r="H17" s="44">
        <f t="shared" si="0"/>
        <v>0</v>
      </c>
      <c r="I17" s="37"/>
      <c r="J17" s="37"/>
      <c r="K17" s="44">
        <f t="shared" si="16"/>
        <v>0</v>
      </c>
      <c r="L17" s="37"/>
      <c r="M17" s="37"/>
      <c r="N17" s="44">
        <f t="shared" si="5"/>
        <v>0</v>
      </c>
      <c r="O17" s="37"/>
      <c r="P17" s="37"/>
      <c r="Q17" s="44">
        <f t="shared" si="6"/>
        <v>0</v>
      </c>
      <c r="R17" s="37"/>
      <c r="S17" s="37"/>
      <c r="T17" s="44">
        <f t="shared" si="1"/>
        <v>0</v>
      </c>
      <c r="U17" s="37"/>
      <c r="V17" s="37"/>
      <c r="W17" s="44">
        <f t="shared" si="2"/>
        <v>0</v>
      </c>
      <c r="X17" s="37"/>
      <c r="Y17" s="37"/>
      <c r="Z17" s="44">
        <f t="shared" si="7"/>
        <v>0</v>
      </c>
      <c r="AA17" s="37"/>
      <c r="AB17" s="37"/>
      <c r="AC17" s="44">
        <f t="shared" si="8"/>
        <v>0</v>
      </c>
      <c r="AD17" s="37"/>
      <c r="AE17" s="37"/>
      <c r="AF17" s="44">
        <f t="shared" si="9"/>
        <v>0</v>
      </c>
      <c r="AG17" s="37"/>
      <c r="AH17" s="37"/>
      <c r="AI17" s="44">
        <f t="shared" si="10"/>
        <v>0</v>
      </c>
      <c r="AJ17" s="37"/>
      <c r="AK17" s="37"/>
      <c r="AL17" s="44">
        <f t="shared" si="11"/>
        <v>0</v>
      </c>
      <c r="AM17" s="37"/>
      <c r="AN17" s="37"/>
      <c r="AO17" s="44">
        <f t="shared" si="12"/>
        <v>0</v>
      </c>
      <c r="AP17" s="37"/>
      <c r="AQ17" s="37"/>
      <c r="AR17" s="44">
        <f t="shared" si="13"/>
        <v>0</v>
      </c>
      <c r="AS17" s="37">
        <f t="shared" si="14"/>
        <v>0</v>
      </c>
      <c r="AT17" s="37">
        <f t="shared" si="14"/>
        <v>0</v>
      </c>
      <c r="AU17" s="44">
        <f t="shared" si="14"/>
        <v>0</v>
      </c>
    </row>
    <row r="18" spans="1:47" x14ac:dyDescent="0.25">
      <c r="A18" s="3">
        <v>14</v>
      </c>
      <c r="B18" s="4">
        <f t="shared" si="15"/>
        <v>43904</v>
      </c>
      <c r="C18" s="37"/>
      <c r="D18" s="37"/>
      <c r="E18" s="44">
        <f t="shared" si="3"/>
        <v>0</v>
      </c>
      <c r="F18" s="37">
        <v>2</v>
      </c>
      <c r="G18" s="37">
        <f>15+15</f>
        <v>30</v>
      </c>
      <c r="H18" s="44">
        <f t="shared" si="0"/>
        <v>8.2518000000000011</v>
      </c>
      <c r="I18" s="37"/>
      <c r="J18" s="37"/>
      <c r="K18" s="44">
        <f t="shared" si="16"/>
        <v>0</v>
      </c>
      <c r="L18" s="37"/>
      <c r="M18" s="37"/>
      <c r="N18" s="44">
        <f t="shared" si="5"/>
        <v>0</v>
      </c>
      <c r="O18" s="37"/>
      <c r="P18" s="37"/>
      <c r="Q18" s="44">
        <f t="shared" si="6"/>
        <v>0</v>
      </c>
      <c r="R18" s="37"/>
      <c r="S18" s="37"/>
      <c r="T18" s="44">
        <f t="shared" ref="T18:T35" si="17">+S18*$B$1</f>
        <v>0</v>
      </c>
      <c r="U18" s="37"/>
      <c r="V18" s="37"/>
      <c r="W18" s="44">
        <f t="shared" si="2"/>
        <v>0</v>
      </c>
      <c r="X18" s="37"/>
      <c r="Y18" s="37"/>
      <c r="Z18" s="44">
        <f t="shared" si="7"/>
        <v>0</v>
      </c>
      <c r="AA18" s="37"/>
      <c r="AB18" s="37"/>
      <c r="AC18" s="44">
        <f t="shared" si="8"/>
        <v>0</v>
      </c>
      <c r="AD18" s="37"/>
      <c r="AE18" s="37"/>
      <c r="AF18" s="44">
        <f t="shared" si="9"/>
        <v>0</v>
      </c>
      <c r="AG18" s="37"/>
      <c r="AH18" s="37"/>
      <c r="AI18" s="44">
        <f t="shared" si="10"/>
        <v>0</v>
      </c>
      <c r="AJ18" s="37"/>
      <c r="AK18" s="37"/>
      <c r="AL18" s="44">
        <f t="shared" si="11"/>
        <v>0</v>
      </c>
      <c r="AM18" s="37"/>
      <c r="AN18" s="37"/>
      <c r="AO18" s="44">
        <f t="shared" si="12"/>
        <v>0</v>
      </c>
      <c r="AP18" s="37"/>
      <c r="AQ18" s="37"/>
      <c r="AR18" s="44">
        <f t="shared" si="13"/>
        <v>0</v>
      </c>
      <c r="AS18" s="37">
        <f t="shared" si="14"/>
        <v>2</v>
      </c>
      <c r="AT18" s="37">
        <f t="shared" si="14"/>
        <v>30</v>
      </c>
      <c r="AU18" s="44">
        <f t="shared" si="14"/>
        <v>8.2518000000000011</v>
      </c>
    </row>
    <row r="19" spans="1:47" x14ac:dyDescent="0.25">
      <c r="A19" s="3">
        <v>15</v>
      </c>
      <c r="B19" s="4">
        <f t="shared" si="15"/>
        <v>43905</v>
      </c>
      <c r="C19" s="37"/>
      <c r="D19" s="37"/>
      <c r="E19" s="44">
        <f t="shared" si="3"/>
        <v>0</v>
      </c>
      <c r="F19" s="37"/>
      <c r="G19" s="37"/>
      <c r="H19" s="44">
        <f t="shared" si="0"/>
        <v>0</v>
      </c>
      <c r="I19" s="37"/>
      <c r="J19" s="37"/>
      <c r="K19" s="44">
        <f t="shared" si="16"/>
        <v>0</v>
      </c>
      <c r="L19" s="37"/>
      <c r="M19" s="37"/>
      <c r="N19" s="44">
        <f t="shared" si="5"/>
        <v>0</v>
      </c>
      <c r="O19" s="37"/>
      <c r="P19" s="37"/>
      <c r="Q19" s="44">
        <f t="shared" si="6"/>
        <v>0</v>
      </c>
      <c r="R19" s="37"/>
      <c r="S19" s="37"/>
      <c r="T19" s="44">
        <f t="shared" si="17"/>
        <v>0</v>
      </c>
      <c r="U19" s="37"/>
      <c r="V19" s="37"/>
      <c r="W19" s="44">
        <f t="shared" si="2"/>
        <v>0</v>
      </c>
      <c r="X19" s="37"/>
      <c r="Y19" s="37"/>
      <c r="Z19" s="44">
        <f t="shared" si="7"/>
        <v>0</v>
      </c>
      <c r="AA19" s="37"/>
      <c r="AB19" s="37"/>
      <c r="AC19" s="44">
        <f t="shared" si="8"/>
        <v>0</v>
      </c>
      <c r="AD19" s="37"/>
      <c r="AE19" s="37"/>
      <c r="AF19" s="44">
        <f t="shared" si="9"/>
        <v>0</v>
      </c>
      <c r="AG19" s="37"/>
      <c r="AH19" s="37"/>
      <c r="AI19" s="44">
        <f t="shared" si="10"/>
        <v>0</v>
      </c>
      <c r="AJ19" s="37"/>
      <c r="AK19" s="37"/>
      <c r="AL19" s="44">
        <f t="shared" si="11"/>
        <v>0</v>
      </c>
      <c r="AM19" s="37"/>
      <c r="AN19" s="37"/>
      <c r="AO19" s="44">
        <f t="shared" si="12"/>
        <v>0</v>
      </c>
      <c r="AP19" s="37"/>
      <c r="AQ19" s="37"/>
      <c r="AR19" s="44">
        <f t="shared" si="13"/>
        <v>0</v>
      </c>
      <c r="AS19" s="37">
        <f t="shared" si="14"/>
        <v>0</v>
      </c>
      <c r="AT19" s="37">
        <f t="shared" si="14"/>
        <v>0</v>
      </c>
      <c r="AU19" s="44">
        <f t="shared" si="14"/>
        <v>0</v>
      </c>
    </row>
    <row r="20" spans="1:47" x14ac:dyDescent="0.25">
      <c r="A20" s="3">
        <v>16</v>
      </c>
      <c r="B20" s="4">
        <f t="shared" si="15"/>
        <v>43906</v>
      </c>
      <c r="C20" s="37"/>
      <c r="D20" s="37"/>
      <c r="E20" s="44">
        <f t="shared" si="3"/>
        <v>0</v>
      </c>
      <c r="F20" s="37"/>
      <c r="G20" s="37"/>
      <c r="H20" s="44">
        <f t="shared" si="0"/>
        <v>0</v>
      </c>
      <c r="I20" s="37">
        <v>1</v>
      </c>
      <c r="J20" s="37">
        <v>25</v>
      </c>
      <c r="K20" s="44">
        <f t="shared" si="16"/>
        <v>17.866367418438532</v>
      </c>
      <c r="L20" s="37"/>
      <c r="M20" s="37"/>
      <c r="N20" s="44">
        <f t="shared" si="5"/>
        <v>0</v>
      </c>
      <c r="O20" s="37"/>
      <c r="P20" s="37"/>
      <c r="Q20" s="44">
        <f t="shared" si="6"/>
        <v>0</v>
      </c>
      <c r="R20" s="37"/>
      <c r="S20" s="37"/>
      <c r="T20" s="44">
        <f t="shared" si="17"/>
        <v>0</v>
      </c>
      <c r="U20" s="37"/>
      <c r="V20" s="37"/>
      <c r="W20" s="44">
        <f t="shared" si="2"/>
        <v>0</v>
      </c>
      <c r="X20" s="37"/>
      <c r="Y20" s="37"/>
      <c r="Z20" s="44">
        <f t="shared" si="7"/>
        <v>0</v>
      </c>
      <c r="AA20" s="37"/>
      <c r="AB20" s="37"/>
      <c r="AC20" s="44">
        <f t="shared" si="8"/>
        <v>0</v>
      </c>
      <c r="AD20" s="37"/>
      <c r="AE20" s="37"/>
      <c r="AF20" s="44">
        <f t="shared" si="9"/>
        <v>0</v>
      </c>
      <c r="AG20" s="37"/>
      <c r="AH20" s="37"/>
      <c r="AI20" s="44">
        <f t="shared" si="10"/>
        <v>0</v>
      </c>
      <c r="AJ20" s="37"/>
      <c r="AK20" s="37"/>
      <c r="AL20" s="44">
        <f t="shared" si="11"/>
        <v>0</v>
      </c>
      <c r="AM20" s="37"/>
      <c r="AN20" s="37"/>
      <c r="AO20" s="44">
        <f t="shared" si="12"/>
        <v>0</v>
      </c>
      <c r="AP20" s="37"/>
      <c r="AQ20" s="37"/>
      <c r="AR20" s="44">
        <f t="shared" si="13"/>
        <v>0</v>
      </c>
      <c r="AS20" s="37">
        <f t="shared" si="14"/>
        <v>1</v>
      </c>
      <c r="AT20" s="37">
        <f t="shared" si="14"/>
        <v>25</v>
      </c>
      <c r="AU20" s="44">
        <f t="shared" si="14"/>
        <v>17.866367418438532</v>
      </c>
    </row>
    <row r="21" spans="1:47" s="6" customFormat="1" x14ac:dyDescent="0.25">
      <c r="A21" s="5">
        <v>17</v>
      </c>
      <c r="B21" s="4">
        <f t="shared" si="15"/>
        <v>43907</v>
      </c>
      <c r="C21" s="37"/>
      <c r="D21" s="37"/>
      <c r="E21" s="44">
        <f t="shared" si="3"/>
        <v>0</v>
      </c>
      <c r="F21" s="37"/>
      <c r="G21" s="37"/>
      <c r="H21" s="44">
        <f t="shared" si="0"/>
        <v>0</v>
      </c>
      <c r="I21" s="37">
        <v>1</v>
      </c>
      <c r="J21" s="37">
        <v>30</v>
      </c>
      <c r="K21" s="44">
        <f t="shared" si="16"/>
        <v>21.439640902126236</v>
      </c>
      <c r="L21" s="37"/>
      <c r="M21" s="37"/>
      <c r="N21" s="44">
        <f t="shared" si="5"/>
        <v>0</v>
      </c>
      <c r="O21" s="37"/>
      <c r="P21" s="37"/>
      <c r="Q21" s="44">
        <f t="shared" si="6"/>
        <v>0</v>
      </c>
      <c r="R21" s="37"/>
      <c r="S21" s="37"/>
      <c r="T21" s="44">
        <f t="shared" si="17"/>
        <v>0</v>
      </c>
      <c r="U21" s="37"/>
      <c r="V21" s="37"/>
      <c r="W21" s="44">
        <f t="shared" si="2"/>
        <v>0</v>
      </c>
      <c r="X21" s="37"/>
      <c r="Y21" s="37"/>
      <c r="Z21" s="44">
        <f t="shared" si="7"/>
        <v>0</v>
      </c>
      <c r="AA21" s="37"/>
      <c r="AB21" s="37"/>
      <c r="AC21" s="44">
        <f t="shared" si="8"/>
        <v>0</v>
      </c>
      <c r="AD21" s="37"/>
      <c r="AE21" s="37"/>
      <c r="AF21" s="44">
        <f t="shared" si="9"/>
        <v>0</v>
      </c>
      <c r="AG21" s="37"/>
      <c r="AH21" s="37"/>
      <c r="AI21" s="44">
        <f t="shared" si="10"/>
        <v>0</v>
      </c>
      <c r="AJ21" s="37"/>
      <c r="AK21" s="37"/>
      <c r="AL21" s="44">
        <f t="shared" si="11"/>
        <v>0</v>
      </c>
      <c r="AM21" s="37"/>
      <c r="AN21" s="37"/>
      <c r="AO21" s="44">
        <f t="shared" si="12"/>
        <v>0</v>
      </c>
      <c r="AP21" s="37"/>
      <c r="AQ21" s="37"/>
      <c r="AR21" s="44">
        <f t="shared" si="13"/>
        <v>0</v>
      </c>
      <c r="AS21" s="37">
        <f t="shared" si="14"/>
        <v>1</v>
      </c>
      <c r="AT21" s="37">
        <f t="shared" si="14"/>
        <v>30</v>
      </c>
      <c r="AU21" s="44">
        <f t="shared" si="14"/>
        <v>21.439640902126236</v>
      </c>
    </row>
    <row r="22" spans="1:47" x14ac:dyDescent="0.25">
      <c r="A22" s="3">
        <v>18</v>
      </c>
      <c r="B22" s="4">
        <f t="shared" si="15"/>
        <v>43908</v>
      </c>
      <c r="C22" s="37"/>
      <c r="D22" s="37"/>
      <c r="E22" s="44">
        <f t="shared" si="3"/>
        <v>0</v>
      </c>
      <c r="F22" s="37"/>
      <c r="G22" s="37"/>
      <c r="H22" s="44">
        <f t="shared" si="0"/>
        <v>0</v>
      </c>
      <c r="I22" s="37"/>
      <c r="J22" s="37"/>
      <c r="K22" s="44">
        <f t="shared" si="16"/>
        <v>0</v>
      </c>
      <c r="L22" s="37"/>
      <c r="M22" s="37"/>
      <c r="N22" s="44">
        <f t="shared" si="5"/>
        <v>0</v>
      </c>
      <c r="O22" s="37"/>
      <c r="P22" s="37"/>
      <c r="Q22" s="44">
        <f t="shared" si="6"/>
        <v>0</v>
      </c>
      <c r="R22" s="37"/>
      <c r="S22" s="37"/>
      <c r="T22" s="44">
        <f t="shared" si="17"/>
        <v>0</v>
      </c>
      <c r="U22" s="37"/>
      <c r="V22" s="37"/>
      <c r="W22" s="44">
        <f t="shared" ref="W22:W35" si="18">+V22*$B$1</f>
        <v>0</v>
      </c>
      <c r="X22" s="37"/>
      <c r="Y22" s="37"/>
      <c r="Z22" s="44">
        <f t="shared" si="7"/>
        <v>0</v>
      </c>
      <c r="AA22" s="37"/>
      <c r="AB22" s="37"/>
      <c r="AC22" s="44">
        <f t="shared" si="8"/>
        <v>0</v>
      </c>
      <c r="AD22" s="37"/>
      <c r="AE22" s="37"/>
      <c r="AF22" s="44">
        <f t="shared" si="9"/>
        <v>0</v>
      </c>
      <c r="AG22" s="37"/>
      <c r="AH22" s="37"/>
      <c r="AI22" s="44">
        <f t="shared" si="10"/>
        <v>0</v>
      </c>
      <c r="AJ22" s="37"/>
      <c r="AK22" s="37"/>
      <c r="AL22" s="44">
        <f t="shared" si="11"/>
        <v>0</v>
      </c>
      <c r="AM22" s="37"/>
      <c r="AN22" s="37"/>
      <c r="AO22" s="44">
        <f t="shared" si="12"/>
        <v>0</v>
      </c>
      <c r="AP22" s="37"/>
      <c r="AQ22" s="37"/>
      <c r="AR22" s="44">
        <f t="shared" si="13"/>
        <v>0</v>
      </c>
      <c r="AS22" s="37">
        <f t="shared" si="14"/>
        <v>0</v>
      </c>
      <c r="AT22" s="37">
        <f t="shared" si="14"/>
        <v>0</v>
      </c>
      <c r="AU22" s="44">
        <f t="shared" si="14"/>
        <v>0</v>
      </c>
    </row>
    <row r="23" spans="1:47" x14ac:dyDescent="0.25">
      <c r="A23" s="3">
        <v>19</v>
      </c>
      <c r="B23" s="4">
        <f t="shared" si="15"/>
        <v>43909</v>
      </c>
      <c r="C23" s="37"/>
      <c r="D23" s="37"/>
      <c r="E23" s="44">
        <f t="shared" si="3"/>
        <v>0</v>
      </c>
      <c r="F23" s="37"/>
      <c r="G23" s="37"/>
      <c r="H23" s="44">
        <f t="shared" si="0"/>
        <v>0</v>
      </c>
      <c r="I23" s="37"/>
      <c r="J23" s="37"/>
      <c r="K23" s="44">
        <f t="shared" si="16"/>
        <v>0</v>
      </c>
      <c r="L23" s="37"/>
      <c r="M23" s="37"/>
      <c r="N23" s="44">
        <f t="shared" si="5"/>
        <v>0</v>
      </c>
      <c r="O23" s="37"/>
      <c r="P23" s="37"/>
      <c r="Q23" s="44">
        <f t="shared" si="6"/>
        <v>0</v>
      </c>
      <c r="R23" s="37"/>
      <c r="S23" s="37"/>
      <c r="T23" s="44">
        <f t="shared" si="17"/>
        <v>0</v>
      </c>
      <c r="U23" s="37"/>
      <c r="V23" s="37"/>
      <c r="W23" s="44">
        <f t="shared" si="18"/>
        <v>0</v>
      </c>
      <c r="X23" s="37"/>
      <c r="Y23" s="37"/>
      <c r="Z23" s="44">
        <f t="shared" si="7"/>
        <v>0</v>
      </c>
      <c r="AA23" s="37"/>
      <c r="AB23" s="37"/>
      <c r="AC23" s="44">
        <f t="shared" si="8"/>
        <v>0</v>
      </c>
      <c r="AD23" s="37"/>
      <c r="AE23" s="37"/>
      <c r="AF23" s="44">
        <f t="shared" si="9"/>
        <v>0</v>
      </c>
      <c r="AG23" s="37"/>
      <c r="AH23" s="37"/>
      <c r="AI23" s="44">
        <f t="shared" si="10"/>
        <v>0</v>
      </c>
      <c r="AJ23" s="37"/>
      <c r="AK23" s="37"/>
      <c r="AL23" s="44">
        <f t="shared" si="11"/>
        <v>0</v>
      </c>
      <c r="AM23" s="37"/>
      <c r="AN23" s="37"/>
      <c r="AO23" s="44">
        <f t="shared" si="12"/>
        <v>0</v>
      </c>
      <c r="AP23" s="37"/>
      <c r="AQ23" s="37"/>
      <c r="AR23" s="44">
        <f t="shared" si="13"/>
        <v>0</v>
      </c>
      <c r="AS23" s="37">
        <f t="shared" si="14"/>
        <v>0</v>
      </c>
      <c r="AT23" s="37">
        <f t="shared" si="14"/>
        <v>0</v>
      </c>
      <c r="AU23" s="44">
        <f t="shared" si="14"/>
        <v>0</v>
      </c>
    </row>
    <row r="24" spans="1:47" x14ac:dyDescent="0.25">
      <c r="A24" s="3">
        <v>20</v>
      </c>
      <c r="B24" s="4">
        <f t="shared" si="15"/>
        <v>43910</v>
      </c>
      <c r="C24" s="37"/>
      <c r="D24" s="37"/>
      <c r="E24" s="44">
        <f t="shared" si="3"/>
        <v>0</v>
      </c>
      <c r="F24" s="37"/>
      <c r="G24" s="37"/>
      <c r="H24" s="44">
        <f t="shared" si="0"/>
        <v>0</v>
      </c>
      <c r="I24" s="37"/>
      <c r="J24" s="37"/>
      <c r="K24" s="44">
        <f t="shared" si="16"/>
        <v>0</v>
      </c>
      <c r="L24" s="37"/>
      <c r="M24" s="37"/>
      <c r="N24" s="44">
        <f t="shared" si="5"/>
        <v>0</v>
      </c>
      <c r="O24" s="37"/>
      <c r="P24" s="37"/>
      <c r="Q24" s="44">
        <f t="shared" si="6"/>
        <v>0</v>
      </c>
      <c r="R24" s="37"/>
      <c r="S24" s="37"/>
      <c r="T24" s="44">
        <f t="shared" si="17"/>
        <v>0</v>
      </c>
      <c r="U24" s="37"/>
      <c r="V24" s="37"/>
      <c r="W24" s="44">
        <f t="shared" si="18"/>
        <v>0</v>
      </c>
      <c r="X24" s="37"/>
      <c r="Y24" s="37"/>
      <c r="Z24" s="44">
        <f t="shared" si="7"/>
        <v>0</v>
      </c>
      <c r="AA24" s="37"/>
      <c r="AB24" s="37"/>
      <c r="AC24" s="44">
        <f t="shared" si="8"/>
        <v>0</v>
      </c>
      <c r="AD24" s="37"/>
      <c r="AE24" s="37"/>
      <c r="AF24" s="44">
        <f t="shared" si="9"/>
        <v>0</v>
      </c>
      <c r="AG24" s="37"/>
      <c r="AH24" s="37"/>
      <c r="AI24" s="44">
        <f t="shared" si="10"/>
        <v>0</v>
      </c>
      <c r="AJ24" s="37"/>
      <c r="AK24" s="37"/>
      <c r="AL24" s="44">
        <f t="shared" si="11"/>
        <v>0</v>
      </c>
      <c r="AM24" s="37"/>
      <c r="AN24" s="37"/>
      <c r="AO24" s="44">
        <f t="shared" si="12"/>
        <v>0</v>
      </c>
      <c r="AP24" s="37"/>
      <c r="AQ24" s="37"/>
      <c r="AR24" s="44">
        <f t="shared" si="13"/>
        <v>0</v>
      </c>
      <c r="AS24" s="37">
        <f t="shared" si="14"/>
        <v>0</v>
      </c>
      <c r="AT24" s="37">
        <f t="shared" si="14"/>
        <v>0</v>
      </c>
      <c r="AU24" s="44">
        <f t="shared" si="14"/>
        <v>0</v>
      </c>
    </row>
    <row r="25" spans="1:47" x14ac:dyDescent="0.25">
      <c r="A25" s="3">
        <v>21</v>
      </c>
      <c r="B25" s="4">
        <f t="shared" si="15"/>
        <v>43911</v>
      </c>
      <c r="C25" s="37"/>
      <c r="D25" s="37"/>
      <c r="E25" s="44">
        <f t="shared" si="3"/>
        <v>0</v>
      </c>
      <c r="F25" s="37"/>
      <c r="G25" s="37"/>
      <c r="H25" s="44">
        <f t="shared" si="0"/>
        <v>0</v>
      </c>
      <c r="I25" s="37"/>
      <c r="J25" s="37"/>
      <c r="K25" s="44">
        <f t="shared" si="16"/>
        <v>0</v>
      </c>
      <c r="L25" s="37"/>
      <c r="M25" s="37"/>
      <c r="N25" s="44">
        <f t="shared" si="5"/>
        <v>0</v>
      </c>
      <c r="O25" s="37"/>
      <c r="P25" s="37"/>
      <c r="Q25" s="44">
        <f t="shared" si="6"/>
        <v>0</v>
      </c>
      <c r="R25" s="37"/>
      <c r="S25" s="37"/>
      <c r="T25" s="44">
        <f t="shared" si="17"/>
        <v>0</v>
      </c>
      <c r="U25" s="37"/>
      <c r="V25" s="37"/>
      <c r="W25" s="44">
        <f t="shared" si="18"/>
        <v>0</v>
      </c>
      <c r="X25" s="37"/>
      <c r="Y25" s="37"/>
      <c r="Z25" s="44">
        <f t="shared" si="7"/>
        <v>0</v>
      </c>
      <c r="AA25" s="37"/>
      <c r="AB25" s="37"/>
      <c r="AC25" s="44">
        <f t="shared" si="8"/>
        <v>0</v>
      </c>
      <c r="AD25" s="37"/>
      <c r="AE25" s="37"/>
      <c r="AF25" s="44">
        <f t="shared" si="9"/>
        <v>0</v>
      </c>
      <c r="AG25" s="37"/>
      <c r="AH25" s="37"/>
      <c r="AI25" s="44">
        <f t="shared" si="10"/>
        <v>0</v>
      </c>
      <c r="AJ25" s="37"/>
      <c r="AK25" s="37"/>
      <c r="AL25" s="44">
        <f t="shared" si="11"/>
        <v>0</v>
      </c>
      <c r="AM25" s="37"/>
      <c r="AN25" s="37"/>
      <c r="AO25" s="44">
        <f t="shared" si="12"/>
        <v>0</v>
      </c>
      <c r="AP25" s="37"/>
      <c r="AQ25" s="37"/>
      <c r="AR25" s="44">
        <f t="shared" si="13"/>
        <v>0</v>
      </c>
      <c r="AS25" s="37">
        <f t="shared" si="14"/>
        <v>0</v>
      </c>
      <c r="AT25" s="37">
        <f t="shared" si="14"/>
        <v>0</v>
      </c>
      <c r="AU25" s="44">
        <f t="shared" si="14"/>
        <v>0</v>
      </c>
    </row>
    <row r="26" spans="1:47" x14ac:dyDescent="0.25">
      <c r="A26" s="3">
        <v>22</v>
      </c>
      <c r="B26" s="4">
        <f t="shared" si="15"/>
        <v>43912</v>
      </c>
      <c r="C26" s="37"/>
      <c r="D26" s="37"/>
      <c r="E26" s="44">
        <f t="shared" si="3"/>
        <v>0</v>
      </c>
      <c r="F26" s="37"/>
      <c r="G26" s="37"/>
      <c r="H26" s="44">
        <f t="shared" si="0"/>
        <v>0</v>
      </c>
      <c r="I26" s="37"/>
      <c r="J26" s="37"/>
      <c r="K26" s="44">
        <f t="shared" si="16"/>
        <v>0</v>
      </c>
      <c r="L26" s="37"/>
      <c r="M26" s="37"/>
      <c r="N26" s="44">
        <f t="shared" si="5"/>
        <v>0</v>
      </c>
      <c r="O26" s="37"/>
      <c r="P26" s="37"/>
      <c r="Q26" s="44">
        <f t="shared" si="6"/>
        <v>0</v>
      </c>
      <c r="R26" s="37"/>
      <c r="S26" s="37"/>
      <c r="T26" s="44">
        <f t="shared" si="17"/>
        <v>0</v>
      </c>
      <c r="U26" s="37"/>
      <c r="V26" s="37"/>
      <c r="W26" s="44">
        <f t="shared" si="18"/>
        <v>0</v>
      </c>
      <c r="X26" s="37"/>
      <c r="Y26" s="37"/>
      <c r="Z26" s="44">
        <f t="shared" si="7"/>
        <v>0</v>
      </c>
      <c r="AA26" s="37"/>
      <c r="AB26" s="37"/>
      <c r="AC26" s="44">
        <f t="shared" si="8"/>
        <v>0</v>
      </c>
      <c r="AD26" s="37"/>
      <c r="AE26" s="37"/>
      <c r="AF26" s="44">
        <f t="shared" si="9"/>
        <v>0</v>
      </c>
      <c r="AG26" s="37"/>
      <c r="AH26" s="37"/>
      <c r="AI26" s="44">
        <f t="shared" si="10"/>
        <v>0</v>
      </c>
      <c r="AJ26" s="37"/>
      <c r="AK26" s="37"/>
      <c r="AL26" s="44">
        <f t="shared" si="11"/>
        <v>0</v>
      </c>
      <c r="AM26" s="37"/>
      <c r="AN26" s="37"/>
      <c r="AO26" s="44">
        <f t="shared" si="12"/>
        <v>0</v>
      </c>
      <c r="AP26" s="37"/>
      <c r="AQ26" s="37"/>
      <c r="AR26" s="44">
        <f t="shared" si="13"/>
        <v>0</v>
      </c>
      <c r="AS26" s="37">
        <f t="shared" si="14"/>
        <v>0</v>
      </c>
      <c r="AT26" s="37">
        <f t="shared" si="14"/>
        <v>0</v>
      </c>
      <c r="AU26" s="44">
        <f t="shared" si="14"/>
        <v>0</v>
      </c>
    </row>
    <row r="27" spans="1:47" x14ac:dyDescent="0.25">
      <c r="A27" s="3">
        <v>23</v>
      </c>
      <c r="B27" s="4">
        <f t="shared" si="15"/>
        <v>43913</v>
      </c>
      <c r="C27" s="37"/>
      <c r="D27" s="37"/>
      <c r="E27" s="44">
        <f t="shared" si="3"/>
        <v>0</v>
      </c>
      <c r="F27" s="37"/>
      <c r="G27" s="37"/>
      <c r="H27" s="44">
        <f t="shared" si="0"/>
        <v>0</v>
      </c>
      <c r="I27" s="37"/>
      <c r="J27" s="37"/>
      <c r="K27" s="44">
        <f t="shared" si="16"/>
        <v>0</v>
      </c>
      <c r="L27" s="37"/>
      <c r="M27" s="37"/>
      <c r="N27" s="44">
        <f t="shared" si="5"/>
        <v>0</v>
      </c>
      <c r="O27" s="37"/>
      <c r="P27" s="37"/>
      <c r="Q27" s="44">
        <f t="shared" si="6"/>
        <v>0</v>
      </c>
      <c r="R27" s="37"/>
      <c r="S27" s="37"/>
      <c r="T27" s="44">
        <f t="shared" si="17"/>
        <v>0</v>
      </c>
      <c r="U27" s="37"/>
      <c r="V27" s="37"/>
      <c r="W27" s="44">
        <f t="shared" si="18"/>
        <v>0</v>
      </c>
      <c r="X27" s="37"/>
      <c r="Y27" s="37"/>
      <c r="Z27" s="44">
        <f t="shared" si="7"/>
        <v>0</v>
      </c>
      <c r="AA27" s="37"/>
      <c r="AB27" s="37"/>
      <c r="AC27" s="44">
        <f t="shared" si="8"/>
        <v>0</v>
      </c>
      <c r="AD27" s="37"/>
      <c r="AE27" s="37"/>
      <c r="AF27" s="44">
        <f t="shared" si="9"/>
        <v>0</v>
      </c>
      <c r="AG27" s="37"/>
      <c r="AH27" s="37"/>
      <c r="AI27" s="44">
        <f t="shared" si="10"/>
        <v>0</v>
      </c>
      <c r="AJ27" s="37"/>
      <c r="AK27" s="37"/>
      <c r="AL27" s="44">
        <f t="shared" si="11"/>
        <v>0</v>
      </c>
      <c r="AM27" s="37"/>
      <c r="AN27" s="37"/>
      <c r="AO27" s="44">
        <f t="shared" si="12"/>
        <v>0</v>
      </c>
      <c r="AP27" s="37"/>
      <c r="AQ27" s="37"/>
      <c r="AR27" s="44">
        <f t="shared" si="13"/>
        <v>0</v>
      </c>
      <c r="AS27" s="37">
        <f t="shared" si="14"/>
        <v>0</v>
      </c>
      <c r="AT27" s="37">
        <f t="shared" si="14"/>
        <v>0</v>
      </c>
      <c r="AU27" s="44">
        <f t="shared" si="14"/>
        <v>0</v>
      </c>
    </row>
    <row r="28" spans="1:47" x14ac:dyDescent="0.25">
      <c r="A28" s="3">
        <v>24</v>
      </c>
      <c r="B28" s="4">
        <f t="shared" si="15"/>
        <v>43914</v>
      </c>
      <c r="C28" s="37"/>
      <c r="D28" s="37"/>
      <c r="E28" s="44">
        <f t="shared" si="3"/>
        <v>0</v>
      </c>
      <c r="F28" s="37"/>
      <c r="G28" s="37"/>
      <c r="H28" s="44">
        <f t="shared" si="0"/>
        <v>0</v>
      </c>
      <c r="I28" s="37"/>
      <c r="J28" s="37"/>
      <c r="K28" s="44">
        <f t="shared" si="16"/>
        <v>0</v>
      </c>
      <c r="L28" s="37"/>
      <c r="M28" s="37"/>
      <c r="N28" s="44">
        <f t="shared" si="5"/>
        <v>0</v>
      </c>
      <c r="O28" s="37"/>
      <c r="P28" s="37"/>
      <c r="Q28" s="44">
        <f t="shared" si="6"/>
        <v>0</v>
      </c>
      <c r="R28" s="37"/>
      <c r="S28" s="37"/>
      <c r="T28" s="44">
        <f t="shared" si="17"/>
        <v>0</v>
      </c>
      <c r="U28" s="37"/>
      <c r="V28" s="37"/>
      <c r="W28" s="44">
        <f t="shared" si="18"/>
        <v>0</v>
      </c>
      <c r="X28" s="37"/>
      <c r="Y28" s="37"/>
      <c r="Z28" s="44">
        <f t="shared" si="7"/>
        <v>0</v>
      </c>
      <c r="AA28" s="37"/>
      <c r="AB28" s="37"/>
      <c r="AC28" s="44">
        <f t="shared" si="8"/>
        <v>0</v>
      </c>
      <c r="AD28" s="37"/>
      <c r="AE28" s="37"/>
      <c r="AF28" s="44">
        <f t="shared" si="9"/>
        <v>0</v>
      </c>
      <c r="AG28" s="37"/>
      <c r="AH28" s="37"/>
      <c r="AI28" s="44">
        <f t="shared" si="10"/>
        <v>0</v>
      </c>
      <c r="AJ28" s="37"/>
      <c r="AK28" s="37"/>
      <c r="AL28" s="44">
        <f t="shared" si="11"/>
        <v>0</v>
      </c>
      <c r="AM28" s="37"/>
      <c r="AN28" s="37"/>
      <c r="AO28" s="44">
        <f t="shared" si="12"/>
        <v>0</v>
      </c>
      <c r="AP28" s="37"/>
      <c r="AQ28" s="37"/>
      <c r="AR28" s="44">
        <f t="shared" si="13"/>
        <v>0</v>
      </c>
      <c r="AS28" s="37">
        <f t="shared" si="14"/>
        <v>0</v>
      </c>
      <c r="AT28" s="37">
        <f t="shared" si="14"/>
        <v>0</v>
      </c>
      <c r="AU28" s="44">
        <f t="shared" si="14"/>
        <v>0</v>
      </c>
    </row>
    <row r="29" spans="1:47" x14ac:dyDescent="0.25">
      <c r="A29" s="3">
        <v>25</v>
      </c>
      <c r="B29" s="4">
        <f t="shared" si="15"/>
        <v>43915</v>
      </c>
      <c r="C29" s="37"/>
      <c r="D29" s="37"/>
      <c r="E29" s="44">
        <f t="shared" si="3"/>
        <v>0</v>
      </c>
      <c r="F29" s="37"/>
      <c r="G29" s="37"/>
      <c r="H29" s="44">
        <f t="shared" si="0"/>
        <v>0</v>
      </c>
      <c r="I29" s="37"/>
      <c r="J29" s="37"/>
      <c r="K29" s="44">
        <f t="shared" si="16"/>
        <v>0</v>
      </c>
      <c r="L29" s="37"/>
      <c r="M29" s="37"/>
      <c r="N29" s="44">
        <f t="shared" si="5"/>
        <v>0</v>
      </c>
      <c r="O29" s="37"/>
      <c r="P29" s="37"/>
      <c r="Q29" s="44">
        <f t="shared" si="6"/>
        <v>0</v>
      </c>
      <c r="R29" s="37"/>
      <c r="S29" s="37"/>
      <c r="T29" s="44">
        <f t="shared" si="17"/>
        <v>0</v>
      </c>
      <c r="U29" s="37"/>
      <c r="V29" s="37"/>
      <c r="W29" s="44">
        <f t="shared" si="18"/>
        <v>0</v>
      </c>
      <c r="X29" s="37"/>
      <c r="Y29" s="37"/>
      <c r="Z29" s="44">
        <f t="shared" si="7"/>
        <v>0</v>
      </c>
      <c r="AA29" s="37"/>
      <c r="AB29" s="37"/>
      <c r="AC29" s="44">
        <f t="shared" si="8"/>
        <v>0</v>
      </c>
      <c r="AD29" s="37"/>
      <c r="AE29" s="37"/>
      <c r="AF29" s="44">
        <f t="shared" si="9"/>
        <v>0</v>
      </c>
      <c r="AG29" s="37"/>
      <c r="AH29" s="37"/>
      <c r="AI29" s="44">
        <f t="shared" si="10"/>
        <v>0</v>
      </c>
      <c r="AJ29" s="37"/>
      <c r="AK29" s="37"/>
      <c r="AL29" s="44">
        <f t="shared" si="11"/>
        <v>0</v>
      </c>
      <c r="AM29" s="37"/>
      <c r="AN29" s="37"/>
      <c r="AO29" s="44">
        <f t="shared" si="12"/>
        <v>0</v>
      </c>
      <c r="AP29" s="37"/>
      <c r="AQ29" s="37"/>
      <c r="AR29" s="44">
        <f t="shared" si="13"/>
        <v>0</v>
      </c>
      <c r="AS29" s="37">
        <f t="shared" si="14"/>
        <v>0</v>
      </c>
      <c r="AT29" s="37">
        <f t="shared" si="14"/>
        <v>0</v>
      </c>
      <c r="AU29" s="44">
        <f t="shared" si="14"/>
        <v>0</v>
      </c>
    </row>
    <row r="30" spans="1:47" x14ac:dyDescent="0.25">
      <c r="A30" s="3">
        <v>26</v>
      </c>
      <c r="B30" s="4">
        <f t="shared" si="15"/>
        <v>43916</v>
      </c>
      <c r="C30" s="37"/>
      <c r="D30" s="37"/>
      <c r="E30" s="44">
        <f t="shared" si="3"/>
        <v>0</v>
      </c>
      <c r="F30" s="37"/>
      <c r="G30" s="37"/>
      <c r="H30" s="44">
        <f t="shared" si="0"/>
        <v>0</v>
      </c>
      <c r="I30" s="37"/>
      <c r="J30" s="37"/>
      <c r="K30" s="44">
        <f t="shared" si="16"/>
        <v>0</v>
      </c>
      <c r="L30" s="37"/>
      <c r="M30" s="37"/>
      <c r="N30" s="44">
        <f t="shared" si="5"/>
        <v>0</v>
      </c>
      <c r="O30" s="37"/>
      <c r="P30" s="37"/>
      <c r="Q30" s="44">
        <f t="shared" si="6"/>
        <v>0</v>
      </c>
      <c r="R30" s="37"/>
      <c r="S30" s="37"/>
      <c r="T30" s="44">
        <f t="shared" si="17"/>
        <v>0</v>
      </c>
      <c r="U30" s="37"/>
      <c r="V30" s="37"/>
      <c r="W30" s="44">
        <f t="shared" si="18"/>
        <v>0</v>
      </c>
      <c r="X30" s="37"/>
      <c r="Y30" s="37"/>
      <c r="Z30" s="44">
        <f t="shared" si="7"/>
        <v>0</v>
      </c>
      <c r="AA30" s="37"/>
      <c r="AB30" s="37"/>
      <c r="AC30" s="44">
        <f t="shared" si="8"/>
        <v>0</v>
      </c>
      <c r="AD30" s="37"/>
      <c r="AE30" s="37"/>
      <c r="AF30" s="44">
        <f t="shared" si="9"/>
        <v>0</v>
      </c>
      <c r="AG30" s="37"/>
      <c r="AH30" s="37"/>
      <c r="AI30" s="44">
        <f t="shared" si="10"/>
        <v>0</v>
      </c>
      <c r="AJ30" s="37"/>
      <c r="AK30" s="37"/>
      <c r="AL30" s="44">
        <f t="shared" si="11"/>
        <v>0</v>
      </c>
      <c r="AM30" s="37"/>
      <c r="AN30" s="37"/>
      <c r="AO30" s="44">
        <f t="shared" si="12"/>
        <v>0</v>
      </c>
      <c r="AP30" s="37"/>
      <c r="AQ30" s="37"/>
      <c r="AR30" s="44">
        <f t="shared" si="13"/>
        <v>0</v>
      </c>
      <c r="AS30" s="37">
        <f t="shared" si="14"/>
        <v>0</v>
      </c>
      <c r="AT30" s="37">
        <f t="shared" si="14"/>
        <v>0</v>
      </c>
      <c r="AU30" s="44">
        <f t="shared" si="14"/>
        <v>0</v>
      </c>
    </row>
    <row r="31" spans="1:47" x14ac:dyDescent="0.25">
      <c r="A31" s="3">
        <v>27</v>
      </c>
      <c r="B31" s="4">
        <f t="shared" si="15"/>
        <v>43917</v>
      </c>
      <c r="C31" s="37"/>
      <c r="D31" s="37"/>
      <c r="E31" s="44">
        <f t="shared" si="3"/>
        <v>0</v>
      </c>
      <c r="F31" s="37"/>
      <c r="G31" s="37"/>
      <c r="H31" s="44">
        <f t="shared" si="0"/>
        <v>0</v>
      </c>
      <c r="I31" s="37"/>
      <c r="J31" s="37"/>
      <c r="K31" s="44">
        <f t="shared" si="16"/>
        <v>0</v>
      </c>
      <c r="L31" s="37"/>
      <c r="M31" s="37"/>
      <c r="N31" s="44">
        <f t="shared" si="5"/>
        <v>0</v>
      </c>
      <c r="O31" s="37"/>
      <c r="P31" s="37"/>
      <c r="Q31" s="44">
        <f t="shared" si="6"/>
        <v>0</v>
      </c>
      <c r="R31" s="37"/>
      <c r="S31" s="37"/>
      <c r="T31" s="44">
        <f t="shared" si="17"/>
        <v>0</v>
      </c>
      <c r="U31" s="37"/>
      <c r="V31" s="37"/>
      <c r="W31" s="44">
        <f t="shared" si="18"/>
        <v>0</v>
      </c>
      <c r="X31" s="37"/>
      <c r="Y31" s="37"/>
      <c r="Z31" s="44">
        <f t="shared" si="7"/>
        <v>0</v>
      </c>
      <c r="AA31" s="37"/>
      <c r="AB31" s="37"/>
      <c r="AC31" s="44">
        <f t="shared" si="8"/>
        <v>0</v>
      </c>
      <c r="AD31" s="37"/>
      <c r="AE31" s="37"/>
      <c r="AF31" s="44">
        <f t="shared" si="9"/>
        <v>0</v>
      </c>
      <c r="AG31" s="37"/>
      <c r="AH31" s="37"/>
      <c r="AI31" s="44">
        <f t="shared" si="10"/>
        <v>0</v>
      </c>
      <c r="AJ31" s="37"/>
      <c r="AK31" s="37"/>
      <c r="AL31" s="44">
        <f t="shared" si="11"/>
        <v>0</v>
      </c>
      <c r="AM31" s="37"/>
      <c r="AN31" s="37"/>
      <c r="AO31" s="44">
        <f t="shared" si="12"/>
        <v>0</v>
      </c>
      <c r="AP31" s="37"/>
      <c r="AQ31" s="37"/>
      <c r="AR31" s="44">
        <f t="shared" si="13"/>
        <v>0</v>
      </c>
      <c r="AS31" s="37">
        <f t="shared" si="14"/>
        <v>0</v>
      </c>
      <c r="AT31" s="37">
        <f t="shared" si="14"/>
        <v>0</v>
      </c>
      <c r="AU31" s="44">
        <f t="shared" si="14"/>
        <v>0</v>
      </c>
    </row>
    <row r="32" spans="1:47" x14ac:dyDescent="0.25">
      <c r="A32" s="3">
        <v>28</v>
      </c>
      <c r="B32" s="4">
        <f t="shared" si="15"/>
        <v>43918</v>
      </c>
      <c r="C32" s="37"/>
      <c r="D32" s="37"/>
      <c r="E32" s="44">
        <f t="shared" si="3"/>
        <v>0</v>
      </c>
      <c r="F32" s="37"/>
      <c r="G32" s="37"/>
      <c r="H32" s="44">
        <f t="shared" si="0"/>
        <v>0</v>
      </c>
      <c r="I32" s="37"/>
      <c r="J32" s="37"/>
      <c r="K32" s="44">
        <f t="shared" si="16"/>
        <v>0</v>
      </c>
      <c r="L32" s="37"/>
      <c r="M32" s="37"/>
      <c r="N32" s="44">
        <f t="shared" si="5"/>
        <v>0</v>
      </c>
      <c r="O32" s="37"/>
      <c r="P32" s="37"/>
      <c r="Q32" s="44">
        <f t="shared" si="6"/>
        <v>0</v>
      </c>
      <c r="R32" s="37"/>
      <c r="S32" s="37"/>
      <c r="T32" s="44">
        <f t="shared" si="17"/>
        <v>0</v>
      </c>
      <c r="U32" s="37"/>
      <c r="V32" s="37"/>
      <c r="W32" s="44">
        <f t="shared" si="18"/>
        <v>0</v>
      </c>
      <c r="X32" s="37"/>
      <c r="Y32" s="37"/>
      <c r="Z32" s="44">
        <f t="shared" si="7"/>
        <v>0</v>
      </c>
      <c r="AA32" s="37"/>
      <c r="AB32" s="37"/>
      <c r="AC32" s="44">
        <f t="shared" si="8"/>
        <v>0</v>
      </c>
      <c r="AD32" s="37"/>
      <c r="AE32" s="37"/>
      <c r="AF32" s="44">
        <f t="shared" si="9"/>
        <v>0</v>
      </c>
      <c r="AG32" s="37"/>
      <c r="AH32" s="37"/>
      <c r="AI32" s="44">
        <f t="shared" si="10"/>
        <v>0</v>
      </c>
      <c r="AJ32" s="37"/>
      <c r="AK32" s="37"/>
      <c r="AL32" s="44">
        <f t="shared" si="11"/>
        <v>0</v>
      </c>
      <c r="AM32" s="37"/>
      <c r="AN32" s="37"/>
      <c r="AO32" s="44">
        <f t="shared" si="12"/>
        <v>0</v>
      </c>
      <c r="AP32" s="37"/>
      <c r="AQ32" s="37"/>
      <c r="AR32" s="44">
        <f t="shared" si="13"/>
        <v>0</v>
      </c>
      <c r="AS32" s="37">
        <f t="shared" si="14"/>
        <v>0</v>
      </c>
      <c r="AT32" s="37">
        <f t="shared" si="14"/>
        <v>0</v>
      </c>
      <c r="AU32" s="44">
        <f t="shared" si="14"/>
        <v>0</v>
      </c>
    </row>
    <row r="33" spans="1:47" x14ac:dyDescent="0.25">
      <c r="A33" s="3">
        <v>29</v>
      </c>
      <c r="B33" s="4">
        <f t="shared" si="15"/>
        <v>43919</v>
      </c>
      <c r="C33" s="37"/>
      <c r="D33" s="37"/>
      <c r="E33" s="44">
        <f t="shared" si="3"/>
        <v>0</v>
      </c>
      <c r="F33" s="37"/>
      <c r="G33" s="37"/>
      <c r="H33" s="44">
        <f t="shared" si="0"/>
        <v>0</v>
      </c>
      <c r="I33" s="37"/>
      <c r="J33" s="37"/>
      <c r="K33" s="44">
        <f t="shared" si="16"/>
        <v>0</v>
      </c>
      <c r="L33" s="37"/>
      <c r="M33" s="37"/>
      <c r="N33" s="44">
        <f t="shared" si="5"/>
        <v>0</v>
      </c>
      <c r="O33" s="37"/>
      <c r="P33" s="37"/>
      <c r="Q33" s="44">
        <f t="shared" si="6"/>
        <v>0</v>
      </c>
      <c r="R33" s="37"/>
      <c r="S33" s="37"/>
      <c r="T33" s="44">
        <f t="shared" si="17"/>
        <v>0</v>
      </c>
      <c r="U33" s="37"/>
      <c r="V33" s="37"/>
      <c r="W33" s="44">
        <f t="shared" si="18"/>
        <v>0</v>
      </c>
      <c r="X33" s="37"/>
      <c r="Y33" s="37"/>
      <c r="Z33" s="44">
        <f t="shared" si="7"/>
        <v>0</v>
      </c>
      <c r="AA33" s="37"/>
      <c r="AB33" s="37"/>
      <c r="AC33" s="44">
        <f t="shared" si="8"/>
        <v>0</v>
      </c>
      <c r="AD33" s="37"/>
      <c r="AE33" s="37"/>
      <c r="AF33" s="44">
        <f t="shared" si="9"/>
        <v>0</v>
      </c>
      <c r="AG33" s="37"/>
      <c r="AH33" s="37"/>
      <c r="AI33" s="44">
        <f t="shared" si="10"/>
        <v>0</v>
      </c>
      <c r="AJ33" s="37"/>
      <c r="AK33" s="37"/>
      <c r="AL33" s="44">
        <f t="shared" si="11"/>
        <v>0</v>
      </c>
      <c r="AM33" s="37"/>
      <c r="AN33" s="37"/>
      <c r="AO33" s="44">
        <f t="shared" si="12"/>
        <v>0</v>
      </c>
      <c r="AP33" s="37"/>
      <c r="AQ33" s="37"/>
      <c r="AR33" s="44">
        <f t="shared" si="13"/>
        <v>0</v>
      </c>
      <c r="AS33" s="37">
        <f t="shared" si="14"/>
        <v>0</v>
      </c>
      <c r="AT33" s="37">
        <f t="shared" si="14"/>
        <v>0</v>
      </c>
      <c r="AU33" s="44">
        <f t="shared" si="14"/>
        <v>0</v>
      </c>
    </row>
    <row r="34" spans="1:47" x14ac:dyDescent="0.25">
      <c r="A34" s="3">
        <v>30</v>
      </c>
      <c r="B34" s="4">
        <f t="shared" si="15"/>
        <v>43920</v>
      </c>
      <c r="C34" s="37"/>
      <c r="D34" s="37"/>
      <c r="E34" s="44">
        <f t="shared" si="3"/>
        <v>0</v>
      </c>
      <c r="F34" s="37"/>
      <c r="G34" s="37"/>
      <c r="H34" s="44">
        <f t="shared" si="0"/>
        <v>0</v>
      </c>
      <c r="I34" s="37"/>
      <c r="J34" s="37"/>
      <c r="K34" s="44">
        <f t="shared" si="16"/>
        <v>0</v>
      </c>
      <c r="L34" s="37"/>
      <c r="M34" s="37"/>
      <c r="N34" s="44">
        <f t="shared" si="5"/>
        <v>0</v>
      </c>
      <c r="O34" s="37"/>
      <c r="P34" s="37"/>
      <c r="Q34" s="44">
        <f t="shared" si="6"/>
        <v>0</v>
      </c>
      <c r="R34" s="37"/>
      <c r="S34" s="37"/>
      <c r="T34" s="44">
        <f t="shared" si="17"/>
        <v>0</v>
      </c>
      <c r="U34" s="37"/>
      <c r="V34" s="37"/>
      <c r="W34" s="44">
        <f t="shared" si="18"/>
        <v>0</v>
      </c>
      <c r="X34" s="37"/>
      <c r="Y34" s="37"/>
      <c r="Z34" s="44">
        <f t="shared" si="7"/>
        <v>0</v>
      </c>
      <c r="AA34" s="37"/>
      <c r="AB34" s="37"/>
      <c r="AC34" s="44">
        <f t="shared" si="8"/>
        <v>0</v>
      </c>
      <c r="AD34" s="37"/>
      <c r="AE34" s="37"/>
      <c r="AF34" s="44">
        <f t="shared" si="9"/>
        <v>0</v>
      </c>
      <c r="AG34" s="37"/>
      <c r="AH34" s="37"/>
      <c r="AI34" s="44">
        <f t="shared" si="10"/>
        <v>0</v>
      </c>
      <c r="AJ34" s="37"/>
      <c r="AK34" s="37"/>
      <c r="AL34" s="44">
        <f t="shared" si="11"/>
        <v>0</v>
      </c>
      <c r="AM34" s="37"/>
      <c r="AN34" s="37"/>
      <c r="AO34" s="44">
        <f t="shared" si="12"/>
        <v>0</v>
      </c>
      <c r="AP34" s="37"/>
      <c r="AQ34" s="37"/>
      <c r="AR34" s="44">
        <f t="shared" si="13"/>
        <v>0</v>
      </c>
      <c r="AS34" s="37">
        <f t="shared" si="14"/>
        <v>0</v>
      </c>
      <c r="AT34" s="37">
        <f t="shared" si="14"/>
        <v>0</v>
      </c>
      <c r="AU34" s="44">
        <f t="shared" si="14"/>
        <v>0</v>
      </c>
    </row>
    <row r="35" spans="1:47" x14ac:dyDescent="0.25">
      <c r="A35" s="3">
        <v>31</v>
      </c>
      <c r="B35" s="4">
        <f t="shared" si="15"/>
        <v>43921</v>
      </c>
      <c r="C35" s="37"/>
      <c r="D35" s="37"/>
      <c r="E35" s="44">
        <f t="shared" si="3"/>
        <v>0</v>
      </c>
      <c r="F35" s="37"/>
      <c r="G35" s="37"/>
      <c r="H35" s="44">
        <f t="shared" si="0"/>
        <v>0</v>
      </c>
      <c r="I35" s="37"/>
      <c r="J35" s="37"/>
      <c r="K35" s="44">
        <f t="shared" si="16"/>
        <v>0</v>
      </c>
      <c r="L35" s="37"/>
      <c r="M35" s="37"/>
      <c r="N35" s="44">
        <f t="shared" si="5"/>
        <v>0</v>
      </c>
      <c r="O35" s="37"/>
      <c r="P35" s="37"/>
      <c r="Q35" s="44">
        <f t="shared" si="6"/>
        <v>0</v>
      </c>
      <c r="R35" s="37"/>
      <c r="S35" s="37"/>
      <c r="T35" s="44">
        <f t="shared" si="17"/>
        <v>0</v>
      </c>
      <c r="U35" s="37"/>
      <c r="V35" s="37"/>
      <c r="W35" s="44">
        <f t="shared" si="18"/>
        <v>0</v>
      </c>
      <c r="X35" s="37"/>
      <c r="Y35" s="37"/>
      <c r="Z35" s="44">
        <f t="shared" si="7"/>
        <v>0</v>
      </c>
      <c r="AA35" s="37"/>
      <c r="AB35" s="37"/>
      <c r="AC35" s="44">
        <f t="shared" si="8"/>
        <v>0</v>
      </c>
      <c r="AD35" s="37"/>
      <c r="AE35" s="37"/>
      <c r="AF35" s="44">
        <f t="shared" si="9"/>
        <v>0</v>
      </c>
      <c r="AG35" s="37"/>
      <c r="AH35" s="37"/>
      <c r="AI35" s="44">
        <f t="shared" si="10"/>
        <v>0</v>
      </c>
      <c r="AJ35" s="37"/>
      <c r="AK35" s="37"/>
      <c r="AL35" s="44">
        <f t="shared" si="11"/>
        <v>0</v>
      </c>
      <c r="AM35" s="37"/>
      <c r="AN35" s="37"/>
      <c r="AO35" s="44">
        <f t="shared" si="12"/>
        <v>0</v>
      </c>
      <c r="AP35" s="37"/>
      <c r="AQ35" s="37"/>
      <c r="AR35" s="44">
        <f t="shared" si="13"/>
        <v>0</v>
      </c>
      <c r="AS35" s="37">
        <f t="shared" si="14"/>
        <v>0</v>
      </c>
      <c r="AT35" s="37">
        <f t="shared" si="14"/>
        <v>0</v>
      </c>
      <c r="AU35" s="44">
        <f t="shared" si="14"/>
        <v>0</v>
      </c>
    </row>
    <row r="36" spans="1:47" s="43" customFormat="1" ht="15.75" thickBot="1" x14ac:dyDescent="0.3">
      <c r="A36" s="40" t="s">
        <v>20</v>
      </c>
      <c r="B36" s="41"/>
      <c r="C36" s="42">
        <f t="shared" ref="C36:AT36" si="19">SUM(C5:C35)</f>
        <v>0</v>
      </c>
      <c r="D36" s="42">
        <f t="shared" si="19"/>
        <v>0</v>
      </c>
      <c r="E36" s="45">
        <f t="shared" si="19"/>
        <v>0</v>
      </c>
      <c r="F36" s="42">
        <f t="shared" si="19"/>
        <v>3</v>
      </c>
      <c r="G36" s="42">
        <f t="shared" si="19"/>
        <v>60</v>
      </c>
      <c r="H36" s="45">
        <f t="shared" si="19"/>
        <v>16.503600000000002</v>
      </c>
      <c r="I36" s="42">
        <f t="shared" si="19"/>
        <v>5</v>
      </c>
      <c r="J36" s="42">
        <f t="shared" si="19"/>
        <v>112</v>
      </c>
      <c r="K36" s="45">
        <f t="shared" si="19"/>
        <v>80.041326034604623</v>
      </c>
      <c r="L36" s="42">
        <f t="shared" si="19"/>
        <v>0</v>
      </c>
      <c r="M36" s="42">
        <f t="shared" si="19"/>
        <v>0</v>
      </c>
      <c r="N36" s="45">
        <f t="shared" si="19"/>
        <v>0</v>
      </c>
      <c r="O36" s="42">
        <f t="shared" si="19"/>
        <v>2</v>
      </c>
      <c r="P36" s="42">
        <f t="shared" si="19"/>
        <v>37</v>
      </c>
      <c r="Q36" s="45">
        <f t="shared" si="19"/>
        <v>26.442223779289023</v>
      </c>
      <c r="R36" s="42">
        <f t="shared" si="19"/>
        <v>5</v>
      </c>
      <c r="S36" s="42">
        <f t="shared" si="19"/>
        <v>37</v>
      </c>
      <c r="T36" s="45">
        <f t="shared" si="19"/>
        <v>10.17722</v>
      </c>
      <c r="U36" s="42">
        <f t="shared" si="19"/>
        <v>1</v>
      </c>
      <c r="V36" s="42">
        <f t="shared" si="19"/>
        <v>10</v>
      </c>
      <c r="W36" s="45">
        <f t="shared" si="19"/>
        <v>2.7506000000000004</v>
      </c>
      <c r="X36" s="42">
        <f t="shared" si="19"/>
        <v>8</v>
      </c>
      <c r="Y36" s="42">
        <f t="shared" si="19"/>
        <v>11</v>
      </c>
      <c r="Z36" s="45">
        <f t="shared" si="19"/>
        <v>3.0256600000000002</v>
      </c>
      <c r="AA36" s="42">
        <f t="shared" si="19"/>
        <v>0</v>
      </c>
      <c r="AB36" s="42">
        <f t="shared" si="19"/>
        <v>0</v>
      </c>
      <c r="AC36" s="45">
        <f t="shared" si="19"/>
        <v>0</v>
      </c>
      <c r="AD36" s="42">
        <f t="shared" si="19"/>
        <v>0</v>
      </c>
      <c r="AE36" s="42">
        <f t="shared" si="19"/>
        <v>0</v>
      </c>
      <c r="AF36" s="45">
        <f t="shared" si="19"/>
        <v>0</v>
      </c>
      <c r="AG36" s="42">
        <f t="shared" si="19"/>
        <v>1</v>
      </c>
      <c r="AH36" s="42">
        <f t="shared" si="19"/>
        <v>2</v>
      </c>
      <c r="AI36" s="45">
        <f t="shared" si="19"/>
        <v>0.55012000000000005</v>
      </c>
      <c r="AJ36" s="42">
        <f t="shared" si="19"/>
        <v>0</v>
      </c>
      <c r="AK36" s="42">
        <f t="shared" si="19"/>
        <v>0</v>
      </c>
      <c r="AL36" s="45">
        <f t="shared" si="19"/>
        <v>0</v>
      </c>
      <c r="AM36" s="42">
        <f t="shared" si="19"/>
        <v>0</v>
      </c>
      <c r="AN36" s="42">
        <f t="shared" si="19"/>
        <v>0</v>
      </c>
      <c r="AO36" s="45">
        <f t="shared" si="19"/>
        <v>0</v>
      </c>
      <c r="AP36" s="42">
        <f t="shared" si="19"/>
        <v>0</v>
      </c>
      <c r="AQ36" s="42">
        <f t="shared" si="19"/>
        <v>0</v>
      </c>
      <c r="AR36" s="45">
        <f t="shared" si="19"/>
        <v>0</v>
      </c>
      <c r="AS36" s="42">
        <f t="shared" si="19"/>
        <v>25</v>
      </c>
      <c r="AT36" s="42">
        <f t="shared" si="19"/>
        <v>269</v>
      </c>
      <c r="AU36" s="45">
        <f>SUM(AU5:AU35)</f>
        <v>139.49074981389364</v>
      </c>
    </row>
  </sheetData>
  <mergeCells count="21">
    <mergeCell ref="AS2:AU3"/>
    <mergeCell ref="F3:H3"/>
    <mergeCell ref="I3:K3"/>
    <mergeCell ref="O3:Q3"/>
    <mergeCell ref="R3:T3"/>
    <mergeCell ref="U3:W3"/>
    <mergeCell ref="X3:Z3"/>
    <mergeCell ref="X2:AC2"/>
    <mergeCell ref="AA3:AC3"/>
    <mergeCell ref="AD3:AF3"/>
    <mergeCell ref="AG3:AI3"/>
    <mergeCell ref="AM3:AO3"/>
    <mergeCell ref="AP3:AR3"/>
    <mergeCell ref="AD2:AI2"/>
    <mergeCell ref="AJ2:AL3"/>
    <mergeCell ref="AM2:AR2"/>
    <mergeCell ref="A2:B4"/>
    <mergeCell ref="C2:E3"/>
    <mergeCell ref="F2:K2"/>
    <mergeCell ref="L2:N3"/>
    <mergeCell ref="O2:W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8EF8-F47E-4C82-A075-DD1124EADD4B}">
  <dimension ref="A1:Q36"/>
  <sheetViews>
    <sheetView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Q36" sqref="Q36"/>
    </sheetView>
  </sheetViews>
  <sheetFormatPr defaultColWidth="11.42578125" defaultRowHeight="15" x14ac:dyDescent="0.25"/>
  <cols>
    <col min="1" max="1" width="3.28515625" customWidth="1"/>
    <col min="2" max="2" width="11.42578125" style="7"/>
    <col min="3" max="3" width="6.7109375" customWidth="1"/>
    <col min="4" max="4" width="7.7109375" customWidth="1"/>
    <col min="6" max="6" width="6.7109375" customWidth="1"/>
    <col min="7" max="7" width="7.7109375" customWidth="1"/>
    <col min="9" max="9" width="6.7109375" customWidth="1"/>
    <col min="10" max="10" width="7.7109375" customWidth="1"/>
    <col min="12" max="12" width="6.7109375" customWidth="1"/>
    <col min="13" max="13" width="7.7109375" customWidth="1"/>
    <col min="14" max="14" width="11.42578125" customWidth="1"/>
    <col min="15" max="15" width="6.7109375" customWidth="1"/>
    <col min="16" max="16" width="7.7109375" customWidth="1"/>
  </cols>
  <sheetData>
    <row r="1" spans="1:17" x14ac:dyDescent="0.25">
      <c r="B1" s="38">
        <v>0.27506000000000003</v>
      </c>
      <c r="C1" t="s">
        <v>44</v>
      </c>
    </row>
    <row r="2" spans="1:17" s="1" customFormat="1" x14ac:dyDescent="0.25">
      <c r="A2" s="50" t="s">
        <v>45</v>
      </c>
      <c r="B2" s="50"/>
      <c r="C2" s="67" t="s">
        <v>1</v>
      </c>
      <c r="D2" s="67"/>
      <c r="E2" s="67"/>
      <c r="F2" s="67"/>
      <c r="G2" s="67"/>
      <c r="H2" s="67"/>
      <c r="I2" s="67" t="s">
        <v>2</v>
      </c>
      <c r="J2" s="67"/>
      <c r="K2" s="67"/>
      <c r="L2" s="67"/>
      <c r="M2" s="67"/>
      <c r="N2" s="67"/>
      <c r="O2" s="51" t="s">
        <v>43</v>
      </c>
      <c r="P2" s="52"/>
      <c r="Q2" s="53"/>
    </row>
    <row r="3" spans="1:17" s="39" customFormat="1" ht="25.9" customHeight="1" x14ac:dyDescent="0.25">
      <c r="A3" s="50"/>
      <c r="B3" s="50"/>
      <c r="C3" s="57" t="s">
        <v>9</v>
      </c>
      <c r="D3" s="57"/>
      <c r="E3" s="57"/>
      <c r="F3" s="57" t="s">
        <v>10</v>
      </c>
      <c r="G3" s="57"/>
      <c r="H3" s="57"/>
      <c r="I3" s="57" t="s">
        <v>11</v>
      </c>
      <c r="J3" s="57"/>
      <c r="K3" s="57"/>
      <c r="L3" s="57" t="s">
        <v>12</v>
      </c>
      <c r="M3" s="57"/>
      <c r="N3" s="57"/>
      <c r="O3" s="54"/>
      <c r="P3" s="55"/>
      <c r="Q3" s="56"/>
    </row>
    <row r="4" spans="1:17" s="2" customFormat="1" x14ac:dyDescent="0.25">
      <c r="A4" s="50"/>
      <c r="B4" s="50"/>
      <c r="C4" s="46" t="s">
        <v>18</v>
      </c>
      <c r="D4" s="47" t="s">
        <v>42</v>
      </c>
      <c r="E4" s="48" t="s">
        <v>19</v>
      </c>
      <c r="F4" s="46" t="s">
        <v>18</v>
      </c>
      <c r="G4" s="47" t="s">
        <v>42</v>
      </c>
      <c r="H4" s="48" t="s">
        <v>19</v>
      </c>
      <c r="I4" s="46" t="s">
        <v>18</v>
      </c>
      <c r="J4" s="47" t="s">
        <v>42</v>
      </c>
      <c r="K4" s="48" t="s">
        <v>19</v>
      </c>
      <c r="L4" s="46" t="s">
        <v>18</v>
      </c>
      <c r="M4" s="47" t="s">
        <v>42</v>
      </c>
      <c r="N4" s="48" t="s">
        <v>19</v>
      </c>
      <c r="O4" s="46" t="s">
        <v>18</v>
      </c>
      <c r="P4" s="47" t="s">
        <v>42</v>
      </c>
      <c r="Q4" s="48" t="s">
        <v>19</v>
      </c>
    </row>
    <row r="5" spans="1:17" x14ac:dyDescent="0.25">
      <c r="A5" s="3">
        <v>1</v>
      </c>
      <c r="B5" s="4">
        <v>43884</v>
      </c>
      <c r="C5" s="37"/>
      <c r="D5" s="37"/>
      <c r="E5" s="44">
        <f>+D5*$B$1</f>
        <v>0</v>
      </c>
      <c r="F5" s="37"/>
      <c r="G5" s="37"/>
      <c r="H5" s="44">
        <f>+G5*$B$1</f>
        <v>0</v>
      </c>
      <c r="I5" s="37"/>
      <c r="J5" s="37"/>
      <c r="K5" s="44">
        <f>+J5*$B$1</f>
        <v>0</v>
      </c>
      <c r="L5" s="37"/>
      <c r="M5" s="37"/>
      <c r="N5" s="44">
        <f>+M5*$B$1</f>
        <v>0</v>
      </c>
      <c r="O5" s="37">
        <f>+C5+F5+I5+L5</f>
        <v>0</v>
      </c>
      <c r="P5" s="37">
        <f>+D5+G5+J5+M5</f>
        <v>0</v>
      </c>
      <c r="Q5" s="44">
        <f>+E5+H5+K5+N5</f>
        <v>0</v>
      </c>
    </row>
    <row r="6" spans="1:17" x14ac:dyDescent="0.25">
      <c r="A6" s="3">
        <v>2</v>
      </c>
      <c r="B6" s="4">
        <f>+B5+1</f>
        <v>43885</v>
      </c>
      <c r="C6" s="37">
        <v>2</v>
      </c>
      <c r="D6" s="37">
        <f>2+2</f>
        <v>4</v>
      </c>
      <c r="E6" s="44">
        <f t="shared" ref="E6:E35" si="0">+D6*$B$1</f>
        <v>1.1002400000000001</v>
      </c>
      <c r="F6" s="37"/>
      <c r="G6" s="37"/>
      <c r="H6" s="44">
        <f t="shared" ref="H6:H35" si="1">+G6*$B$1</f>
        <v>0</v>
      </c>
      <c r="I6" s="37"/>
      <c r="J6" s="37"/>
      <c r="K6" s="44">
        <f t="shared" ref="K6:K34" si="2">+J6*$B$1</f>
        <v>0</v>
      </c>
      <c r="L6" s="37"/>
      <c r="M6" s="37"/>
      <c r="N6" s="44">
        <f t="shared" ref="N6:N35" si="3">+M6*$B$1</f>
        <v>0</v>
      </c>
      <c r="O6" s="37">
        <f t="shared" ref="O6:Q34" si="4">+C6+F6+I6+L6</f>
        <v>2</v>
      </c>
      <c r="P6" s="37">
        <f t="shared" si="4"/>
        <v>4</v>
      </c>
      <c r="Q6" s="44">
        <f t="shared" si="4"/>
        <v>1.1002400000000001</v>
      </c>
    </row>
    <row r="7" spans="1:17" x14ac:dyDescent="0.25">
      <c r="A7" s="3">
        <v>3</v>
      </c>
      <c r="B7" s="4">
        <f>+B6+1</f>
        <v>43886</v>
      </c>
      <c r="C7" s="37"/>
      <c r="D7" s="37"/>
      <c r="E7" s="44">
        <f t="shared" si="0"/>
        <v>0</v>
      </c>
      <c r="F7" s="37"/>
      <c r="G7" s="37"/>
      <c r="H7" s="44">
        <f t="shared" si="1"/>
        <v>0</v>
      </c>
      <c r="I7" s="37"/>
      <c r="J7" s="37"/>
      <c r="K7" s="44">
        <f t="shared" si="2"/>
        <v>0</v>
      </c>
      <c r="L7" s="37"/>
      <c r="M7" s="37"/>
      <c r="N7" s="44">
        <f t="shared" si="3"/>
        <v>0</v>
      </c>
      <c r="O7" s="37">
        <f t="shared" si="4"/>
        <v>0</v>
      </c>
      <c r="P7" s="37">
        <f t="shared" si="4"/>
        <v>0</v>
      </c>
      <c r="Q7" s="44">
        <f t="shared" si="4"/>
        <v>0</v>
      </c>
    </row>
    <row r="8" spans="1:17" x14ac:dyDescent="0.25">
      <c r="A8" s="3">
        <v>4</v>
      </c>
      <c r="B8" s="4">
        <f t="shared" ref="B8:B33" si="5">+B7+1</f>
        <v>43887</v>
      </c>
      <c r="C8" s="37"/>
      <c r="D8" s="37"/>
      <c r="E8" s="44">
        <f t="shared" si="0"/>
        <v>0</v>
      </c>
      <c r="F8" s="37"/>
      <c r="G8" s="37"/>
      <c r="H8" s="44">
        <f t="shared" si="1"/>
        <v>0</v>
      </c>
      <c r="I8" s="37"/>
      <c r="J8" s="37"/>
      <c r="K8" s="44">
        <f t="shared" si="2"/>
        <v>0</v>
      </c>
      <c r="L8" s="37"/>
      <c r="M8" s="37"/>
      <c r="N8" s="44">
        <f t="shared" si="3"/>
        <v>0</v>
      </c>
      <c r="O8" s="37">
        <f t="shared" si="4"/>
        <v>0</v>
      </c>
      <c r="P8" s="37">
        <f t="shared" si="4"/>
        <v>0</v>
      </c>
      <c r="Q8" s="44">
        <f t="shared" si="4"/>
        <v>0</v>
      </c>
    </row>
    <row r="9" spans="1:17" x14ac:dyDescent="0.25">
      <c r="A9" s="3">
        <v>5</v>
      </c>
      <c r="B9" s="4">
        <f t="shared" si="5"/>
        <v>43888</v>
      </c>
      <c r="C9" s="37"/>
      <c r="D9" s="37"/>
      <c r="E9" s="44">
        <f t="shared" si="0"/>
        <v>0</v>
      </c>
      <c r="F9" s="37"/>
      <c r="G9" s="37"/>
      <c r="H9" s="44">
        <f t="shared" si="1"/>
        <v>0</v>
      </c>
      <c r="I9" s="37"/>
      <c r="J9" s="37"/>
      <c r="K9" s="44">
        <f t="shared" si="2"/>
        <v>0</v>
      </c>
      <c r="L9" s="37"/>
      <c r="M9" s="37"/>
      <c r="N9" s="44">
        <f t="shared" si="3"/>
        <v>0</v>
      </c>
      <c r="O9" s="37">
        <f t="shared" si="4"/>
        <v>0</v>
      </c>
      <c r="P9" s="37">
        <f t="shared" si="4"/>
        <v>0</v>
      </c>
      <c r="Q9" s="44">
        <f t="shared" si="4"/>
        <v>0</v>
      </c>
    </row>
    <row r="10" spans="1:17" x14ac:dyDescent="0.25">
      <c r="A10" s="3">
        <v>6</v>
      </c>
      <c r="B10" s="4">
        <f t="shared" si="5"/>
        <v>43889</v>
      </c>
      <c r="C10" s="37">
        <v>1</v>
      </c>
      <c r="D10" s="37">
        <v>2</v>
      </c>
      <c r="E10" s="44">
        <f t="shared" si="0"/>
        <v>0.55012000000000005</v>
      </c>
      <c r="F10" s="37"/>
      <c r="G10" s="37"/>
      <c r="H10" s="44">
        <f t="shared" si="1"/>
        <v>0</v>
      </c>
      <c r="I10" s="37">
        <v>1</v>
      </c>
      <c r="J10" s="37">
        <v>3</v>
      </c>
      <c r="K10" s="44">
        <f t="shared" si="2"/>
        <v>0.82518000000000002</v>
      </c>
      <c r="L10" s="37"/>
      <c r="M10" s="37"/>
      <c r="N10" s="44">
        <f t="shared" si="3"/>
        <v>0</v>
      </c>
      <c r="O10" s="37">
        <f t="shared" si="4"/>
        <v>2</v>
      </c>
      <c r="P10" s="37">
        <f t="shared" si="4"/>
        <v>5</v>
      </c>
      <c r="Q10" s="44">
        <f t="shared" si="4"/>
        <v>1.3753000000000002</v>
      </c>
    </row>
    <row r="11" spans="1:17" x14ac:dyDescent="0.25">
      <c r="A11" s="3">
        <v>7</v>
      </c>
      <c r="B11" s="4">
        <f>+B10+1</f>
        <v>43890</v>
      </c>
      <c r="C11" s="37">
        <v>1</v>
      </c>
      <c r="D11" s="37">
        <v>2</v>
      </c>
      <c r="E11" s="44">
        <f t="shared" si="0"/>
        <v>0.55012000000000005</v>
      </c>
      <c r="F11" s="37"/>
      <c r="G11" s="37"/>
      <c r="H11" s="44">
        <f t="shared" si="1"/>
        <v>0</v>
      </c>
      <c r="I11" s="37">
        <v>2</v>
      </c>
      <c r="J11" s="37">
        <f>2+2</f>
        <v>4</v>
      </c>
      <c r="K11" s="44">
        <f t="shared" si="2"/>
        <v>1.1002400000000001</v>
      </c>
      <c r="L11" s="37"/>
      <c r="M11" s="37"/>
      <c r="N11" s="44">
        <f t="shared" si="3"/>
        <v>0</v>
      </c>
      <c r="O11" s="37">
        <f t="shared" si="4"/>
        <v>3</v>
      </c>
      <c r="P11" s="37">
        <f t="shared" si="4"/>
        <v>6</v>
      </c>
      <c r="Q11" s="44">
        <f t="shared" si="4"/>
        <v>1.65036</v>
      </c>
    </row>
    <row r="12" spans="1:17" x14ac:dyDescent="0.25">
      <c r="A12" s="3">
        <v>8</v>
      </c>
      <c r="B12" s="4">
        <f>+B11+1</f>
        <v>43891</v>
      </c>
      <c r="C12" s="37"/>
      <c r="D12" s="37"/>
      <c r="E12" s="44">
        <f t="shared" si="0"/>
        <v>0</v>
      </c>
      <c r="F12" s="37"/>
      <c r="G12" s="37"/>
      <c r="H12" s="44">
        <f t="shared" si="1"/>
        <v>0</v>
      </c>
      <c r="I12" s="37"/>
      <c r="J12" s="37"/>
      <c r="K12" s="44">
        <f t="shared" si="2"/>
        <v>0</v>
      </c>
      <c r="L12" s="37"/>
      <c r="M12" s="37"/>
      <c r="N12" s="44">
        <f t="shared" si="3"/>
        <v>0</v>
      </c>
      <c r="O12" s="37">
        <f t="shared" si="4"/>
        <v>0</v>
      </c>
      <c r="P12" s="37">
        <f t="shared" si="4"/>
        <v>0</v>
      </c>
      <c r="Q12" s="44">
        <f t="shared" si="4"/>
        <v>0</v>
      </c>
    </row>
    <row r="13" spans="1:17" x14ac:dyDescent="0.25">
      <c r="A13" s="3">
        <v>9</v>
      </c>
      <c r="B13" s="4">
        <f t="shared" si="5"/>
        <v>43892</v>
      </c>
      <c r="C13" s="37"/>
      <c r="D13" s="37"/>
      <c r="E13" s="44">
        <f t="shared" si="0"/>
        <v>0</v>
      </c>
      <c r="F13" s="37"/>
      <c r="G13" s="37"/>
      <c r="H13" s="44">
        <f t="shared" si="1"/>
        <v>0</v>
      </c>
      <c r="I13" s="37"/>
      <c r="J13" s="37"/>
      <c r="K13" s="44">
        <f t="shared" si="2"/>
        <v>0</v>
      </c>
      <c r="L13" s="37"/>
      <c r="M13" s="37"/>
      <c r="N13" s="44">
        <f t="shared" si="3"/>
        <v>0</v>
      </c>
      <c r="O13" s="37">
        <f t="shared" si="4"/>
        <v>0</v>
      </c>
      <c r="P13" s="37">
        <f t="shared" si="4"/>
        <v>0</v>
      </c>
      <c r="Q13" s="44">
        <f t="shared" si="4"/>
        <v>0</v>
      </c>
    </row>
    <row r="14" spans="1:17" x14ac:dyDescent="0.25">
      <c r="A14" s="3">
        <v>10</v>
      </c>
      <c r="B14" s="4">
        <f t="shared" si="5"/>
        <v>43893</v>
      </c>
      <c r="C14" s="37"/>
      <c r="D14" s="37"/>
      <c r="E14" s="44">
        <f t="shared" si="0"/>
        <v>0</v>
      </c>
      <c r="F14" s="37"/>
      <c r="G14" s="37"/>
      <c r="H14" s="44">
        <f t="shared" si="1"/>
        <v>0</v>
      </c>
      <c r="I14" s="37"/>
      <c r="J14" s="37"/>
      <c r="K14" s="44">
        <f t="shared" si="2"/>
        <v>0</v>
      </c>
      <c r="L14" s="37">
        <v>1</v>
      </c>
      <c r="M14" s="37">
        <v>2</v>
      </c>
      <c r="N14" s="44">
        <f t="shared" si="3"/>
        <v>0.55012000000000005</v>
      </c>
      <c r="O14" s="37">
        <f t="shared" si="4"/>
        <v>1</v>
      </c>
      <c r="P14" s="37">
        <f t="shared" si="4"/>
        <v>2</v>
      </c>
      <c r="Q14" s="44">
        <f t="shared" si="4"/>
        <v>0.55012000000000005</v>
      </c>
    </row>
    <row r="15" spans="1:17" x14ac:dyDescent="0.25">
      <c r="A15" s="3">
        <v>11</v>
      </c>
      <c r="B15" s="4">
        <f t="shared" si="5"/>
        <v>43894</v>
      </c>
      <c r="C15" s="37"/>
      <c r="D15" s="37"/>
      <c r="E15" s="44">
        <f t="shared" si="0"/>
        <v>0</v>
      </c>
      <c r="F15" s="37"/>
      <c r="G15" s="37"/>
      <c r="H15" s="44">
        <f t="shared" si="1"/>
        <v>0</v>
      </c>
      <c r="I15" s="37"/>
      <c r="J15" s="37"/>
      <c r="K15" s="44">
        <f t="shared" si="2"/>
        <v>0</v>
      </c>
      <c r="L15" s="37">
        <v>1</v>
      </c>
      <c r="M15" s="37">
        <v>2</v>
      </c>
      <c r="N15" s="44">
        <f t="shared" si="3"/>
        <v>0.55012000000000005</v>
      </c>
      <c r="O15" s="37">
        <f t="shared" si="4"/>
        <v>1</v>
      </c>
      <c r="P15" s="37">
        <f t="shared" si="4"/>
        <v>2</v>
      </c>
      <c r="Q15" s="44">
        <f t="shared" si="4"/>
        <v>0.55012000000000005</v>
      </c>
    </row>
    <row r="16" spans="1:17" x14ac:dyDescent="0.25">
      <c r="A16" s="3">
        <v>12</v>
      </c>
      <c r="B16" s="4">
        <f t="shared" si="5"/>
        <v>43895</v>
      </c>
      <c r="C16" s="37"/>
      <c r="D16" s="37"/>
      <c r="E16" s="44">
        <f t="shared" si="0"/>
        <v>0</v>
      </c>
      <c r="F16" s="37"/>
      <c r="G16" s="37"/>
      <c r="H16" s="44">
        <f t="shared" si="1"/>
        <v>0</v>
      </c>
      <c r="I16" s="37"/>
      <c r="J16" s="37"/>
      <c r="K16" s="44">
        <f t="shared" si="2"/>
        <v>0</v>
      </c>
      <c r="L16" s="37"/>
      <c r="M16" s="37"/>
      <c r="N16" s="44">
        <f t="shared" si="3"/>
        <v>0</v>
      </c>
      <c r="O16" s="37">
        <f t="shared" si="4"/>
        <v>0</v>
      </c>
      <c r="P16" s="37">
        <f t="shared" si="4"/>
        <v>0</v>
      </c>
      <c r="Q16" s="44">
        <f t="shared" si="4"/>
        <v>0</v>
      </c>
    </row>
    <row r="17" spans="1:17" x14ac:dyDescent="0.25">
      <c r="A17" s="3">
        <v>13</v>
      </c>
      <c r="B17" s="4">
        <f t="shared" si="5"/>
        <v>43896</v>
      </c>
      <c r="C17" s="37"/>
      <c r="D17" s="37"/>
      <c r="E17" s="44">
        <f t="shared" si="0"/>
        <v>0</v>
      </c>
      <c r="F17" s="37"/>
      <c r="G17" s="37"/>
      <c r="H17" s="44">
        <f t="shared" si="1"/>
        <v>0</v>
      </c>
      <c r="I17" s="37">
        <v>1</v>
      </c>
      <c r="J17" s="37">
        <v>3</v>
      </c>
      <c r="K17" s="44">
        <f t="shared" si="2"/>
        <v>0.82518000000000002</v>
      </c>
      <c r="L17" s="37"/>
      <c r="M17" s="37"/>
      <c r="N17" s="44">
        <f t="shared" si="3"/>
        <v>0</v>
      </c>
      <c r="O17" s="37">
        <f t="shared" si="4"/>
        <v>1</v>
      </c>
      <c r="P17" s="37">
        <f t="shared" si="4"/>
        <v>3</v>
      </c>
      <c r="Q17" s="44">
        <f t="shared" si="4"/>
        <v>0.82518000000000002</v>
      </c>
    </row>
    <row r="18" spans="1:17" x14ac:dyDescent="0.25">
      <c r="A18" s="3">
        <v>14</v>
      </c>
      <c r="B18" s="4">
        <f t="shared" si="5"/>
        <v>43897</v>
      </c>
      <c r="C18" s="37">
        <v>1</v>
      </c>
      <c r="D18" s="37">
        <v>3</v>
      </c>
      <c r="E18" s="44">
        <f t="shared" si="0"/>
        <v>0.82518000000000002</v>
      </c>
      <c r="F18" s="37"/>
      <c r="G18" s="37"/>
      <c r="H18" s="44">
        <f t="shared" si="1"/>
        <v>0</v>
      </c>
      <c r="I18" s="37">
        <v>1</v>
      </c>
      <c r="J18" s="37">
        <v>2</v>
      </c>
      <c r="K18" s="44">
        <f t="shared" si="2"/>
        <v>0.55012000000000005</v>
      </c>
      <c r="L18" s="37">
        <v>2</v>
      </c>
      <c r="M18" s="37">
        <f>2+1</f>
        <v>3</v>
      </c>
      <c r="N18" s="44">
        <f t="shared" si="3"/>
        <v>0.82518000000000002</v>
      </c>
      <c r="O18" s="37">
        <f t="shared" si="4"/>
        <v>4</v>
      </c>
      <c r="P18" s="37">
        <f t="shared" si="4"/>
        <v>8</v>
      </c>
      <c r="Q18" s="44">
        <f t="shared" si="4"/>
        <v>2.2004800000000002</v>
      </c>
    </row>
    <row r="19" spans="1:17" x14ac:dyDescent="0.25">
      <c r="A19" s="3">
        <v>15</v>
      </c>
      <c r="B19" s="4">
        <f t="shared" si="5"/>
        <v>43898</v>
      </c>
      <c r="C19" s="37"/>
      <c r="D19" s="37"/>
      <c r="E19" s="44">
        <f t="shared" si="0"/>
        <v>0</v>
      </c>
      <c r="F19" s="37"/>
      <c r="G19" s="37"/>
      <c r="H19" s="44">
        <f t="shared" si="1"/>
        <v>0</v>
      </c>
      <c r="I19" s="37"/>
      <c r="J19" s="37"/>
      <c r="K19" s="44">
        <f t="shared" si="2"/>
        <v>0</v>
      </c>
      <c r="L19" s="37"/>
      <c r="M19" s="37"/>
      <c r="N19" s="44">
        <f t="shared" si="3"/>
        <v>0</v>
      </c>
      <c r="O19" s="37">
        <f t="shared" si="4"/>
        <v>0</v>
      </c>
      <c r="P19" s="37">
        <f t="shared" si="4"/>
        <v>0</v>
      </c>
      <c r="Q19" s="44">
        <f t="shared" si="4"/>
        <v>0</v>
      </c>
    </row>
    <row r="20" spans="1:17" x14ac:dyDescent="0.25">
      <c r="A20" s="3">
        <v>16</v>
      </c>
      <c r="B20" s="4">
        <f t="shared" si="5"/>
        <v>43899</v>
      </c>
      <c r="C20" s="37">
        <v>1</v>
      </c>
      <c r="D20" s="37">
        <v>2</v>
      </c>
      <c r="E20" s="44">
        <f t="shared" si="0"/>
        <v>0.55012000000000005</v>
      </c>
      <c r="F20" s="37"/>
      <c r="G20" s="37"/>
      <c r="H20" s="44">
        <f t="shared" si="1"/>
        <v>0</v>
      </c>
      <c r="I20" s="37"/>
      <c r="J20" s="37"/>
      <c r="K20" s="44">
        <f t="shared" si="2"/>
        <v>0</v>
      </c>
      <c r="L20" s="37"/>
      <c r="M20" s="37"/>
      <c r="N20" s="44">
        <f t="shared" si="3"/>
        <v>0</v>
      </c>
      <c r="O20" s="37">
        <f t="shared" si="4"/>
        <v>1</v>
      </c>
      <c r="P20" s="37">
        <f t="shared" si="4"/>
        <v>2</v>
      </c>
      <c r="Q20" s="44">
        <f t="shared" si="4"/>
        <v>0.55012000000000005</v>
      </c>
    </row>
    <row r="21" spans="1:17" s="6" customFormat="1" x14ac:dyDescent="0.25">
      <c r="A21" s="5">
        <v>17</v>
      </c>
      <c r="B21" s="4">
        <f t="shared" si="5"/>
        <v>43900</v>
      </c>
      <c r="C21" s="37">
        <v>1</v>
      </c>
      <c r="D21" s="37">
        <v>2</v>
      </c>
      <c r="E21" s="44">
        <f t="shared" si="0"/>
        <v>0.55012000000000005</v>
      </c>
      <c r="F21" s="37"/>
      <c r="G21" s="37"/>
      <c r="H21" s="44">
        <f t="shared" si="1"/>
        <v>0</v>
      </c>
      <c r="I21" s="37"/>
      <c r="J21" s="37"/>
      <c r="K21" s="44">
        <f t="shared" si="2"/>
        <v>0</v>
      </c>
      <c r="L21" s="37"/>
      <c r="M21" s="37"/>
      <c r="N21" s="44">
        <f t="shared" si="3"/>
        <v>0</v>
      </c>
      <c r="O21" s="37">
        <f t="shared" si="4"/>
        <v>1</v>
      </c>
      <c r="P21" s="37">
        <f t="shared" si="4"/>
        <v>2</v>
      </c>
      <c r="Q21" s="44">
        <f t="shared" si="4"/>
        <v>0.55012000000000005</v>
      </c>
    </row>
    <row r="22" spans="1:17" x14ac:dyDescent="0.25">
      <c r="A22" s="3">
        <v>18</v>
      </c>
      <c r="B22" s="4">
        <f t="shared" si="5"/>
        <v>43901</v>
      </c>
      <c r="C22" s="37"/>
      <c r="D22" s="37"/>
      <c r="E22" s="44">
        <f t="shared" si="0"/>
        <v>0</v>
      </c>
      <c r="F22" s="37"/>
      <c r="G22" s="37"/>
      <c r="H22" s="44">
        <f t="shared" si="1"/>
        <v>0</v>
      </c>
      <c r="I22" s="37">
        <v>2</v>
      </c>
      <c r="J22" s="37">
        <f>3+2</f>
        <v>5</v>
      </c>
      <c r="K22" s="44">
        <f t="shared" si="2"/>
        <v>1.3753000000000002</v>
      </c>
      <c r="L22" s="37"/>
      <c r="M22" s="37"/>
      <c r="N22" s="44">
        <f t="shared" si="3"/>
        <v>0</v>
      </c>
      <c r="O22" s="37">
        <f t="shared" si="4"/>
        <v>2</v>
      </c>
      <c r="P22" s="37">
        <f t="shared" si="4"/>
        <v>5</v>
      </c>
      <c r="Q22" s="44">
        <f t="shared" si="4"/>
        <v>1.3753000000000002</v>
      </c>
    </row>
    <row r="23" spans="1:17" x14ac:dyDescent="0.25">
      <c r="A23" s="3">
        <v>19</v>
      </c>
      <c r="B23" s="4">
        <f t="shared" si="5"/>
        <v>43902</v>
      </c>
      <c r="C23" s="37"/>
      <c r="D23" s="37"/>
      <c r="E23" s="44">
        <f t="shared" si="0"/>
        <v>0</v>
      </c>
      <c r="F23" s="37"/>
      <c r="G23" s="37"/>
      <c r="H23" s="44">
        <f t="shared" si="1"/>
        <v>0</v>
      </c>
      <c r="I23" s="37"/>
      <c r="J23" s="37"/>
      <c r="K23" s="44">
        <f t="shared" si="2"/>
        <v>0</v>
      </c>
      <c r="L23" s="37"/>
      <c r="M23" s="37"/>
      <c r="N23" s="44">
        <f t="shared" si="3"/>
        <v>0</v>
      </c>
      <c r="O23" s="37">
        <f t="shared" si="4"/>
        <v>0</v>
      </c>
      <c r="P23" s="37">
        <f t="shared" si="4"/>
        <v>0</v>
      </c>
      <c r="Q23" s="44">
        <f t="shared" si="4"/>
        <v>0</v>
      </c>
    </row>
    <row r="24" spans="1:17" x14ac:dyDescent="0.25">
      <c r="A24" s="3">
        <v>20</v>
      </c>
      <c r="B24" s="4">
        <f t="shared" si="5"/>
        <v>43903</v>
      </c>
      <c r="C24" s="37">
        <v>1</v>
      </c>
      <c r="D24" s="37">
        <v>3</v>
      </c>
      <c r="E24" s="44">
        <f t="shared" si="0"/>
        <v>0.82518000000000002</v>
      </c>
      <c r="F24" s="37">
        <v>1</v>
      </c>
      <c r="G24" s="37">
        <v>20</v>
      </c>
      <c r="H24" s="44">
        <f t="shared" si="1"/>
        <v>5.5012000000000008</v>
      </c>
      <c r="I24" s="37">
        <v>1</v>
      </c>
      <c r="J24" s="37">
        <v>2</v>
      </c>
      <c r="K24" s="44">
        <f t="shared" si="2"/>
        <v>0.55012000000000005</v>
      </c>
      <c r="L24" s="37"/>
      <c r="M24" s="37"/>
      <c r="N24" s="44">
        <f t="shared" si="3"/>
        <v>0</v>
      </c>
      <c r="O24" s="37">
        <f t="shared" si="4"/>
        <v>3</v>
      </c>
      <c r="P24" s="37">
        <f t="shared" si="4"/>
        <v>25</v>
      </c>
      <c r="Q24" s="44">
        <f t="shared" si="4"/>
        <v>6.8765000000000001</v>
      </c>
    </row>
    <row r="25" spans="1:17" x14ac:dyDescent="0.25">
      <c r="A25" s="3">
        <v>21</v>
      </c>
      <c r="B25" s="4">
        <f t="shared" si="5"/>
        <v>43904</v>
      </c>
      <c r="C25" s="37"/>
      <c r="D25" s="37"/>
      <c r="E25" s="44">
        <f t="shared" si="0"/>
        <v>0</v>
      </c>
      <c r="F25" s="37">
        <v>1</v>
      </c>
      <c r="G25" s="37">
        <v>22</v>
      </c>
      <c r="H25" s="44">
        <f t="shared" si="1"/>
        <v>6.0513200000000005</v>
      </c>
      <c r="I25" s="37">
        <v>2</v>
      </c>
      <c r="J25" s="37">
        <f>2+2</f>
        <v>4</v>
      </c>
      <c r="K25" s="44">
        <f t="shared" si="2"/>
        <v>1.1002400000000001</v>
      </c>
      <c r="L25" s="37"/>
      <c r="M25" s="37"/>
      <c r="N25" s="44">
        <f t="shared" si="3"/>
        <v>0</v>
      </c>
      <c r="O25" s="37">
        <f t="shared" si="4"/>
        <v>3</v>
      </c>
      <c r="P25" s="37">
        <f t="shared" si="4"/>
        <v>26</v>
      </c>
      <c r="Q25" s="44">
        <f t="shared" si="4"/>
        <v>7.1515600000000008</v>
      </c>
    </row>
    <row r="26" spans="1:17" x14ac:dyDescent="0.25">
      <c r="A26" s="3">
        <v>22</v>
      </c>
      <c r="B26" s="4">
        <f t="shared" si="5"/>
        <v>43905</v>
      </c>
      <c r="C26" s="37"/>
      <c r="D26" s="37"/>
      <c r="E26" s="44">
        <f t="shared" si="0"/>
        <v>0</v>
      </c>
      <c r="F26" s="37"/>
      <c r="G26" s="37"/>
      <c r="H26" s="44">
        <f t="shared" si="1"/>
        <v>0</v>
      </c>
      <c r="I26" s="37"/>
      <c r="J26" s="37"/>
      <c r="K26" s="44">
        <f t="shared" si="2"/>
        <v>0</v>
      </c>
      <c r="L26" s="37"/>
      <c r="M26" s="37"/>
      <c r="N26" s="44">
        <f t="shared" si="3"/>
        <v>0</v>
      </c>
      <c r="O26" s="37">
        <f t="shared" si="4"/>
        <v>0</v>
      </c>
      <c r="P26" s="37">
        <f t="shared" si="4"/>
        <v>0</v>
      </c>
      <c r="Q26" s="44">
        <f t="shared" si="4"/>
        <v>0</v>
      </c>
    </row>
    <row r="27" spans="1:17" x14ac:dyDescent="0.25">
      <c r="A27" s="3">
        <v>23</v>
      </c>
      <c r="B27" s="4">
        <f t="shared" si="5"/>
        <v>43906</v>
      </c>
      <c r="C27" s="37">
        <v>1</v>
      </c>
      <c r="D27" s="37">
        <v>2</v>
      </c>
      <c r="E27" s="44">
        <f t="shared" si="0"/>
        <v>0.55012000000000005</v>
      </c>
      <c r="F27" s="37"/>
      <c r="G27" s="37"/>
      <c r="H27" s="44">
        <f t="shared" si="1"/>
        <v>0</v>
      </c>
      <c r="I27" s="37"/>
      <c r="J27" s="37"/>
      <c r="K27" s="44">
        <f t="shared" si="2"/>
        <v>0</v>
      </c>
      <c r="L27" s="37"/>
      <c r="M27" s="37"/>
      <c r="N27" s="44">
        <f t="shared" si="3"/>
        <v>0</v>
      </c>
      <c r="O27" s="37">
        <f t="shared" si="4"/>
        <v>1</v>
      </c>
      <c r="P27" s="37">
        <f t="shared" si="4"/>
        <v>2</v>
      </c>
      <c r="Q27" s="44">
        <f t="shared" si="4"/>
        <v>0.55012000000000005</v>
      </c>
    </row>
    <row r="28" spans="1:17" x14ac:dyDescent="0.25">
      <c r="A28" s="3">
        <v>24</v>
      </c>
      <c r="B28" s="4">
        <f t="shared" si="5"/>
        <v>43907</v>
      </c>
      <c r="C28" s="37"/>
      <c r="D28" s="37"/>
      <c r="E28" s="44">
        <f t="shared" si="0"/>
        <v>0</v>
      </c>
      <c r="F28" s="37"/>
      <c r="G28" s="37"/>
      <c r="H28" s="44">
        <f t="shared" si="1"/>
        <v>0</v>
      </c>
      <c r="I28" s="37">
        <v>1</v>
      </c>
      <c r="J28" s="37">
        <v>2</v>
      </c>
      <c r="K28" s="44">
        <f t="shared" si="2"/>
        <v>0.55012000000000005</v>
      </c>
      <c r="L28" s="37"/>
      <c r="M28" s="37"/>
      <c r="N28" s="44">
        <f t="shared" si="3"/>
        <v>0</v>
      </c>
      <c r="O28" s="37">
        <f t="shared" si="4"/>
        <v>1</v>
      </c>
      <c r="P28" s="37">
        <f t="shared" si="4"/>
        <v>2</v>
      </c>
      <c r="Q28" s="44">
        <f t="shared" si="4"/>
        <v>0.55012000000000005</v>
      </c>
    </row>
    <row r="29" spans="1:17" x14ac:dyDescent="0.25">
      <c r="A29" s="3">
        <v>25</v>
      </c>
      <c r="B29" s="4">
        <f t="shared" si="5"/>
        <v>43908</v>
      </c>
      <c r="C29" s="37"/>
      <c r="D29" s="37"/>
      <c r="E29" s="44">
        <f t="shared" si="0"/>
        <v>0</v>
      </c>
      <c r="F29" s="37"/>
      <c r="G29" s="37"/>
      <c r="H29" s="44">
        <f t="shared" si="1"/>
        <v>0</v>
      </c>
      <c r="I29" s="37"/>
      <c r="J29" s="37"/>
      <c r="K29" s="44">
        <f t="shared" si="2"/>
        <v>0</v>
      </c>
      <c r="L29" s="37"/>
      <c r="M29" s="37"/>
      <c r="N29" s="44">
        <f t="shared" si="3"/>
        <v>0</v>
      </c>
      <c r="O29" s="37">
        <f t="shared" si="4"/>
        <v>0</v>
      </c>
      <c r="P29" s="37">
        <f t="shared" si="4"/>
        <v>0</v>
      </c>
      <c r="Q29" s="44">
        <f t="shared" si="4"/>
        <v>0</v>
      </c>
    </row>
    <row r="30" spans="1:17" x14ac:dyDescent="0.25">
      <c r="A30" s="3">
        <v>26</v>
      </c>
      <c r="B30" s="4">
        <f t="shared" si="5"/>
        <v>43909</v>
      </c>
      <c r="C30" s="37"/>
      <c r="D30" s="37"/>
      <c r="E30" s="44">
        <f t="shared" si="0"/>
        <v>0</v>
      </c>
      <c r="F30" s="37"/>
      <c r="G30" s="37"/>
      <c r="H30" s="44">
        <f t="shared" si="1"/>
        <v>0</v>
      </c>
      <c r="I30" s="37"/>
      <c r="J30" s="37"/>
      <c r="K30" s="44">
        <f t="shared" si="2"/>
        <v>0</v>
      </c>
      <c r="L30" s="37"/>
      <c r="M30" s="37"/>
      <c r="N30" s="44">
        <f t="shared" si="3"/>
        <v>0</v>
      </c>
      <c r="O30" s="37">
        <f t="shared" si="4"/>
        <v>0</v>
      </c>
      <c r="P30" s="37">
        <f t="shared" si="4"/>
        <v>0</v>
      </c>
      <c r="Q30" s="44">
        <f t="shared" si="4"/>
        <v>0</v>
      </c>
    </row>
    <row r="31" spans="1:17" x14ac:dyDescent="0.25">
      <c r="A31" s="3">
        <v>27</v>
      </c>
      <c r="B31" s="4">
        <f t="shared" si="5"/>
        <v>43910</v>
      </c>
      <c r="C31" s="37"/>
      <c r="D31" s="37"/>
      <c r="E31" s="44">
        <f t="shared" si="0"/>
        <v>0</v>
      </c>
      <c r="F31" s="37"/>
      <c r="G31" s="37"/>
      <c r="H31" s="44">
        <f t="shared" si="1"/>
        <v>0</v>
      </c>
      <c r="I31" s="37"/>
      <c r="J31" s="37"/>
      <c r="K31" s="44">
        <f t="shared" si="2"/>
        <v>0</v>
      </c>
      <c r="L31" s="37"/>
      <c r="M31" s="37"/>
      <c r="N31" s="44">
        <f t="shared" si="3"/>
        <v>0</v>
      </c>
      <c r="O31" s="37">
        <f t="shared" si="4"/>
        <v>0</v>
      </c>
      <c r="P31" s="37">
        <f t="shared" si="4"/>
        <v>0</v>
      </c>
      <c r="Q31" s="44">
        <f t="shared" si="4"/>
        <v>0</v>
      </c>
    </row>
    <row r="32" spans="1:17" x14ac:dyDescent="0.25">
      <c r="A32" s="3">
        <v>28</v>
      </c>
      <c r="B32" s="4">
        <f t="shared" si="5"/>
        <v>43911</v>
      </c>
      <c r="C32" s="37"/>
      <c r="D32" s="37"/>
      <c r="E32" s="44">
        <f t="shared" si="0"/>
        <v>0</v>
      </c>
      <c r="F32" s="37"/>
      <c r="G32" s="37"/>
      <c r="H32" s="44">
        <f t="shared" si="1"/>
        <v>0</v>
      </c>
      <c r="I32" s="37"/>
      <c r="J32" s="37"/>
      <c r="K32" s="44">
        <f t="shared" si="2"/>
        <v>0</v>
      </c>
      <c r="L32" s="37"/>
      <c r="M32" s="37"/>
      <c r="N32" s="44">
        <f t="shared" si="3"/>
        <v>0</v>
      </c>
      <c r="O32" s="37">
        <f t="shared" si="4"/>
        <v>0</v>
      </c>
      <c r="P32" s="37">
        <f t="shared" si="4"/>
        <v>0</v>
      </c>
      <c r="Q32" s="44">
        <f t="shared" si="4"/>
        <v>0</v>
      </c>
    </row>
    <row r="33" spans="1:17" x14ac:dyDescent="0.25">
      <c r="A33" s="3">
        <v>29</v>
      </c>
      <c r="B33" s="4">
        <f t="shared" si="5"/>
        <v>43912</v>
      </c>
      <c r="C33" s="37"/>
      <c r="D33" s="37"/>
      <c r="E33" s="44">
        <f t="shared" si="0"/>
        <v>0</v>
      </c>
      <c r="F33" s="37"/>
      <c r="G33" s="37"/>
      <c r="H33" s="44">
        <f t="shared" si="1"/>
        <v>0</v>
      </c>
      <c r="I33" s="37"/>
      <c r="J33" s="37"/>
      <c r="K33" s="44">
        <f t="shared" si="2"/>
        <v>0</v>
      </c>
      <c r="L33" s="37"/>
      <c r="M33" s="37"/>
      <c r="N33" s="44">
        <f t="shared" si="3"/>
        <v>0</v>
      </c>
      <c r="O33" s="37">
        <f t="shared" si="4"/>
        <v>0</v>
      </c>
      <c r="P33" s="37">
        <f t="shared" si="4"/>
        <v>0</v>
      </c>
      <c r="Q33" s="44">
        <f t="shared" si="4"/>
        <v>0</v>
      </c>
    </row>
    <row r="34" spans="1:17" x14ac:dyDescent="0.25">
      <c r="A34" s="3">
        <v>30</v>
      </c>
      <c r="B34" s="4"/>
      <c r="C34" s="37"/>
      <c r="D34" s="37"/>
      <c r="E34" s="44">
        <f t="shared" si="0"/>
        <v>0</v>
      </c>
      <c r="F34" s="37"/>
      <c r="G34" s="37"/>
      <c r="H34" s="44">
        <f t="shared" si="1"/>
        <v>0</v>
      </c>
      <c r="I34" s="37"/>
      <c r="J34" s="37"/>
      <c r="K34" s="44">
        <f t="shared" si="2"/>
        <v>0</v>
      </c>
      <c r="L34" s="37"/>
      <c r="M34" s="37"/>
      <c r="N34" s="44">
        <f t="shared" si="3"/>
        <v>0</v>
      </c>
      <c r="O34" s="37">
        <f t="shared" si="4"/>
        <v>0</v>
      </c>
      <c r="P34" s="37">
        <f t="shared" si="4"/>
        <v>0</v>
      </c>
      <c r="Q34" s="44">
        <f t="shared" si="4"/>
        <v>0</v>
      </c>
    </row>
    <row r="35" spans="1:17" x14ac:dyDescent="0.25">
      <c r="A35" s="3">
        <v>31</v>
      </c>
      <c r="B35" s="4"/>
      <c r="C35" s="37"/>
      <c r="D35" s="37"/>
      <c r="E35" s="44">
        <f t="shared" si="0"/>
        <v>0</v>
      </c>
      <c r="F35" s="37"/>
      <c r="G35" s="37"/>
      <c r="H35" s="44">
        <f t="shared" si="1"/>
        <v>0</v>
      </c>
      <c r="I35" s="37"/>
      <c r="J35" s="37"/>
      <c r="K35" s="44">
        <f t="shared" ref="K35" si="6">+J35*$B$1</f>
        <v>0</v>
      </c>
      <c r="L35" s="37"/>
      <c r="M35" s="37"/>
      <c r="N35" s="44">
        <f t="shared" si="3"/>
        <v>0</v>
      </c>
      <c r="O35" s="37">
        <f t="shared" ref="O35:Q35" si="7">+C35+F35+I35+L35</f>
        <v>0</v>
      </c>
      <c r="P35" s="37">
        <f t="shared" si="7"/>
        <v>0</v>
      </c>
      <c r="Q35" s="44">
        <f t="shared" si="7"/>
        <v>0</v>
      </c>
    </row>
    <row r="36" spans="1:17" s="43" customFormat="1" ht="15.75" thickBot="1" x14ac:dyDescent="0.3">
      <c r="A36" s="40" t="s">
        <v>20</v>
      </c>
      <c r="B36" s="41"/>
      <c r="C36" s="42">
        <f>SUM(C5:C35)</f>
        <v>9</v>
      </c>
      <c r="D36" s="42">
        <f>SUM(D5:D35)</f>
        <v>20</v>
      </c>
      <c r="E36" s="45">
        <f>SUM(E5:E35)</f>
        <v>5.5012000000000008</v>
      </c>
      <c r="F36" s="42">
        <f>SUM(F5:F35)</f>
        <v>2</v>
      </c>
      <c r="G36" s="42">
        <f>SUM(G5:G35)</f>
        <v>42</v>
      </c>
      <c r="H36" s="45">
        <f t="shared" ref="H36" si="8">SUM(H5:H35)</f>
        <v>11.552520000000001</v>
      </c>
      <c r="I36" s="42">
        <f t="shared" ref="I36:Q36" si="9">SUM(I5:I35)</f>
        <v>11</v>
      </c>
      <c r="J36" s="42">
        <f t="shared" si="9"/>
        <v>25</v>
      </c>
      <c r="K36" s="45">
        <f t="shared" si="9"/>
        <v>6.8765000000000009</v>
      </c>
      <c r="L36" s="42">
        <f t="shared" si="9"/>
        <v>4</v>
      </c>
      <c r="M36" s="42">
        <f t="shared" si="9"/>
        <v>7</v>
      </c>
      <c r="N36" s="45">
        <f t="shared" si="9"/>
        <v>1.9254200000000001</v>
      </c>
      <c r="O36" s="42">
        <f t="shared" si="9"/>
        <v>26</v>
      </c>
      <c r="P36" s="42">
        <f t="shared" si="9"/>
        <v>94</v>
      </c>
      <c r="Q36" s="45">
        <f t="shared" si="9"/>
        <v>25.855640000000001</v>
      </c>
    </row>
  </sheetData>
  <mergeCells count="8">
    <mergeCell ref="A2:B4"/>
    <mergeCell ref="C2:H2"/>
    <mergeCell ref="I2:N2"/>
    <mergeCell ref="O2:Q3"/>
    <mergeCell ref="C3:E3"/>
    <mergeCell ref="F3:H3"/>
    <mergeCell ref="I3:K3"/>
    <mergeCell ref="L3:N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051D-6BA1-4D12-97CC-CE5ADEB5DC0A}">
  <dimension ref="A1:Q36"/>
  <sheetViews>
    <sheetView tabSelected="1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Q36" sqref="Q36"/>
    </sheetView>
  </sheetViews>
  <sheetFormatPr defaultColWidth="11.42578125" defaultRowHeight="15" x14ac:dyDescent="0.25"/>
  <cols>
    <col min="1" max="1" width="3.28515625" customWidth="1"/>
    <col min="2" max="2" width="11.42578125" style="7"/>
    <col min="3" max="3" width="6.7109375" customWidth="1"/>
    <col min="4" max="4" width="7.7109375" customWidth="1"/>
    <col min="6" max="6" width="6.7109375" customWidth="1"/>
    <col min="7" max="7" width="7.7109375" customWidth="1"/>
    <col min="9" max="9" width="6.7109375" customWidth="1"/>
    <col min="10" max="10" width="7.7109375" customWidth="1"/>
    <col min="12" max="12" width="6.7109375" customWidth="1"/>
    <col min="13" max="13" width="7.7109375" customWidth="1"/>
    <col min="14" max="14" width="11.42578125" customWidth="1"/>
    <col min="15" max="15" width="6.7109375" customWidth="1"/>
    <col min="16" max="16" width="7.7109375" customWidth="1"/>
  </cols>
  <sheetData>
    <row r="1" spans="1:17" x14ac:dyDescent="0.25">
      <c r="B1" s="38">
        <v>0.27506000000000003</v>
      </c>
      <c r="C1" t="s">
        <v>44</v>
      </c>
    </row>
    <row r="2" spans="1:17" s="1" customFormat="1" x14ac:dyDescent="0.25">
      <c r="A2" s="76" t="s">
        <v>0</v>
      </c>
      <c r="B2" s="76"/>
      <c r="C2" s="67" t="s">
        <v>1</v>
      </c>
      <c r="D2" s="67"/>
      <c r="E2" s="67"/>
      <c r="F2" s="67"/>
      <c r="G2" s="67"/>
      <c r="H2" s="67"/>
      <c r="I2" s="67" t="s">
        <v>2</v>
      </c>
      <c r="J2" s="67"/>
      <c r="K2" s="67"/>
      <c r="L2" s="67"/>
      <c r="M2" s="67"/>
      <c r="N2" s="67"/>
      <c r="O2" s="51" t="s">
        <v>43</v>
      </c>
      <c r="P2" s="52"/>
      <c r="Q2" s="53"/>
    </row>
    <row r="3" spans="1:17" s="39" customFormat="1" ht="25.9" customHeight="1" x14ac:dyDescent="0.25">
      <c r="A3" s="76"/>
      <c r="B3" s="76"/>
      <c r="C3" s="57" t="s">
        <v>9</v>
      </c>
      <c r="D3" s="57"/>
      <c r="E3" s="57"/>
      <c r="F3" s="57" t="s">
        <v>10</v>
      </c>
      <c r="G3" s="57"/>
      <c r="H3" s="57"/>
      <c r="I3" s="57" t="s">
        <v>11</v>
      </c>
      <c r="J3" s="57"/>
      <c r="K3" s="57"/>
      <c r="L3" s="57" t="s">
        <v>12</v>
      </c>
      <c r="M3" s="57"/>
      <c r="N3" s="57"/>
      <c r="O3" s="54"/>
      <c r="P3" s="55"/>
      <c r="Q3" s="56"/>
    </row>
    <row r="4" spans="1:17" s="2" customFormat="1" x14ac:dyDescent="0.25">
      <c r="A4" s="76"/>
      <c r="B4" s="76"/>
      <c r="C4" s="46" t="s">
        <v>18</v>
      </c>
      <c r="D4" s="47" t="s">
        <v>42</v>
      </c>
      <c r="E4" s="48" t="s">
        <v>19</v>
      </c>
      <c r="F4" s="46" t="s">
        <v>18</v>
      </c>
      <c r="G4" s="47" t="s">
        <v>42</v>
      </c>
      <c r="H4" s="48" t="s">
        <v>19</v>
      </c>
      <c r="I4" s="46" t="s">
        <v>18</v>
      </c>
      <c r="J4" s="47" t="s">
        <v>42</v>
      </c>
      <c r="K4" s="48" t="s">
        <v>19</v>
      </c>
      <c r="L4" s="46" t="s">
        <v>18</v>
      </c>
      <c r="M4" s="47" t="s">
        <v>42</v>
      </c>
      <c r="N4" s="48" t="s">
        <v>19</v>
      </c>
      <c r="O4" s="46" t="s">
        <v>18</v>
      </c>
      <c r="P4" s="47" t="s">
        <v>42</v>
      </c>
      <c r="Q4" s="48" t="s">
        <v>19</v>
      </c>
    </row>
    <row r="5" spans="1:17" x14ac:dyDescent="0.25">
      <c r="A5" s="3">
        <v>1</v>
      </c>
      <c r="B5" s="4">
        <v>43884</v>
      </c>
      <c r="C5" s="37"/>
      <c r="D5" s="37"/>
      <c r="E5" s="44">
        <f t="shared" ref="E5:E34" si="0">+D5*$B$1</f>
        <v>0</v>
      </c>
      <c r="F5" s="37"/>
      <c r="G5" s="37"/>
      <c r="H5" s="44">
        <f>+G5*$B$1</f>
        <v>0</v>
      </c>
      <c r="I5" s="37"/>
      <c r="J5" s="37"/>
      <c r="K5" s="44">
        <f>+J5*$B$1</f>
        <v>0</v>
      </c>
      <c r="L5" s="37"/>
      <c r="M5" s="37"/>
      <c r="N5" s="44">
        <f>+M5*$B$1</f>
        <v>0</v>
      </c>
      <c r="O5" s="37">
        <f>+C5+F5+I5+L5</f>
        <v>0</v>
      </c>
      <c r="P5" s="37">
        <f>+D5+G5+J5+M5</f>
        <v>0</v>
      </c>
      <c r="Q5" s="44">
        <f>+E5+H5+K5+N5</f>
        <v>0</v>
      </c>
    </row>
    <row r="6" spans="1:17" x14ac:dyDescent="0.25">
      <c r="A6" s="3">
        <v>2</v>
      </c>
      <c r="B6" s="4">
        <f>+B5+1</f>
        <v>43885</v>
      </c>
      <c r="C6" s="37"/>
      <c r="D6" s="37"/>
      <c r="E6" s="44">
        <f t="shared" si="0"/>
        <v>0</v>
      </c>
      <c r="F6" s="37"/>
      <c r="G6" s="37"/>
      <c r="H6" s="44">
        <f t="shared" ref="H6:H35" si="1">+G6*$B$1</f>
        <v>0</v>
      </c>
      <c r="I6" s="37"/>
      <c r="J6" s="37"/>
      <c r="K6" s="44">
        <f t="shared" ref="K6:K34" si="2">+J6*$B$1</f>
        <v>0</v>
      </c>
      <c r="L6" s="37"/>
      <c r="M6" s="37"/>
      <c r="N6" s="44">
        <f t="shared" ref="N6:N35" si="3">+M6*$B$1</f>
        <v>0</v>
      </c>
      <c r="O6" s="37">
        <f t="shared" ref="O6:O34" si="4">+C6+F6+I6+L6</f>
        <v>0</v>
      </c>
      <c r="P6" s="37">
        <f t="shared" ref="P6:P34" si="5">+D6+G6+J6+M6</f>
        <v>0</v>
      </c>
      <c r="Q6" s="44">
        <f t="shared" ref="Q6:Q34" si="6">+E6+H6+K6+N6</f>
        <v>0</v>
      </c>
    </row>
    <row r="7" spans="1:17" x14ac:dyDescent="0.25">
      <c r="A7" s="3">
        <v>3</v>
      </c>
      <c r="B7" s="4">
        <f>+B6+1</f>
        <v>43886</v>
      </c>
      <c r="C7" s="37"/>
      <c r="D7" s="37"/>
      <c r="E7" s="44">
        <f t="shared" si="0"/>
        <v>0</v>
      </c>
      <c r="F7" s="37"/>
      <c r="G7" s="37"/>
      <c r="H7" s="44">
        <f t="shared" si="1"/>
        <v>0</v>
      </c>
      <c r="I7" s="37"/>
      <c r="J7" s="37"/>
      <c r="K7" s="44">
        <f t="shared" si="2"/>
        <v>0</v>
      </c>
      <c r="L7" s="37"/>
      <c r="M7" s="37"/>
      <c r="N7" s="44">
        <f t="shared" si="3"/>
        <v>0</v>
      </c>
      <c r="O7" s="37">
        <f t="shared" si="4"/>
        <v>0</v>
      </c>
      <c r="P7" s="37">
        <f t="shared" si="5"/>
        <v>0</v>
      </c>
      <c r="Q7" s="44">
        <f t="shared" si="6"/>
        <v>0</v>
      </c>
    </row>
    <row r="8" spans="1:17" x14ac:dyDescent="0.25">
      <c r="A8" s="3">
        <v>4</v>
      </c>
      <c r="B8" s="4">
        <f t="shared" ref="B8:B33" si="7">+B7+1</f>
        <v>43887</v>
      </c>
      <c r="C8" s="37"/>
      <c r="D8" s="37"/>
      <c r="E8" s="44">
        <f t="shared" si="0"/>
        <v>0</v>
      </c>
      <c r="F8" s="37"/>
      <c r="G8" s="37"/>
      <c r="H8" s="44">
        <f t="shared" si="1"/>
        <v>0</v>
      </c>
      <c r="I8" s="37"/>
      <c r="J8" s="37"/>
      <c r="K8" s="44">
        <f t="shared" si="2"/>
        <v>0</v>
      </c>
      <c r="L8" s="37"/>
      <c r="M8" s="37"/>
      <c r="N8" s="44">
        <f t="shared" si="3"/>
        <v>0</v>
      </c>
      <c r="O8" s="37">
        <f t="shared" si="4"/>
        <v>0</v>
      </c>
      <c r="P8" s="37">
        <f t="shared" si="5"/>
        <v>0</v>
      </c>
      <c r="Q8" s="44">
        <f t="shared" si="6"/>
        <v>0</v>
      </c>
    </row>
    <row r="9" spans="1:17" x14ac:dyDescent="0.25">
      <c r="A9" s="3">
        <v>5</v>
      </c>
      <c r="B9" s="4">
        <f t="shared" si="7"/>
        <v>43888</v>
      </c>
      <c r="C9" s="37"/>
      <c r="D9" s="37"/>
      <c r="E9" s="44">
        <f t="shared" si="0"/>
        <v>0</v>
      </c>
      <c r="F9" s="37"/>
      <c r="G9" s="37"/>
      <c r="H9" s="44">
        <f t="shared" si="1"/>
        <v>0</v>
      </c>
      <c r="I9" s="37"/>
      <c r="J9" s="37"/>
      <c r="K9" s="44">
        <f t="shared" si="2"/>
        <v>0</v>
      </c>
      <c r="L9" s="37"/>
      <c r="M9" s="37"/>
      <c r="N9" s="44">
        <f t="shared" si="3"/>
        <v>0</v>
      </c>
      <c r="O9" s="37">
        <f t="shared" si="4"/>
        <v>0</v>
      </c>
      <c r="P9" s="37">
        <f t="shared" si="5"/>
        <v>0</v>
      </c>
      <c r="Q9" s="44">
        <f t="shared" si="6"/>
        <v>0</v>
      </c>
    </row>
    <row r="10" spans="1:17" x14ac:dyDescent="0.25">
      <c r="A10" s="3">
        <v>6</v>
      </c>
      <c r="B10" s="4">
        <f t="shared" si="7"/>
        <v>43889</v>
      </c>
      <c r="C10" s="37"/>
      <c r="D10" s="37"/>
      <c r="E10" s="44">
        <f t="shared" si="0"/>
        <v>0</v>
      </c>
      <c r="F10" s="37"/>
      <c r="G10" s="37"/>
      <c r="H10" s="44">
        <f t="shared" si="1"/>
        <v>0</v>
      </c>
      <c r="I10" s="37"/>
      <c r="J10" s="37"/>
      <c r="K10" s="44">
        <f t="shared" si="2"/>
        <v>0</v>
      </c>
      <c r="L10" s="37"/>
      <c r="M10" s="37"/>
      <c r="N10" s="44">
        <f t="shared" si="3"/>
        <v>0</v>
      </c>
      <c r="O10" s="37">
        <f t="shared" si="4"/>
        <v>0</v>
      </c>
      <c r="P10" s="37">
        <f t="shared" si="5"/>
        <v>0</v>
      </c>
      <c r="Q10" s="44">
        <f t="shared" si="6"/>
        <v>0</v>
      </c>
    </row>
    <row r="11" spans="1:17" x14ac:dyDescent="0.25">
      <c r="A11" s="3">
        <v>7</v>
      </c>
      <c r="B11" s="4">
        <f t="shared" si="7"/>
        <v>43890</v>
      </c>
      <c r="C11" s="37"/>
      <c r="D11" s="37"/>
      <c r="E11" s="44">
        <f t="shared" si="0"/>
        <v>0</v>
      </c>
      <c r="F11" s="37"/>
      <c r="G11" s="37"/>
      <c r="H11" s="44">
        <f t="shared" si="1"/>
        <v>0</v>
      </c>
      <c r="I11" s="37">
        <v>1</v>
      </c>
      <c r="J11" s="37">
        <v>2</v>
      </c>
      <c r="K11" s="44">
        <f t="shared" si="2"/>
        <v>0.55012000000000005</v>
      </c>
      <c r="L11" s="37"/>
      <c r="M11" s="37"/>
      <c r="N11" s="44">
        <f t="shared" si="3"/>
        <v>0</v>
      </c>
      <c r="O11" s="37">
        <f t="shared" si="4"/>
        <v>1</v>
      </c>
      <c r="P11" s="37">
        <f t="shared" si="5"/>
        <v>2</v>
      </c>
      <c r="Q11" s="44">
        <f t="shared" si="6"/>
        <v>0.55012000000000005</v>
      </c>
    </row>
    <row r="12" spans="1:17" x14ac:dyDescent="0.25">
      <c r="A12" s="3">
        <v>8</v>
      </c>
      <c r="B12" s="4">
        <f t="shared" si="7"/>
        <v>43891</v>
      </c>
      <c r="C12" s="37"/>
      <c r="D12" s="37"/>
      <c r="E12" s="44">
        <f t="shared" si="0"/>
        <v>0</v>
      </c>
      <c r="F12" s="37"/>
      <c r="G12" s="37"/>
      <c r="H12" s="44">
        <f t="shared" si="1"/>
        <v>0</v>
      </c>
      <c r="I12" s="37"/>
      <c r="J12" s="37"/>
      <c r="K12" s="44">
        <f t="shared" si="2"/>
        <v>0</v>
      </c>
      <c r="L12" s="37"/>
      <c r="M12" s="37"/>
      <c r="N12" s="44">
        <f t="shared" si="3"/>
        <v>0</v>
      </c>
      <c r="O12" s="37">
        <f t="shared" si="4"/>
        <v>0</v>
      </c>
      <c r="P12" s="37">
        <f t="shared" si="5"/>
        <v>0</v>
      </c>
      <c r="Q12" s="44">
        <f t="shared" si="6"/>
        <v>0</v>
      </c>
    </row>
    <row r="13" spans="1:17" x14ac:dyDescent="0.25">
      <c r="A13" s="3">
        <v>9</v>
      </c>
      <c r="B13" s="4">
        <f t="shared" si="7"/>
        <v>43892</v>
      </c>
      <c r="C13" s="37"/>
      <c r="D13" s="37"/>
      <c r="E13" s="44">
        <f t="shared" si="0"/>
        <v>0</v>
      </c>
      <c r="F13" s="37"/>
      <c r="G13" s="37"/>
      <c r="H13" s="44">
        <f t="shared" si="1"/>
        <v>0</v>
      </c>
      <c r="I13" s="37"/>
      <c r="J13" s="37"/>
      <c r="K13" s="44">
        <f t="shared" si="2"/>
        <v>0</v>
      </c>
      <c r="L13" s="37">
        <v>1</v>
      </c>
      <c r="M13" s="37">
        <v>3</v>
      </c>
      <c r="N13" s="44">
        <f t="shared" si="3"/>
        <v>0.82518000000000002</v>
      </c>
      <c r="O13" s="37">
        <f t="shared" si="4"/>
        <v>1</v>
      </c>
      <c r="P13" s="37">
        <f t="shared" si="5"/>
        <v>3</v>
      </c>
      <c r="Q13" s="44">
        <f t="shared" si="6"/>
        <v>0.82518000000000002</v>
      </c>
    </row>
    <row r="14" spans="1:17" x14ac:dyDescent="0.25">
      <c r="A14" s="3">
        <v>10</v>
      </c>
      <c r="B14" s="4">
        <f t="shared" si="7"/>
        <v>43893</v>
      </c>
      <c r="C14" s="37">
        <v>1</v>
      </c>
      <c r="D14" s="37">
        <v>2</v>
      </c>
      <c r="E14" s="44">
        <f t="shared" si="0"/>
        <v>0.55012000000000005</v>
      </c>
      <c r="F14" s="37"/>
      <c r="G14" s="37"/>
      <c r="H14" s="44">
        <f t="shared" si="1"/>
        <v>0</v>
      </c>
      <c r="I14" s="37"/>
      <c r="J14" s="37"/>
      <c r="K14" s="44">
        <f t="shared" si="2"/>
        <v>0</v>
      </c>
      <c r="L14" s="37"/>
      <c r="M14" s="37"/>
      <c r="N14" s="44">
        <f t="shared" si="3"/>
        <v>0</v>
      </c>
      <c r="O14" s="37">
        <f t="shared" si="4"/>
        <v>1</v>
      </c>
      <c r="P14" s="37">
        <f t="shared" si="5"/>
        <v>2</v>
      </c>
      <c r="Q14" s="44">
        <f t="shared" si="6"/>
        <v>0.55012000000000005</v>
      </c>
    </row>
    <row r="15" spans="1:17" x14ac:dyDescent="0.25">
      <c r="A15" s="3">
        <v>11</v>
      </c>
      <c r="B15" s="4">
        <f t="shared" si="7"/>
        <v>43894</v>
      </c>
      <c r="C15" s="37"/>
      <c r="D15" s="37"/>
      <c r="E15" s="44">
        <f t="shared" si="0"/>
        <v>0</v>
      </c>
      <c r="F15" s="37"/>
      <c r="G15" s="37"/>
      <c r="H15" s="44">
        <f t="shared" si="1"/>
        <v>0</v>
      </c>
      <c r="I15" s="37">
        <v>1</v>
      </c>
      <c r="J15" s="37">
        <v>2</v>
      </c>
      <c r="K15" s="44">
        <f t="shared" si="2"/>
        <v>0.55012000000000005</v>
      </c>
      <c r="L15" s="37"/>
      <c r="M15" s="37"/>
      <c r="N15" s="44">
        <f t="shared" si="3"/>
        <v>0</v>
      </c>
      <c r="O15" s="37">
        <f t="shared" si="4"/>
        <v>1</v>
      </c>
      <c r="P15" s="37">
        <f t="shared" si="5"/>
        <v>2</v>
      </c>
      <c r="Q15" s="44">
        <f t="shared" si="6"/>
        <v>0.55012000000000005</v>
      </c>
    </row>
    <row r="16" spans="1:17" x14ac:dyDescent="0.25">
      <c r="A16" s="3">
        <v>12</v>
      </c>
      <c r="B16" s="4">
        <f t="shared" si="7"/>
        <v>43895</v>
      </c>
      <c r="C16" s="37"/>
      <c r="D16" s="37"/>
      <c r="E16" s="44">
        <f t="shared" si="0"/>
        <v>0</v>
      </c>
      <c r="F16" s="37"/>
      <c r="G16" s="37"/>
      <c r="H16" s="44">
        <f t="shared" si="1"/>
        <v>0</v>
      </c>
      <c r="I16" s="37"/>
      <c r="J16" s="37"/>
      <c r="K16" s="44">
        <f t="shared" si="2"/>
        <v>0</v>
      </c>
      <c r="L16" s="37"/>
      <c r="M16" s="37"/>
      <c r="N16" s="44">
        <f t="shared" si="3"/>
        <v>0</v>
      </c>
      <c r="O16" s="37">
        <f t="shared" si="4"/>
        <v>0</v>
      </c>
      <c r="P16" s="37">
        <f t="shared" si="5"/>
        <v>0</v>
      </c>
      <c r="Q16" s="44">
        <f t="shared" si="6"/>
        <v>0</v>
      </c>
    </row>
    <row r="17" spans="1:17" x14ac:dyDescent="0.25">
      <c r="A17" s="3">
        <v>13</v>
      </c>
      <c r="B17" s="4">
        <f t="shared" si="7"/>
        <v>43896</v>
      </c>
      <c r="C17" s="37"/>
      <c r="D17" s="37"/>
      <c r="E17" s="44">
        <f t="shared" si="0"/>
        <v>0</v>
      </c>
      <c r="F17" s="37"/>
      <c r="G17" s="37"/>
      <c r="H17" s="44">
        <f t="shared" si="1"/>
        <v>0</v>
      </c>
      <c r="I17" s="37"/>
      <c r="J17" s="37"/>
      <c r="K17" s="44">
        <f t="shared" si="2"/>
        <v>0</v>
      </c>
      <c r="L17" s="37"/>
      <c r="M17" s="37"/>
      <c r="N17" s="44">
        <f t="shared" si="3"/>
        <v>0</v>
      </c>
      <c r="O17" s="37">
        <f t="shared" si="4"/>
        <v>0</v>
      </c>
      <c r="P17" s="37">
        <f t="shared" si="5"/>
        <v>0</v>
      </c>
      <c r="Q17" s="44">
        <f t="shared" si="6"/>
        <v>0</v>
      </c>
    </row>
    <row r="18" spans="1:17" x14ac:dyDescent="0.25">
      <c r="A18" s="3">
        <v>14</v>
      </c>
      <c r="B18" s="4">
        <f t="shared" si="7"/>
        <v>43897</v>
      </c>
      <c r="C18" s="37"/>
      <c r="D18" s="37"/>
      <c r="E18" s="44">
        <f t="shared" si="0"/>
        <v>0</v>
      </c>
      <c r="F18" s="37"/>
      <c r="G18" s="37"/>
      <c r="H18" s="44">
        <f t="shared" si="1"/>
        <v>0</v>
      </c>
      <c r="I18" s="37"/>
      <c r="J18" s="37"/>
      <c r="K18" s="44">
        <f t="shared" si="2"/>
        <v>0</v>
      </c>
      <c r="L18" s="37"/>
      <c r="M18" s="37"/>
      <c r="N18" s="44">
        <f t="shared" si="3"/>
        <v>0</v>
      </c>
      <c r="O18" s="37">
        <f t="shared" si="4"/>
        <v>0</v>
      </c>
      <c r="P18" s="37">
        <f t="shared" si="5"/>
        <v>0</v>
      </c>
      <c r="Q18" s="44">
        <f t="shared" si="6"/>
        <v>0</v>
      </c>
    </row>
    <row r="19" spans="1:17" x14ac:dyDescent="0.25">
      <c r="A19" s="3">
        <v>15</v>
      </c>
      <c r="B19" s="4">
        <f t="shared" si="7"/>
        <v>43898</v>
      </c>
      <c r="C19" s="37"/>
      <c r="D19" s="37"/>
      <c r="E19" s="44">
        <f t="shared" si="0"/>
        <v>0</v>
      </c>
      <c r="F19" s="37"/>
      <c r="G19" s="37"/>
      <c r="H19" s="44">
        <f t="shared" si="1"/>
        <v>0</v>
      </c>
      <c r="I19" s="37"/>
      <c r="J19" s="37"/>
      <c r="K19" s="44">
        <f t="shared" si="2"/>
        <v>0</v>
      </c>
      <c r="L19" s="37"/>
      <c r="M19" s="37"/>
      <c r="N19" s="44">
        <f t="shared" si="3"/>
        <v>0</v>
      </c>
      <c r="O19" s="37">
        <f t="shared" si="4"/>
        <v>0</v>
      </c>
      <c r="P19" s="37">
        <f t="shared" si="5"/>
        <v>0</v>
      </c>
      <c r="Q19" s="44">
        <f t="shared" si="6"/>
        <v>0</v>
      </c>
    </row>
    <row r="20" spans="1:17" x14ac:dyDescent="0.25">
      <c r="A20" s="3">
        <v>16</v>
      </c>
      <c r="B20" s="4">
        <f t="shared" si="7"/>
        <v>43899</v>
      </c>
      <c r="C20" s="37"/>
      <c r="D20" s="37"/>
      <c r="E20" s="44">
        <f t="shared" si="0"/>
        <v>0</v>
      </c>
      <c r="F20" s="37"/>
      <c r="G20" s="37"/>
      <c r="H20" s="44">
        <f t="shared" si="1"/>
        <v>0</v>
      </c>
      <c r="I20" s="37"/>
      <c r="J20" s="37"/>
      <c r="K20" s="44">
        <f t="shared" si="2"/>
        <v>0</v>
      </c>
      <c r="L20" s="37">
        <v>1</v>
      </c>
      <c r="M20" s="37">
        <v>2</v>
      </c>
      <c r="N20" s="44">
        <f t="shared" si="3"/>
        <v>0.55012000000000005</v>
      </c>
      <c r="O20" s="37">
        <f t="shared" si="4"/>
        <v>1</v>
      </c>
      <c r="P20" s="37">
        <f t="shared" si="5"/>
        <v>2</v>
      </c>
      <c r="Q20" s="44">
        <f t="shared" si="6"/>
        <v>0.55012000000000005</v>
      </c>
    </row>
    <row r="21" spans="1:17" s="6" customFormat="1" x14ac:dyDescent="0.25">
      <c r="A21" s="5">
        <v>17</v>
      </c>
      <c r="B21" s="4">
        <f t="shared" si="7"/>
        <v>43900</v>
      </c>
      <c r="C21" s="37"/>
      <c r="D21" s="37"/>
      <c r="E21" s="44">
        <f t="shared" si="0"/>
        <v>0</v>
      </c>
      <c r="F21" s="37"/>
      <c r="G21" s="37"/>
      <c r="H21" s="44">
        <f t="shared" si="1"/>
        <v>0</v>
      </c>
      <c r="I21" s="37"/>
      <c r="J21" s="37"/>
      <c r="K21" s="44">
        <f t="shared" si="2"/>
        <v>0</v>
      </c>
      <c r="L21" s="37"/>
      <c r="M21" s="37"/>
      <c r="N21" s="44">
        <f t="shared" si="3"/>
        <v>0</v>
      </c>
      <c r="O21" s="37">
        <f t="shared" si="4"/>
        <v>0</v>
      </c>
      <c r="P21" s="37">
        <f t="shared" si="5"/>
        <v>0</v>
      </c>
      <c r="Q21" s="44">
        <f t="shared" si="6"/>
        <v>0</v>
      </c>
    </row>
    <row r="22" spans="1:17" x14ac:dyDescent="0.25">
      <c r="A22" s="3">
        <v>18</v>
      </c>
      <c r="B22" s="4">
        <f t="shared" si="7"/>
        <v>43901</v>
      </c>
      <c r="C22" s="37"/>
      <c r="D22" s="37"/>
      <c r="E22" s="44">
        <f t="shared" si="0"/>
        <v>0</v>
      </c>
      <c r="F22" s="37"/>
      <c r="G22" s="37"/>
      <c r="H22" s="44">
        <f t="shared" si="1"/>
        <v>0</v>
      </c>
      <c r="I22" s="37"/>
      <c r="J22" s="37"/>
      <c r="K22" s="44">
        <f t="shared" si="2"/>
        <v>0</v>
      </c>
      <c r="L22" s="37">
        <v>1</v>
      </c>
      <c r="M22" s="37">
        <v>2</v>
      </c>
      <c r="N22" s="44">
        <f t="shared" si="3"/>
        <v>0.55012000000000005</v>
      </c>
      <c r="O22" s="37">
        <f t="shared" si="4"/>
        <v>1</v>
      </c>
      <c r="P22" s="37">
        <f t="shared" si="5"/>
        <v>2</v>
      </c>
      <c r="Q22" s="44">
        <f t="shared" si="6"/>
        <v>0.55012000000000005</v>
      </c>
    </row>
    <row r="23" spans="1:17" x14ac:dyDescent="0.25">
      <c r="A23" s="3">
        <v>19</v>
      </c>
      <c r="B23" s="4">
        <f t="shared" si="7"/>
        <v>43902</v>
      </c>
      <c r="C23" s="37"/>
      <c r="D23" s="37"/>
      <c r="E23" s="44">
        <f t="shared" si="0"/>
        <v>0</v>
      </c>
      <c r="F23" s="37"/>
      <c r="G23" s="37"/>
      <c r="H23" s="44">
        <f t="shared" si="1"/>
        <v>0</v>
      </c>
      <c r="I23" s="37"/>
      <c r="J23" s="37"/>
      <c r="K23" s="44">
        <f t="shared" si="2"/>
        <v>0</v>
      </c>
      <c r="L23" s="37"/>
      <c r="M23" s="37"/>
      <c r="N23" s="44">
        <f t="shared" si="3"/>
        <v>0</v>
      </c>
      <c r="O23" s="37">
        <f t="shared" si="4"/>
        <v>0</v>
      </c>
      <c r="P23" s="37">
        <f t="shared" si="5"/>
        <v>0</v>
      </c>
      <c r="Q23" s="44">
        <f t="shared" si="6"/>
        <v>0</v>
      </c>
    </row>
    <row r="24" spans="1:17" x14ac:dyDescent="0.25">
      <c r="A24" s="3">
        <v>20</v>
      </c>
      <c r="B24" s="4">
        <f t="shared" si="7"/>
        <v>43903</v>
      </c>
      <c r="C24" s="37"/>
      <c r="D24" s="37"/>
      <c r="E24" s="44">
        <f t="shared" si="0"/>
        <v>0</v>
      </c>
      <c r="F24" s="37"/>
      <c r="G24" s="37"/>
      <c r="H24" s="44">
        <f t="shared" si="1"/>
        <v>0</v>
      </c>
      <c r="I24" s="37">
        <v>1</v>
      </c>
      <c r="J24" s="37">
        <v>2</v>
      </c>
      <c r="K24" s="44">
        <f t="shared" si="2"/>
        <v>0.55012000000000005</v>
      </c>
      <c r="L24" s="37"/>
      <c r="M24" s="37"/>
      <c r="N24" s="44">
        <f t="shared" si="3"/>
        <v>0</v>
      </c>
      <c r="O24" s="37">
        <f t="shared" si="4"/>
        <v>1</v>
      </c>
      <c r="P24" s="37">
        <f t="shared" si="5"/>
        <v>2</v>
      </c>
      <c r="Q24" s="44">
        <f t="shared" si="6"/>
        <v>0.55012000000000005</v>
      </c>
    </row>
    <row r="25" spans="1:17" x14ac:dyDescent="0.25">
      <c r="A25" s="3">
        <v>21</v>
      </c>
      <c r="B25" s="4">
        <f t="shared" si="7"/>
        <v>43904</v>
      </c>
      <c r="C25" s="37"/>
      <c r="D25" s="37"/>
      <c r="E25" s="44">
        <f t="shared" si="0"/>
        <v>0</v>
      </c>
      <c r="F25" s="37"/>
      <c r="G25" s="37"/>
      <c r="H25" s="44">
        <f t="shared" si="1"/>
        <v>0</v>
      </c>
      <c r="I25" s="37"/>
      <c r="J25" s="37"/>
      <c r="K25" s="44">
        <f t="shared" si="2"/>
        <v>0</v>
      </c>
      <c r="L25" s="37"/>
      <c r="M25" s="37"/>
      <c r="N25" s="44">
        <f t="shared" si="3"/>
        <v>0</v>
      </c>
      <c r="O25" s="37">
        <f t="shared" si="4"/>
        <v>0</v>
      </c>
      <c r="P25" s="37">
        <f t="shared" si="5"/>
        <v>0</v>
      </c>
      <c r="Q25" s="44">
        <f t="shared" si="6"/>
        <v>0</v>
      </c>
    </row>
    <row r="26" spans="1:17" x14ac:dyDescent="0.25">
      <c r="A26" s="3">
        <v>22</v>
      </c>
      <c r="B26" s="4">
        <f t="shared" si="7"/>
        <v>43905</v>
      </c>
      <c r="C26" s="37"/>
      <c r="D26" s="37"/>
      <c r="E26" s="44">
        <f t="shared" si="0"/>
        <v>0</v>
      </c>
      <c r="F26" s="37"/>
      <c r="G26" s="37"/>
      <c r="H26" s="44">
        <f t="shared" si="1"/>
        <v>0</v>
      </c>
      <c r="I26" s="37"/>
      <c r="J26" s="37"/>
      <c r="K26" s="44">
        <f t="shared" si="2"/>
        <v>0</v>
      </c>
      <c r="L26" s="37"/>
      <c r="M26" s="37"/>
      <c r="N26" s="44">
        <f t="shared" si="3"/>
        <v>0</v>
      </c>
      <c r="O26" s="37">
        <f t="shared" si="4"/>
        <v>0</v>
      </c>
      <c r="P26" s="37">
        <f t="shared" si="5"/>
        <v>0</v>
      </c>
      <c r="Q26" s="44">
        <f t="shared" si="6"/>
        <v>0</v>
      </c>
    </row>
    <row r="27" spans="1:17" x14ac:dyDescent="0.25">
      <c r="A27" s="3">
        <v>23</v>
      </c>
      <c r="B27" s="4">
        <f t="shared" si="7"/>
        <v>43906</v>
      </c>
      <c r="C27" s="37"/>
      <c r="D27" s="37"/>
      <c r="E27" s="44">
        <f t="shared" si="0"/>
        <v>0</v>
      </c>
      <c r="F27" s="37"/>
      <c r="G27" s="37"/>
      <c r="H27" s="44">
        <f t="shared" si="1"/>
        <v>0</v>
      </c>
      <c r="I27" s="37">
        <v>1</v>
      </c>
      <c r="J27" s="37">
        <v>3</v>
      </c>
      <c r="K27" s="44">
        <f t="shared" si="2"/>
        <v>0.82518000000000002</v>
      </c>
      <c r="L27" s="37"/>
      <c r="M27" s="37"/>
      <c r="N27" s="44">
        <f t="shared" si="3"/>
        <v>0</v>
      </c>
      <c r="O27" s="37">
        <f t="shared" si="4"/>
        <v>1</v>
      </c>
      <c r="P27" s="37">
        <f t="shared" si="5"/>
        <v>3</v>
      </c>
      <c r="Q27" s="44">
        <f t="shared" si="6"/>
        <v>0.82518000000000002</v>
      </c>
    </row>
    <row r="28" spans="1:17" x14ac:dyDescent="0.25">
      <c r="A28" s="3">
        <v>24</v>
      </c>
      <c r="B28" s="4">
        <f t="shared" si="7"/>
        <v>43907</v>
      </c>
      <c r="C28" s="37"/>
      <c r="D28" s="37"/>
      <c r="E28" s="44">
        <f t="shared" si="0"/>
        <v>0</v>
      </c>
      <c r="F28" s="37"/>
      <c r="G28" s="37"/>
      <c r="H28" s="44">
        <f t="shared" si="1"/>
        <v>0</v>
      </c>
      <c r="I28" s="37"/>
      <c r="J28" s="37"/>
      <c r="K28" s="44">
        <f t="shared" si="2"/>
        <v>0</v>
      </c>
      <c r="L28" s="37"/>
      <c r="M28" s="37"/>
      <c r="N28" s="44">
        <f t="shared" si="3"/>
        <v>0</v>
      </c>
      <c r="O28" s="37">
        <f t="shared" si="4"/>
        <v>0</v>
      </c>
      <c r="P28" s="37">
        <f t="shared" si="5"/>
        <v>0</v>
      </c>
      <c r="Q28" s="44">
        <f t="shared" si="6"/>
        <v>0</v>
      </c>
    </row>
    <row r="29" spans="1:17" x14ac:dyDescent="0.25">
      <c r="A29" s="3">
        <v>25</v>
      </c>
      <c r="B29" s="4">
        <f t="shared" si="7"/>
        <v>43908</v>
      </c>
      <c r="C29" s="37"/>
      <c r="D29" s="37"/>
      <c r="E29" s="44">
        <f t="shared" si="0"/>
        <v>0</v>
      </c>
      <c r="F29" s="37">
        <v>1</v>
      </c>
      <c r="G29" s="37">
        <v>25</v>
      </c>
      <c r="H29" s="44">
        <f t="shared" si="1"/>
        <v>6.8765000000000009</v>
      </c>
      <c r="I29" s="37"/>
      <c r="J29" s="37"/>
      <c r="K29" s="44">
        <f t="shared" si="2"/>
        <v>0</v>
      </c>
      <c r="L29" s="37"/>
      <c r="M29" s="37"/>
      <c r="N29" s="44">
        <f t="shared" si="3"/>
        <v>0</v>
      </c>
      <c r="O29" s="37">
        <f t="shared" si="4"/>
        <v>1</v>
      </c>
      <c r="P29" s="37">
        <f t="shared" si="5"/>
        <v>25</v>
      </c>
      <c r="Q29" s="44">
        <f t="shared" si="6"/>
        <v>6.8765000000000009</v>
      </c>
    </row>
    <row r="30" spans="1:17" x14ac:dyDescent="0.25">
      <c r="A30" s="3">
        <v>26</v>
      </c>
      <c r="B30" s="4">
        <f t="shared" si="7"/>
        <v>43909</v>
      </c>
      <c r="C30" s="37"/>
      <c r="D30" s="37"/>
      <c r="E30" s="44">
        <f t="shared" si="0"/>
        <v>0</v>
      </c>
      <c r="F30" s="37"/>
      <c r="G30" s="37"/>
      <c r="H30" s="44">
        <f t="shared" si="1"/>
        <v>0</v>
      </c>
      <c r="I30" s="37"/>
      <c r="J30" s="37"/>
      <c r="K30" s="44">
        <f t="shared" si="2"/>
        <v>0</v>
      </c>
      <c r="L30" s="37"/>
      <c r="M30" s="37"/>
      <c r="N30" s="44">
        <f t="shared" si="3"/>
        <v>0</v>
      </c>
      <c r="O30" s="37">
        <f t="shared" si="4"/>
        <v>0</v>
      </c>
      <c r="P30" s="37">
        <f t="shared" si="5"/>
        <v>0</v>
      </c>
      <c r="Q30" s="44">
        <f t="shared" si="6"/>
        <v>0</v>
      </c>
    </row>
    <row r="31" spans="1:17" x14ac:dyDescent="0.25">
      <c r="A31" s="3">
        <v>27</v>
      </c>
      <c r="B31" s="4">
        <f t="shared" si="7"/>
        <v>43910</v>
      </c>
      <c r="C31" s="37"/>
      <c r="D31" s="37"/>
      <c r="E31" s="44">
        <f t="shared" si="0"/>
        <v>0</v>
      </c>
      <c r="F31" s="37"/>
      <c r="G31" s="37"/>
      <c r="H31" s="44">
        <f t="shared" si="1"/>
        <v>0</v>
      </c>
      <c r="I31" s="37"/>
      <c r="J31" s="37"/>
      <c r="K31" s="44">
        <f t="shared" si="2"/>
        <v>0</v>
      </c>
      <c r="L31" s="37"/>
      <c r="M31" s="37"/>
      <c r="N31" s="44">
        <f t="shared" si="3"/>
        <v>0</v>
      </c>
      <c r="O31" s="37">
        <f t="shared" si="4"/>
        <v>0</v>
      </c>
      <c r="P31" s="37">
        <f t="shared" si="5"/>
        <v>0</v>
      </c>
      <c r="Q31" s="44">
        <f t="shared" si="6"/>
        <v>0</v>
      </c>
    </row>
    <row r="32" spans="1:17" x14ac:dyDescent="0.25">
      <c r="A32" s="3">
        <v>28</v>
      </c>
      <c r="B32" s="4">
        <f t="shared" si="7"/>
        <v>43911</v>
      </c>
      <c r="C32" s="37"/>
      <c r="D32" s="37"/>
      <c r="E32" s="44">
        <f t="shared" si="0"/>
        <v>0</v>
      </c>
      <c r="F32" s="37"/>
      <c r="G32" s="37"/>
      <c r="H32" s="44">
        <f t="shared" si="1"/>
        <v>0</v>
      </c>
      <c r="I32" s="37"/>
      <c r="J32" s="37"/>
      <c r="K32" s="44">
        <f t="shared" si="2"/>
        <v>0</v>
      </c>
      <c r="L32" s="37"/>
      <c r="M32" s="37"/>
      <c r="N32" s="44">
        <f t="shared" si="3"/>
        <v>0</v>
      </c>
      <c r="O32" s="37">
        <f t="shared" si="4"/>
        <v>0</v>
      </c>
      <c r="P32" s="37">
        <f t="shared" si="5"/>
        <v>0</v>
      </c>
      <c r="Q32" s="44">
        <f t="shared" si="6"/>
        <v>0</v>
      </c>
    </row>
    <row r="33" spans="1:17" x14ac:dyDescent="0.25">
      <c r="A33" s="3">
        <v>29</v>
      </c>
      <c r="B33" s="4">
        <f t="shared" si="7"/>
        <v>43912</v>
      </c>
      <c r="C33" s="37"/>
      <c r="D33" s="37"/>
      <c r="E33" s="44">
        <f t="shared" si="0"/>
        <v>0</v>
      </c>
      <c r="F33" s="37"/>
      <c r="G33" s="37"/>
      <c r="H33" s="44">
        <f t="shared" si="1"/>
        <v>0</v>
      </c>
      <c r="I33" s="37"/>
      <c r="J33" s="37"/>
      <c r="K33" s="44">
        <f t="shared" si="2"/>
        <v>0</v>
      </c>
      <c r="L33" s="37"/>
      <c r="M33" s="37"/>
      <c r="N33" s="44">
        <f t="shared" si="3"/>
        <v>0</v>
      </c>
      <c r="O33" s="37">
        <f t="shared" si="4"/>
        <v>0</v>
      </c>
      <c r="P33" s="37">
        <f t="shared" si="5"/>
        <v>0</v>
      </c>
      <c r="Q33" s="44">
        <f t="shared" si="6"/>
        <v>0</v>
      </c>
    </row>
    <row r="34" spans="1:17" x14ac:dyDescent="0.25">
      <c r="A34" s="3">
        <v>30</v>
      </c>
      <c r="B34" s="4"/>
      <c r="C34" s="37"/>
      <c r="D34" s="37"/>
      <c r="E34" s="44">
        <f t="shared" si="0"/>
        <v>0</v>
      </c>
      <c r="F34" s="37"/>
      <c r="G34" s="37"/>
      <c r="H34" s="44">
        <f t="shared" si="1"/>
        <v>0</v>
      </c>
      <c r="I34" s="37"/>
      <c r="J34" s="37"/>
      <c r="K34" s="44">
        <f t="shared" si="2"/>
        <v>0</v>
      </c>
      <c r="L34" s="37"/>
      <c r="M34" s="37"/>
      <c r="N34" s="44">
        <f t="shared" si="3"/>
        <v>0</v>
      </c>
      <c r="O34" s="37">
        <f t="shared" si="4"/>
        <v>0</v>
      </c>
      <c r="P34" s="37">
        <f t="shared" si="5"/>
        <v>0</v>
      </c>
      <c r="Q34" s="44">
        <f t="shared" si="6"/>
        <v>0</v>
      </c>
    </row>
    <row r="35" spans="1:17" x14ac:dyDescent="0.25">
      <c r="A35" s="3">
        <v>31</v>
      </c>
      <c r="B35" s="4"/>
      <c r="C35" s="37"/>
      <c r="D35" s="37"/>
      <c r="E35" s="44">
        <f t="shared" ref="E35" si="8">+D35*$B$1</f>
        <v>0</v>
      </c>
      <c r="F35" s="37"/>
      <c r="G35" s="37"/>
      <c r="H35" s="44">
        <f t="shared" si="1"/>
        <v>0</v>
      </c>
      <c r="I35" s="37"/>
      <c r="J35" s="37"/>
      <c r="K35" s="44">
        <f t="shared" ref="K35" si="9">+J35*$B$1</f>
        <v>0</v>
      </c>
      <c r="L35" s="37"/>
      <c r="M35" s="37"/>
      <c r="N35" s="44">
        <f t="shared" si="3"/>
        <v>0</v>
      </c>
      <c r="O35" s="37">
        <f t="shared" ref="O35" si="10">+C35+F35+I35+L35</f>
        <v>0</v>
      </c>
      <c r="P35" s="37">
        <f t="shared" ref="P35" si="11">+D35+G35+J35+M35</f>
        <v>0</v>
      </c>
      <c r="Q35" s="44">
        <f t="shared" ref="Q35" si="12">+E35+H35+K35+N35</f>
        <v>0</v>
      </c>
    </row>
    <row r="36" spans="1:17" s="43" customFormat="1" ht="15.75" thickBot="1" x14ac:dyDescent="0.3">
      <c r="A36" s="40" t="s">
        <v>20</v>
      </c>
      <c r="B36" s="41"/>
      <c r="C36" s="42">
        <f t="shared" ref="C36:Q36" si="13">SUM(C5:C35)</f>
        <v>1</v>
      </c>
      <c r="D36" s="42">
        <f t="shared" si="13"/>
        <v>2</v>
      </c>
      <c r="E36" s="45">
        <f t="shared" si="13"/>
        <v>0.55012000000000005</v>
      </c>
      <c r="F36" s="42">
        <f t="shared" si="13"/>
        <v>1</v>
      </c>
      <c r="G36" s="42">
        <f t="shared" si="13"/>
        <v>25</v>
      </c>
      <c r="H36" s="45">
        <f t="shared" si="13"/>
        <v>6.8765000000000009</v>
      </c>
      <c r="I36" s="42">
        <f t="shared" si="13"/>
        <v>4</v>
      </c>
      <c r="J36" s="42">
        <f t="shared" si="13"/>
        <v>9</v>
      </c>
      <c r="K36" s="45">
        <f t="shared" si="13"/>
        <v>2.4755400000000001</v>
      </c>
      <c r="L36" s="42">
        <f t="shared" si="13"/>
        <v>3</v>
      </c>
      <c r="M36" s="42">
        <f t="shared" si="13"/>
        <v>7</v>
      </c>
      <c r="N36" s="45">
        <f t="shared" si="13"/>
        <v>1.9254200000000004</v>
      </c>
      <c r="O36" s="42">
        <f t="shared" si="13"/>
        <v>9</v>
      </c>
      <c r="P36" s="42">
        <f t="shared" si="13"/>
        <v>43</v>
      </c>
      <c r="Q36" s="45">
        <f t="shared" si="13"/>
        <v>11.827580000000001</v>
      </c>
    </row>
  </sheetData>
  <mergeCells count="8">
    <mergeCell ref="A2:B4"/>
    <mergeCell ref="C2:H2"/>
    <mergeCell ref="I2:N2"/>
    <mergeCell ref="O2:Q3"/>
    <mergeCell ref="C3:E3"/>
    <mergeCell ref="F3:H3"/>
    <mergeCell ref="I3:K3"/>
    <mergeCell ref="L3:N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F11F-BAAC-4030-B464-E938528BB197}">
  <dimension ref="A1:AB65"/>
  <sheetViews>
    <sheetView zoomScaleNormal="100" workbookViewId="0">
      <pane xSplit="1" ySplit="5" topLeftCell="B21" activePane="bottomRight" state="frozen"/>
      <selection activeCell="A58" sqref="A58"/>
      <selection pane="topRight" activeCell="A58" sqref="A58"/>
      <selection pane="bottomLeft" activeCell="A58" sqref="A58"/>
      <selection pane="bottomRight" activeCell="U35" sqref="U35"/>
    </sheetView>
  </sheetViews>
  <sheetFormatPr defaultColWidth="9" defaultRowHeight="15" x14ac:dyDescent="0.25"/>
  <cols>
    <col min="1" max="1" width="8.7109375" style="8" customWidth="1"/>
    <col min="2" max="3" width="9.28515625" style="30" customWidth="1"/>
    <col min="4" max="4" width="0.42578125" style="19" customWidth="1"/>
    <col min="5" max="6" width="9.28515625" style="30" customWidth="1"/>
    <col min="7" max="7" width="0.42578125" style="19" customWidth="1"/>
    <col min="8" max="9" width="9.28515625" style="30" customWidth="1"/>
    <col min="10" max="10" width="0.42578125" style="19" customWidth="1"/>
    <col min="11" max="12" width="9.28515625" style="8" customWidth="1"/>
    <col min="13" max="13" width="0.42578125" style="36" customWidth="1"/>
    <col min="14" max="15" width="9.28515625" style="8" customWidth="1"/>
    <col min="16" max="16" width="2.5703125" style="36" customWidth="1"/>
    <col min="17" max="17" width="8.7109375" style="8" customWidth="1"/>
    <col min="18" max="19" width="9.7109375" style="8" bestFit="1" customWidth="1"/>
    <col min="20" max="20" width="1.28515625" style="36" customWidth="1"/>
    <col min="21" max="21" width="11.7109375" style="8" customWidth="1"/>
    <col min="22" max="22" width="9.7109375" style="8" bestFit="1" customWidth="1"/>
    <col min="23" max="23" width="1.28515625" style="36" customWidth="1"/>
    <col min="24" max="24" width="11.7109375" style="8" customWidth="1"/>
    <col min="25" max="25" width="9.7109375" style="8" bestFit="1" customWidth="1"/>
    <col min="26" max="26" width="1.28515625" style="36" customWidth="1"/>
    <col min="27" max="27" width="11.7109375" style="8" customWidth="1"/>
    <col min="28" max="28" width="9.7109375" style="8" bestFit="1" customWidth="1"/>
    <col min="29" max="256" width="9" style="8"/>
    <col min="257" max="257" width="8.7109375" style="8" customWidth="1"/>
    <col min="258" max="259" width="9.28515625" style="8" customWidth="1"/>
    <col min="260" max="260" width="0.42578125" style="8" customWidth="1"/>
    <col min="261" max="262" width="9.28515625" style="8" customWidth="1"/>
    <col min="263" max="263" width="0.42578125" style="8" customWidth="1"/>
    <col min="264" max="265" width="9.28515625" style="8" customWidth="1"/>
    <col min="266" max="266" width="0.42578125" style="8" customWidth="1"/>
    <col min="267" max="268" width="9.28515625" style="8" customWidth="1"/>
    <col min="269" max="269" width="0.42578125" style="8" customWidth="1"/>
    <col min="270" max="271" width="9.28515625" style="8" customWidth="1"/>
    <col min="272" max="272" width="2.5703125" style="8" customWidth="1"/>
    <col min="273" max="273" width="8.7109375" style="8" customWidth="1"/>
    <col min="274" max="275" width="9.7109375" style="8" bestFit="1" customWidth="1"/>
    <col min="276" max="276" width="1.28515625" style="8" customWidth="1"/>
    <col min="277" max="277" width="11.7109375" style="8" customWidth="1"/>
    <col min="278" max="278" width="9.7109375" style="8" bestFit="1" customWidth="1"/>
    <col min="279" max="279" width="1.28515625" style="8" customWidth="1"/>
    <col min="280" max="280" width="11.7109375" style="8" customWidth="1"/>
    <col min="281" max="281" width="9.7109375" style="8" bestFit="1" customWidth="1"/>
    <col min="282" max="282" width="1.28515625" style="8" customWidth="1"/>
    <col min="283" max="283" width="11.7109375" style="8" customWidth="1"/>
    <col min="284" max="284" width="9.7109375" style="8" bestFit="1" customWidth="1"/>
    <col min="285" max="512" width="9" style="8"/>
    <col min="513" max="513" width="8.7109375" style="8" customWidth="1"/>
    <col min="514" max="515" width="9.28515625" style="8" customWidth="1"/>
    <col min="516" max="516" width="0.42578125" style="8" customWidth="1"/>
    <col min="517" max="518" width="9.28515625" style="8" customWidth="1"/>
    <col min="519" max="519" width="0.42578125" style="8" customWidth="1"/>
    <col min="520" max="521" width="9.28515625" style="8" customWidth="1"/>
    <col min="522" max="522" width="0.42578125" style="8" customWidth="1"/>
    <col min="523" max="524" width="9.28515625" style="8" customWidth="1"/>
    <col min="525" max="525" width="0.42578125" style="8" customWidth="1"/>
    <col min="526" max="527" width="9.28515625" style="8" customWidth="1"/>
    <col min="528" max="528" width="2.5703125" style="8" customWidth="1"/>
    <col min="529" max="529" width="8.7109375" style="8" customWidth="1"/>
    <col min="530" max="531" width="9.7109375" style="8" bestFit="1" customWidth="1"/>
    <col min="532" max="532" width="1.28515625" style="8" customWidth="1"/>
    <col min="533" max="533" width="11.7109375" style="8" customWidth="1"/>
    <col min="534" max="534" width="9.7109375" style="8" bestFit="1" customWidth="1"/>
    <col min="535" max="535" width="1.28515625" style="8" customWidth="1"/>
    <col min="536" max="536" width="11.7109375" style="8" customWidth="1"/>
    <col min="537" max="537" width="9.7109375" style="8" bestFit="1" customWidth="1"/>
    <col min="538" max="538" width="1.28515625" style="8" customWidth="1"/>
    <col min="539" max="539" width="11.7109375" style="8" customWidth="1"/>
    <col min="540" max="540" width="9.7109375" style="8" bestFit="1" customWidth="1"/>
    <col min="541" max="768" width="9" style="8"/>
    <col min="769" max="769" width="8.7109375" style="8" customWidth="1"/>
    <col min="770" max="771" width="9.28515625" style="8" customWidth="1"/>
    <col min="772" max="772" width="0.42578125" style="8" customWidth="1"/>
    <col min="773" max="774" width="9.28515625" style="8" customWidth="1"/>
    <col min="775" max="775" width="0.42578125" style="8" customWidth="1"/>
    <col min="776" max="777" width="9.28515625" style="8" customWidth="1"/>
    <col min="778" max="778" width="0.42578125" style="8" customWidth="1"/>
    <col min="779" max="780" width="9.28515625" style="8" customWidth="1"/>
    <col min="781" max="781" width="0.42578125" style="8" customWidth="1"/>
    <col min="782" max="783" width="9.28515625" style="8" customWidth="1"/>
    <col min="784" max="784" width="2.5703125" style="8" customWidth="1"/>
    <col min="785" max="785" width="8.7109375" style="8" customWidth="1"/>
    <col min="786" max="787" width="9.7109375" style="8" bestFit="1" customWidth="1"/>
    <col min="788" max="788" width="1.28515625" style="8" customWidth="1"/>
    <col min="789" max="789" width="11.7109375" style="8" customWidth="1"/>
    <col min="790" max="790" width="9.7109375" style="8" bestFit="1" customWidth="1"/>
    <col min="791" max="791" width="1.28515625" style="8" customWidth="1"/>
    <col min="792" max="792" width="11.7109375" style="8" customWidth="1"/>
    <col min="793" max="793" width="9.7109375" style="8" bestFit="1" customWidth="1"/>
    <col min="794" max="794" width="1.28515625" style="8" customWidth="1"/>
    <col min="795" max="795" width="11.7109375" style="8" customWidth="1"/>
    <col min="796" max="796" width="9.7109375" style="8" bestFit="1" customWidth="1"/>
    <col min="797" max="1024" width="9" style="8"/>
    <col min="1025" max="1025" width="8.7109375" style="8" customWidth="1"/>
    <col min="1026" max="1027" width="9.28515625" style="8" customWidth="1"/>
    <col min="1028" max="1028" width="0.42578125" style="8" customWidth="1"/>
    <col min="1029" max="1030" width="9.28515625" style="8" customWidth="1"/>
    <col min="1031" max="1031" width="0.42578125" style="8" customWidth="1"/>
    <col min="1032" max="1033" width="9.28515625" style="8" customWidth="1"/>
    <col min="1034" max="1034" width="0.42578125" style="8" customWidth="1"/>
    <col min="1035" max="1036" width="9.28515625" style="8" customWidth="1"/>
    <col min="1037" max="1037" width="0.42578125" style="8" customWidth="1"/>
    <col min="1038" max="1039" width="9.28515625" style="8" customWidth="1"/>
    <col min="1040" max="1040" width="2.5703125" style="8" customWidth="1"/>
    <col min="1041" max="1041" width="8.7109375" style="8" customWidth="1"/>
    <col min="1042" max="1043" width="9.7109375" style="8" bestFit="1" customWidth="1"/>
    <col min="1044" max="1044" width="1.28515625" style="8" customWidth="1"/>
    <col min="1045" max="1045" width="11.7109375" style="8" customWidth="1"/>
    <col min="1046" max="1046" width="9.7109375" style="8" bestFit="1" customWidth="1"/>
    <col min="1047" max="1047" width="1.28515625" style="8" customWidth="1"/>
    <col min="1048" max="1048" width="11.7109375" style="8" customWidth="1"/>
    <col min="1049" max="1049" width="9.7109375" style="8" bestFit="1" customWidth="1"/>
    <col min="1050" max="1050" width="1.28515625" style="8" customWidth="1"/>
    <col min="1051" max="1051" width="11.7109375" style="8" customWidth="1"/>
    <col min="1052" max="1052" width="9.7109375" style="8" bestFit="1" customWidth="1"/>
    <col min="1053" max="1280" width="9" style="8"/>
    <col min="1281" max="1281" width="8.7109375" style="8" customWidth="1"/>
    <col min="1282" max="1283" width="9.28515625" style="8" customWidth="1"/>
    <col min="1284" max="1284" width="0.42578125" style="8" customWidth="1"/>
    <col min="1285" max="1286" width="9.28515625" style="8" customWidth="1"/>
    <col min="1287" max="1287" width="0.42578125" style="8" customWidth="1"/>
    <col min="1288" max="1289" width="9.28515625" style="8" customWidth="1"/>
    <col min="1290" max="1290" width="0.42578125" style="8" customWidth="1"/>
    <col min="1291" max="1292" width="9.28515625" style="8" customWidth="1"/>
    <col min="1293" max="1293" width="0.42578125" style="8" customWidth="1"/>
    <col min="1294" max="1295" width="9.28515625" style="8" customWidth="1"/>
    <col min="1296" max="1296" width="2.5703125" style="8" customWidth="1"/>
    <col min="1297" max="1297" width="8.7109375" style="8" customWidth="1"/>
    <col min="1298" max="1299" width="9.7109375" style="8" bestFit="1" customWidth="1"/>
    <col min="1300" max="1300" width="1.28515625" style="8" customWidth="1"/>
    <col min="1301" max="1301" width="11.7109375" style="8" customWidth="1"/>
    <col min="1302" max="1302" width="9.7109375" style="8" bestFit="1" customWidth="1"/>
    <col min="1303" max="1303" width="1.28515625" style="8" customWidth="1"/>
    <col min="1304" max="1304" width="11.7109375" style="8" customWidth="1"/>
    <col min="1305" max="1305" width="9.7109375" style="8" bestFit="1" customWidth="1"/>
    <col min="1306" max="1306" width="1.28515625" style="8" customWidth="1"/>
    <col min="1307" max="1307" width="11.7109375" style="8" customWidth="1"/>
    <col min="1308" max="1308" width="9.7109375" style="8" bestFit="1" customWidth="1"/>
    <col min="1309" max="1536" width="9" style="8"/>
    <col min="1537" max="1537" width="8.7109375" style="8" customWidth="1"/>
    <col min="1538" max="1539" width="9.28515625" style="8" customWidth="1"/>
    <col min="1540" max="1540" width="0.42578125" style="8" customWidth="1"/>
    <col min="1541" max="1542" width="9.28515625" style="8" customWidth="1"/>
    <col min="1543" max="1543" width="0.42578125" style="8" customWidth="1"/>
    <col min="1544" max="1545" width="9.28515625" style="8" customWidth="1"/>
    <col min="1546" max="1546" width="0.42578125" style="8" customWidth="1"/>
    <col min="1547" max="1548" width="9.28515625" style="8" customWidth="1"/>
    <col min="1549" max="1549" width="0.42578125" style="8" customWidth="1"/>
    <col min="1550" max="1551" width="9.28515625" style="8" customWidth="1"/>
    <col min="1552" max="1552" width="2.5703125" style="8" customWidth="1"/>
    <col min="1553" max="1553" width="8.7109375" style="8" customWidth="1"/>
    <col min="1554" max="1555" width="9.7109375" style="8" bestFit="1" customWidth="1"/>
    <col min="1556" max="1556" width="1.28515625" style="8" customWidth="1"/>
    <col min="1557" max="1557" width="11.7109375" style="8" customWidth="1"/>
    <col min="1558" max="1558" width="9.7109375" style="8" bestFit="1" customWidth="1"/>
    <col min="1559" max="1559" width="1.28515625" style="8" customWidth="1"/>
    <col min="1560" max="1560" width="11.7109375" style="8" customWidth="1"/>
    <col min="1561" max="1561" width="9.7109375" style="8" bestFit="1" customWidth="1"/>
    <col min="1562" max="1562" width="1.28515625" style="8" customWidth="1"/>
    <col min="1563" max="1563" width="11.7109375" style="8" customWidth="1"/>
    <col min="1564" max="1564" width="9.7109375" style="8" bestFit="1" customWidth="1"/>
    <col min="1565" max="1792" width="9" style="8"/>
    <col min="1793" max="1793" width="8.7109375" style="8" customWidth="1"/>
    <col min="1794" max="1795" width="9.28515625" style="8" customWidth="1"/>
    <col min="1796" max="1796" width="0.42578125" style="8" customWidth="1"/>
    <col min="1797" max="1798" width="9.28515625" style="8" customWidth="1"/>
    <col min="1799" max="1799" width="0.42578125" style="8" customWidth="1"/>
    <col min="1800" max="1801" width="9.28515625" style="8" customWidth="1"/>
    <col min="1802" max="1802" width="0.42578125" style="8" customWidth="1"/>
    <col min="1803" max="1804" width="9.28515625" style="8" customWidth="1"/>
    <col min="1805" max="1805" width="0.42578125" style="8" customWidth="1"/>
    <col min="1806" max="1807" width="9.28515625" style="8" customWidth="1"/>
    <col min="1808" max="1808" width="2.5703125" style="8" customWidth="1"/>
    <col min="1809" max="1809" width="8.7109375" style="8" customWidth="1"/>
    <col min="1810" max="1811" width="9.7109375" style="8" bestFit="1" customWidth="1"/>
    <col min="1812" max="1812" width="1.28515625" style="8" customWidth="1"/>
    <col min="1813" max="1813" width="11.7109375" style="8" customWidth="1"/>
    <col min="1814" max="1814" width="9.7109375" style="8" bestFit="1" customWidth="1"/>
    <col min="1815" max="1815" width="1.28515625" style="8" customWidth="1"/>
    <col min="1816" max="1816" width="11.7109375" style="8" customWidth="1"/>
    <col min="1817" max="1817" width="9.7109375" style="8" bestFit="1" customWidth="1"/>
    <col min="1818" max="1818" width="1.28515625" style="8" customWidth="1"/>
    <col min="1819" max="1819" width="11.7109375" style="8" customWidth="1"/>
    <col min="1820" max="1820" width="9.7109375" style="8" bestFit="1" customWidth="1"/>
    <col min="1821" max="2048" width="9" style="8"/>
    <col min="2049" max="2049" width="8.7109375" style="8" customWidth="1"/>
    <col min="2050" max="2051" width="9.28515625" style="8" customWidth="1"/>
    <col min="2052" max="2052" width="0.42578125" style="8" customWidth="1"/>
    <col min="2053" max="2054" width="9.28515625" style="8" customWidth="1"/>
    <col min="2055" max="2055" width="0.42578125" style="8" customWidth="1"/>
    <col min="2056" max="2057" width="9.28515625" style="8" customWidth="1"/>
    <col min="2058" max="2058" width="0.42578125" style="8" customWidth="1"/>
    <col min="2059" max="2060" width="9.28515625" style="8" customWidth="1"/>
    <col min="2061" max="2061" width="0.42578125" style="8" customWidth="1"/>
    <col min="2062" max="2063" width="9.28515625" style="8" customWidth="1"/>
    <col min="2064" max="2064" width="2.5703125" style="8" customWidth="1"/>
    <col min="2065" max="2065" width="8.7109375" style="8" customWidth="1"/>
    <col min="2066" max="2067" width="9.7109375" style="8" bestFit="1" customWidth="1"/>
    <col min="2068" max="2068" width="1.28515625" style="8" customWidth="1"/>
    <col min="2069" max="2069" width="11.7109375" style="8" customWidth="1"/>
    <col min="2070" max="2070" width="9.7109375" style="8" bestFit="1" customWidth="1"/>
    <col min="2071" max="2071" width="1.28515625" style="8" customWidth="1"/>
    <col min="2072" max="2072" width="11.7109375" style="8" customWidth="1"/>
    <col min="2073" max="2073" width="9.7109375" style="8" bestFit="1" customWidth="1"/>
    <col min="2074" max="2074" width="1.28515625" style="8" customWidth="1"/>
    <col min="2075" max="2075" width="11.7109375" style="8" customWidth="1"/>
    <col min="2076" max="2076" width="9.7109375" style="8" bestFit="1" customWidth="1"/>
    <col min="2077" max="2304" width="9" style="8"/>
    <col min="2305" max="2305" width="8.7109375" style="8" customWidth="1"/>
    <col min="2306" max="2307" width="9.28515625" style="8" customWidth="1"/>
    <col min="2308" max="2308" width="0.42578125" style="8" customWidth="1"/>
    <col min="2309" max="2310" width="9.28515625" style="8" customWidth="1"/>
    <col min="2311" max="2311" width="0.42578125" style="8" customWidth="1"/>
    <col min="2312" max="2313" width="9.28515625" style="8" customWidth="1"/>
    <col min="2314" max="2314" width="0.42578125" style="8" customWidth="1"/>
    <col min="2315" max="2316" width="9.28515625" style="8" customWidth="1"/>
    <col min="2317" max="2317" width="0.42578125" style="8" customWidth="1"/>
    <col min="2318" max="2319" width="9.28515625" style="8" customWidth="1"/>
    <col min="2320" max="2320" width="2.5703125" style="8" customWidth="1"/>
    <col min="2321" max="2321" width="8.7109375" style="8" customWidth="1"/>
    <col min="2322" max="2323" width="9.7109375" style="8" bestFit="1" customWidth="1"/>
    <col min="2324" max="2324" width="1.28515625" style="8" customWidth="1"/>
    <col min="2325" max="2325" width="11.7109375" style="8" customWidth="1"/>
    <col min="2326" max="2326" width="9.7109375" style="8" bestFit="1" customWidth="1"/>
    <col min="2327" max="2327" width="1.28515625" style="8" customWidth="1"/>
    <col min="2328" max="2328" width="11.7109375" style="8" customWidth="1"/>
    <col min="2329" max="2329" width="9.7109375" style="8" bestFit="1" customWidth="1"/>
    <col min="2330" max="2330" width="1.28515625" style="8" customWidth="1"/>
    <col min="2331" max="2331" width="11.7109375" style="8" customWidth="1"/>
    <col min="2332" max="2332" width="9.7109375" style="8" bestFit="1" customWidth="1"/>
    <col min="2333" max="2560" width="9" style="8"/>
    <col min="2561" max="2561" width="8.7109375" style="8" customWidth="1"/>
    <col min="2562" max="2563" width="9.28515625" style="8" customWidth="1"/>
    <col min="2564" max="2564" width="0.42578125" style="8" customWidth="1"/>
    <col min="2565" max="2566" width="9.28515625" style="8" customWidth="1"/>
    <col min="2567" max="2567" width="0.42578125" style="8" customWidth="1"/>
    <col min="2568" max="2569" width="9.28515625" style="8" customWidth="1"/>
    <col min="2570" max="2570" width="0.42578125" style="8" customWidth="1"/>
    <col min="2571" max="2572" width="9.28515625" style="8" customWidth="1"/>
    <col min="2573" max="2573" width="0.42578125" style="8" customWidth="1"/>
    <col min="2574" max="2575" width="9.28515625" style="8" customWidth="1"/>
    <col min="2576" max="2576" width="2.5703125" style="8" customWidth="1"/>
    <col min="2577" max="2577" width="8.7109375" style="8" customWidth="1"/>
    <col min="2578" max="2579" width="9.7109375" style="8" bestFit="1" customWidth="1"/>
    <col min="2580" max="2580" width="1.28515625" style="8" customWidth="1"/>
    <col min="2581" max="2581" width="11.7109375" style="8" customWidth="1"/>
    <col min="2582" max="2582" width="9.7109375" style="8" bestFit="1" customWidth="1"/>
    <col min="2583" max="2583" width="1.28515625" style="8" customWidth="1"/>
    <col min="2584" max="2584" width="11.7109375" style="8" customWidth="1"/>
    <col min="2585" max="2585" width="9.7109375" style="8" bestFit="1" customWidth="1"/>
    <col min="2586" max="2586" width="1.28515625" style="8" customWidth="1"/>
    <col min="2587" max="2587" width="11.7109375" style="8" customWidth="1"/>
    <col min="2588" max="2588" width="9.7109375" style="8" bestFit="1" customWidth="1"/>
    <col min="2589" max="2816" width="9" style="8"/>
    <col min="2817" max="2817" width="8.7109375" style="8" customWidth="1"/>
    <col min="2818" max="2819" width="9.28515625" style="8" customWidth="1"/>
    <col min="2820" max="2820" width="0.42578125" style="8" customWidth="1"/>
    <col min="2821" max="2822" width="9.28515625" style="8" customWidth="1"/>
    <col min="2823" max="2823" width="0.42578125" style="8" customWidth="1"/>
    <col min="2824" max="2825" width="9.28515625" style="8" customWidth="1"/>
    <col min="2826" max="2826" width="0.42578125" style="8" customWidth="1"/>
    <col min="2827" max="2828" width="9.28515625" style="8" customWidth="1"/>
    <col min="2829" max="2829" width="0.42578125" style="8" customWidth="1"/>
    <col min="2830" max="2831" width="9.28515625" style="8" customWidth="1"/>
    <col min="2832" max="2832" width="2.5703125" style="8" customWidth="1"/>
    <col min="2833" max="2833" width="8.7109375" style="8" customWidth="1"/>
    <col min="2834" max="2835" width="9.7109375" style="8" bestFit="1" customWidth="1"/>
    <col min="2836" max="2836" width="1.28515625" style="8" customWidth="1"/>
    <col min="2837" max="2837" width="11.7109375" style="8" customWidth="1"/>
    <col min="2838" max="2838" width="9.7109375" style="8" bestFit="1" customWidth="1"/>
    <col min="2839" max="2839" width="1.28515625" style="8" customWidth="1"/>
    <col min="2840" max="2840" width="11.7109375" style="8" customWidth="1"/>
    <col min="2841" max="2841" width="9.7109375" style="8" bestFit="1" customWidth="1"/>
    <col min="2842" max="2842" width="1.28515625" style="8" customWidth="1"/>
    <col min="2843" max="2843" width="11.7109375" style="8" customWidth="1"/>
    <col min="2844" max="2844" width="9.7109375" style="8" bestFit="1" customWidth="1"/>
    <col min="2845" max="3072" width="9" style="8"/>
    <col min="3073" max="3073" width="8.7109375" style="8" customWidth="1"/>
    <col min="3074" max="3075" width="9.28515625" style="8" customWidth="1"/>
    <col min="3076" max="3076" width="0.42578125" style="8" customWidth="1"/>
    <col min="3077" max="3078" width="9.28515625" style="8" customWidth="1"/>
    <col min="3079" max="3079" width="0.42578125" style="8" customWidth="1"/>
    <col min="3080" max="3081" width="9.28515625" style="8" customWidth="1"/>
    <col min="3082" max="3082" width="0.42578125" style="8" customWidth="1"/>
    <col min="3083" max="3084" width="9.28515625" style="8" customWidth="1"/>
    <col min="3085" max="3085" width="0.42578125" style="8" customWidth="1"/>
    <col min="3086" max="3087" width="9.28515625" style="8" customWidth="1"/>
    <col min="3088" max="3088" width="2.5703125" style="8" customWidth="1"/>
    <col min="3089" max="3089" width="8.7109375" style="8" customWidth="1"/>
    <col min="3090" max="3091" width="9.7109375" style="8" bestFit="1" customWidth="1"/>
    <col min="3092" max="3092" width="1.28515625" style="8" customWidth="1"/>
    <col min="3093" max="3093" width="11.7109375" style="8" customWidth="1"/>
    <col min="3094" max="3094" width="9.7109375" style="8" bestFit="1" customWidth="1"/>
    <col min="3095" max="3095" width="1.28515625" style="8" customWidth="1"/>
    <col min="3096" max="3096" width="11.7109375" style="8" customWidth="1"/>
    <col min="3097" max="3097" width="9.7109375" style="8" bestFit="1" customWidth="1"/>
    <col min="3098" max="3098" width="1.28515625" style="8" customWidth="1"/>
    <col min="3099" max="3099" width="11.7109375" style="8" customWidth="1"/>
    <col min="3100" max="3100" width="9.7109375" style="8" bestFit="1" customWidth="1"/>
    <col min="3101" max="3328" width="9" style="8"/>
    <col min="3329" max="3329" width="8.7109375" style="8" customWidth="1"/>
    <col min="3330" max="3331" width="9.28515625" style="8" customWidth="1"/>
    <col min="3332" max="3332" width="0.42578125" style="8" customWidth="1"/>
    <col min="3333" max="3334" width="9.28515625" style="8" customWidth="1"/>
    <col min="3335" max="3335" width="0.42578125" style="8" customWidth="1"/>
    <col min="3336" max="3337" width="9.28515625" style="8" customWidth="1"/>
    <col min="3338" max="3338" width="0.42578125" style="8" customWidth="1"/>
    <col min="3339" max="3340" width="9.28515625" style="8" customWidth="1"/>
    <col min="3341" max="3341" width="0.42578125" style="8" customWidth="1"/>
    <col min="3342" max="3343" width="9.28515625" style="8" customWidth="1"/>
    <col min="3344" max="3344" width="2.5703125" style="8" customWidth="1"/>
    <col min="3345" max="3345" width="8.7109375" style="8" customWidth="1"/>
    <col min="3346" max="3347" width="9.7109375" style="8" bestFit="1" customWidth="1"/>
    <col min="3348" max="3348" width="1.28515625" style="8" customWidth="1"/>
    <col min="3349" max="3349" width="11.7109375" style="8" customWidth="1"/>
    <col min="3350" max="3350" width="9.7109375" style="8" bestFit="1" customWidth="1"/>
    <col min="3351" max="3351" width="1.28515625" style="8" customWidth="1"/>
    <col min="3352" max="3352" width="11.7109375" style="8" customWidth="1"/>
    <col min="3353" max="3353" width="9.7109375" style="8" bestFit="1" customWidth="1"/>
    <col min="3354" max="3354" width="1.28515625" style="8" customWidth="1"/>
    <col min="3355" max="3355" width="11.7109375" style="8" customWidth="1"/>
    <col min="3356" max="3356" width="9.7109375" style="8" bestFit="1" customWidth="1"/>
    <col min="3357" max="3584" width="9" style="8"/>
    <col min="3585" max="3585" width="8.7109375" style="8" customWidth="1"/>
    <col min="3586" max="3587" width="9.28515625" style="8" customWidth="1"/>
    <col min="3588" max="3588" width="0.42578125" style="8" customWidth="1"/>
    <col min="3589" max="3590" width="9.28515625" style="8" customWidth="1"/>
    <col min="3591" max="3591" width="0.42578125" style="8" customWidth="1"/>
    <col min="3592" max="3593" width="9.28515625" style="8" customWidth="1"/>
    <col min="3594" max="3594" width="0.42578125" style="8" customWidth="1"/>
    <col min="3595" max="3596" width="9.28515625" style="8" customWidth="1"/>
    <col min="3597" max="3597" width="0.42578125" style="8" customWidth="1"/>
    <col min="3598" max="3599" width="9.28515625" style="8" customWidth="1"/>
    <col min="3600" max="3600" width="2.5703125" style="8" customWidth="1"/>
    <col min="3601" max="3601" width="8.7109375" style="8" customWidth="1"/>
    <col min="3602" max="3603" width="9.7109375" style="8" bestFit="1" customWidth="1"/>
    <col min="3604" max="3604" width="1.28515625" style="8" customWidth="1"/>
    <col min="3605" max="3605" width="11.7109375" style="8" customWidth="1"/>
    <col min="3606" max="3606" width="9.7109375" style="8" bestFit="1" customWidth="1"/>
    <col min="3607" max="3607" width="1.28515625" style="8" customWidth="1"/>
    <col min="3608" max="3608" width="11.7109375" style="8" customWidth="1"/>
    <col min="3609" max="3609" width="9.7109375" style="8" bestFit="1" customWidth="1"/>
    <col min="3610" max="3610" width="1.28515625" style="8" customWidth="1"/>
    <col min="3611" max="3611" width="11.7109375" style="8" customWidth="1"/>
    <col min="3612" max="3612" width="9.7109375" style="8" bestFit="1" customWidth="1"/>
    <col min="3613" max="3840" width="9" style="8"/>
    <col min="3841" max="3841" width="8.7109375" style="8" customWidth="1"/>
    <col min="3842" max="3843" width="9.28515625" style="8" customWidth="1"/>
    <col min="3844" max="3844" width="0.42578125" style="8" customWidth="1"/>
    <col min="3845" max="3846" width="9.28515625" style="8" customWidth="1"/>
    <col min="3847" max="3847" width="0.42578125" style="8" customWidth="1"/>
    <col min="3848" max="3849" width="9.28515625" style="8" customWidth="1"/>
    <col min="3850" max="3850" width="0.42578125" style="8" customWidth="1"/>
    <col min="3851" max="3852" width="9.28515625" style="8" customWidth="1"/>
    <col min="3853" max="3853" width="0.42578125" style="8" customWidth="1"/>
    <col min="3854" max="3855" width="9.28515625" style="8" customWidth="1"/>
    <col min="3856" max="3856" width="2.5703125" style="8" customWidth="1"/>
    <col min="3857" max="3857" width="8.7109375" style="8" customWidth="1"/>
    <col min="3858" max="3859" width="9.7109375" style="8" bestFit="1" customWidth="1"/>
    <col min="3860" max="3860" width="1.28515625" style="8" customWidth="1"/>
    <col min="3861" max="3861" width="11.7109375" style="8" customWidth="1"/>
    <col min="3862" max="3862" width="9.7109375" style="8" bestFit="1" customWidth="1"/>
    <col min="3863" max="3863" width="1.28515625" style="8" customWidth="1"/>
    <col min="3864" max="3864" width="11.7109375" style="8" customWidth="1"/>
    <col min="3865" max="3865" width="9.7109375" style="8" bestFit="1" customWidth="1"/>
    <col min="3866" max="3866" width="1.28515625" style="8" customWidth="1"/>
    <col min="3867" max="3867" width="11.7109375" style="8" customWidth="1"/>
    <col min="3868" max="3868" width="9.7109375" style="8" bestFit="1" customWidth="1"/>
    <col min="3869" max="4096" width="9" style="8"/>
    <col min="4097" max="4097" width="8.7109375" style="8" customWidth="1"/>
    <col min="4098" max="4099" width="9.28515625" style="8" customWidth="1"/>
    <col min="4100" max="4100" width="0.42578125" style="8" customWidth="1"/>
    <col min="4101" max="4102" width="9.28515625" style="8" customWidth="1"/>
    <col min="4103" max="4103" width="0.42578125" style="8" customWidth="1"/>
    <col min="4104" max="4105" width="9.28515625" style="8" customWidth="1"/>
    <col min="4106" max="4106" width="0.42578125" style="8" customWidth="1"/>
    <col min="4107" max="4108" width="9.28515625" style="8" customWidth="1"/>
    <col min="4109" max="4109" width="0.42578125" style="8" customWidth="1"/>
    <col min="4110" max="4111" width="9.28515625" style="8" customWidth="1"/>
    <col min="4112" max="4112" width="2.5703125" style="8" customWidth="1"/>
    <col min="4113" max="4113" width="8.7109375" style="8" customWidth="1"/>
    <col min="4114" max="4115" width="9.7109375" style="8" bestFit="1" customWidth="1"/>
    <col min="4116" max="4116" width="1.28515625" style="8" customWidth="1"/>
    <col min="4117" max="4117" width="11.7109375" style="8" customWidth="1"/>
    <col min="4118" max="4118" width="9.7109375" style="8" bestFit="1" customWidth="1"/>
    <col min="4119" max="4119" width="1.28515625" style="8" customWidth="1"/>
    <col min="4120" max="4120" width="11.7109375" style="8" customWidth="1"/>
    <col min="4121" max="4121" width="9.7109375" style="8" bestFit="1" customWidth="1"/>
    <col min="4122" max="4122" width="1.28515625" style="8" customWidth="1"/>
    <col min="4123" max="4123" width="11.7109375" style="8" customWidth="1"/>
    <col min="4124" max="4124" width="9.7109375" style="8" bestFit="1" customWidth="1"/>
    <col min="4125" max="4352" width="9" style="8"/>
    <col min="4353" max="4353" width="8.7109375" style="8" customWidth="1"/>
    <col min="4354" max="4355" width="9.28515625" style="8" customWidth="1"/>
    <col min="4356" max="4356" width="0.42578125" style="8" customWidth="1"/>
    <col min="4357" max="4358" width="9.28515625" style="8" customWidth="1"/>
    <col min="4359" max="4359" width="0.42578125" style="8" customWidth="1"/>
    <col min="4360" max="4361" width="9.28515625" style="8" customWidth="1"/>
    <col min="4362" max="4362" width="0.42578125" style="8" customWidth="1"/>
    <col min="4363" max="4364" width="9.28515625" style="8" customWidth="1"/>
    <col min="4365" max="4365" width="0.42578125" style="8" customWidth="1"/>
    <col min="4366" max="4367" width="9.28515625" style="8" customWidth="1"/>
    <col min="4368" max="4368" width="2.5703125" style="8" customWidth="1"/>
    <col min="4369" max="4369" width="8.7109375" style="8" customWidth="1"/>
    <col min="4370" max="4371" width="9.7109375" style="8" bestFit="1" customWidth="1"/>
    <col min="4372" max="4372" width="1.28515625" style="8" customWidth="1"/>
    <col min="4373" max="4373" width="11.7109375" style="8" customWidth="1"/>
    <col min="4374" max="4374" width="9.7109375" style="8" bestFit="1" customWidth="1"/>
    <col min="4375" max="4375" width="1.28515625" style="8" customWidth="1"/>
    <col min="4376" max="4376" width="11.7109375" style="8" customWidth="1"/>
    <col min="4377" max="4377" width="9.7109375" style="8" bestFit="1" customWidth="1"/>
    <col min="4378" max="4378" width="1.28515625" style="8" customWidth="1"/>
    <col min="4379" max="4379" width="11.7109375" style="8" customWidth="1"/>
    <col min="4380" max="4380" width="9.7109375" style="8" bestFit="1" customWidth="1"/>
    <col min="4381" max="4608" width="9" style="8"/>
    <col min="4609" max="4609" width="8.7109375" style="8" customWidth="1"/>
    <col min="4610" max="4611" width="9.28515625" style="8" customWidth="1"/>
    <col min="4612" max="4612" width="0.42578125" style="8" customWidth="1"/>
    <col min="4613" max="4614" width="9.28515625" style="8" customWidth="1"/>
    <col min="4615" max="4615" width="0.42578125" style="8" customWidth="1"/>
    <col min="4616" max="4617" width="9.28515625" style="8" customWidth="1"/>
    <col min="4618" max="4618" width="0.42578125" style="8" customWidth="1"/>
    <col min="4619" max="4620" width="9.28515625" style="8" customWidth="1"/>
    <col min="4621" max="4621" width="0.42578125" style="8" customWidth="1"/>
    <col min="4622" max="4623" width="9.28515625" style="8" customWidth="1"/>
    <col min="4624" max="4624" width="2.5703125" style="8" customWidth="1"/>
    <col min="4625" max="4625" width="8.7109375" style="8" customWidth="1"/>
    <col min="4626" max="4627" width="9.7109375" style="8" bestFit="1" customWidth="1"/>
    <col min="4628" max="4628" width="1.28515625" style="8" customWidth="1"/>
    <col min="4629" max="4629" width="11.7109375" style="8" customWidth="1"/>
    <col min="4630" max="4630" width="9.7109375" style="8" bestFit="1" customWidth="1"/>
    <col min="4631" max="4631" width="1.28515625" style="8" customWidth="1"/>
    <col min="4632" max="4632" width="11.7109375" style="8" customWidth="1"/>
    <col min="4633" max="4633" width="9.7109375" style="8" bestFit="1" customWidth="1"/>
    <col min="4634" max="4634" width="1.28515625" style="8" customWidth="1"/>
    <col min="4635" max="4635" width="11.7109375" style="8" customWidth="1"/>
    <col min="4636" max="4636" width="9.7109375" style="8" bestFit="1" customWidth="1"/>
    <col min="4637" max="4864" width="9" style="8"/>
    <col min="4865" max="4865" width="8.7109375" style="8" customWidth="1"/>
    <col min="4866" max="4867" width="9.28515625" style="8" customWidth="1"/>
    <col min="4868" max="4868" width="0.42578125" style="8" customWidth="1"/>
    <col min="4869" max="4870" width="9.28515625" style="8" customWidth="1"/>
    <col min="4871" max="4871" width="0.42578125" style="8" customWidth="1"/>
    <col min="4872" max="4873" width="9.28515625" style="8" customWidth="1"/>
    <col min="4874" max="4874" width="0.42578125" style="8" customWidth="1"/>
    <col min="4875" max="4876" width="9.28515625" style="8" customWidth="1"/>
    <col min="4877" max="4877" width="0.42578125" style="8" customWidth="1"/>
    <col min="4878" max="4879" width="9.28515625" style="8" customWidth="1"/>
    <col min="4880" max="4880" width="2.5703125" style="8" customWidth="1"/>
    <col min="4881" max="4881" width="8.7109375" style="8" customWidth="1"/>
    <col min="4882" max="4883" width="9.7109375" style="8" bestFit="1" customWidth="1"/>
    <col min="4884" max="4884" width="1.28515625" style="8" customWidth="1"/>
    <col min="4885" max="4885" width="11.7109375" style="8" customWidth="1"/>
    <col min="4886" max="4886" width="9.7109375" style="8" bestFit="1" customWidth="1"/>
    <col min="4887" max="4887" width="1.28515625" style="8" customWidth="1"/>
    <col min="4888" max="4888" width="11.7109375" style="8" customWidth="1"/>
    <col min="4889" max="4889" width="9.7109375" style="8" bestFit="1" customWidth="1"/>
    <col min="4890" max="4890" width="1.28515625" style="8" customWidth="1"/>
    <col min="4891" max="4891" width="11.7109375" style="8" customWidth="1"/>
    <col min="4892" max="4892" width="9.7109375" style="8" bestFit="1" customWidth="1"/>
    <col min="4893" max="5120" width="9" style="8"/>
    <col min="5121" max="5121" width="8.7109375" style="8" customWidth="1"/>
    <col min="5122" max="5123" width="9.28515625" style="8" customWidth="1"/>
    <col min="5124" max="5124" width="0.42578125" style="8" customWidth="1"/>
    <col min="5125" max="5126" width="9.28515625" style="8" customWidth="1"/>
    <col min="5127" max="5127" width="0.42578125" style="8" customWidth="1"/>
    <col min="5128" max="5129" width="9.28515625" style="8" customWidth="1"/>
    <col min="5130" max="5130" width="0.42578125" style="8" customWidth="1"/>
    <col min="5131" max="5132" width="9.28515625" style="8" customWidth="1"/>
    <col min="5133" max="5133" width="0.42578125" style="8" customWidth="1"/>
    <col min="5134" max="5135" width="9.28515625" style="8" customWidth="1"/>
    <col min="5136" max="5136" width="2.5703125" style="8" customWidth="1"/>
    <col min="5137" max="5137" width="8.7109375" style="8" customWidth="1"/>
    <col min="5138" max="5139" width="9.7109375" style="8" bestFit="1" customWidth="1"/>
    <col min="5140" max="5140" width="1.28515625" style="8" customWidth="1"/>
    <col min="5141" max="5141" width="11.7109375" style="8" customWidth="1"/>
    <col min="5142" max="5142" width="9.7109375" style="8" bestFit="1" customWidth="1"/>
    <col min="5143" max="5143" width="1.28515625" style="8" customWidth="1"/>
    <col min="5144" max="5144" width="11.7109375" style="8" customWidth="1"/>
    <col min="5145" max="5145" width="9.7109375" style="8" bestFit="1" customWidth="1"/>
    <col min="5146" max="5146" width="1.28515625" style="8" customWidth="1"/>
    <col min="5147" max="5147" width="11.7109375" style="8" customWidth="1"/>
    <col min="5148" max="5148" width="9.7109375" style="8" bestFit="1" customWidth="1"/>
    <col min="5149" max="5376" width="9" style="8"/>
    <col min="5377" max="5377" width="8.7109375" style="8" customWidth="1"/>
    <col min="5378" max="5379" width="9.28515625" style="8" customWidth="1"/>
    <col min="5380" max="5380" width="0.42578125" style="8" customWidth="1"/>
    <col min="5381" max="5382" width="9.28515625" style="8" customWidth="1"/>
    <col min="5383" max="5383" width="0.42578125" style="8" customWidth="1"/>
    <col min="5384" max="5385" width="9.28515625" style="8" customWidth="1"/>
    <col min="5386" max="5386" width="0.42578125" style="8" customWidth="1"/>
    <col min="5387" max="5388" width="9.28515625" style="8" customWidth="1"/>
    <col min="5389" max="5389" width="0.42578125" style="8" customWidth="1"/>
    <col min="5390" max="5391" width="9.28515625" style="8" customWidth="1"/>
    <col min="5392" max="5392" width="2.5703125" style="8" customWidth="1"/>
    <col min="5393" max="5393" width="8.7109375" style="8" customWidth="1"/>
    <col min="5394" max="5395" width="9.7109375" style="8" bestFit="1" customWidth="1"/>
    <col min="5396" max="5396" width="1.28515625" style="8" customWidth="1"/>
    <col min="5397" max="5397" width="11.7109375" style="8" customWidth="1"/>
    <col min="5398" max="5398" width="9.7109375" style="8" bestFit="1" customWidth="1"/>
    <col min="5399" max="5399" width="1.28515625" style="8" customWidth="1"/>
    <col min="5400" max="5400" width="11.7109375" style="8" customWidth="1"/>
    <col min="5401" max="5401" width="9.7109375" style="8" bestFit="1" customWidth="1"/>
    <col min="5402" max="5402" width="1.28515625" style="8" customWidth="1"/>
    <col min="5403" max="5403" width="11.7109375" style="8" customWidth="1"/>
    <col min="5404" max="5404" width="9.7109375" style="8" bestFit="1" customWidth="1"/>
    <col min="5405" max="5632" width="9" style="8"/>
    <col min="5633" max="5633" width="8.7109375" style="8" customWidth="1"/>
    <col min="5634" max="5635" width="9.28515625" style="8" customWidth="1"/>
    <col min="5636" max="5636" width="0.42578125" style="8" customWidth="1"/>
    <col min="5637" max="5638" width="9.28515625" style="8" customWidth="1"/>
    <col min="5639" max="5639" width="0.42578125" style="8" customWidth="1"/>
    <col min="5640" max="5641" width="9.28515625" style="8" customWidth="1"/>
    <col min="5642" max="5642" width="0.42578125" style="8" customWidth="1"/>
    <col min="5643" max="5644" width="9.28515625" style="8" customWidth="1"/>
    <col min="5645" max="5645" width="0.42578125" style="8" customWidth="1"/>
    <col min="5646" max="5647" width="9.28515625" style="8" customWidth="1"/>
    <col min="5648" max="5648" width="2.5703125" style="8" customWidth="1"/>
    <col min="5649" max="5649" width="8.7109375" style="8" customWidth="1"/>
    <col min="5650" max="5651" width="9.7109375" style="8" bestFit="1" customWidth="1"/>
    <col min="5652" max="5652" width="1.28515625" style="8" customWidth="1"/>
    <col min="5653" max="5653" width="11.7109375" style="8" customWidth="1"/>
    <col min="5654" max="5654" width="9.7109375" style="8" bestFit="1" customWidth="1"/>
    <col min="5655" max="5655" width="1.28515625" style="8" customWidth="1"/>
    <col min="5656" max="5656" width="11.7109375" style="8" customWidth="1"/>
    <col min="5657" max="5657" width="9.7109375" style="8" bestFit="1" customWidth="1"/>
    <col min="5658" max="5658" width="1.28515625" style="8" customWidth="1"/>
    <col min="5659" max="5659" width="11.7109375" style="8" customWidth="1"/>
    <col min="5660" max="5660" width="9.7109375" style="8" bestFit="1" customWidth="1"/>
    <col min="5661" max="5888" width="9" style="8"/>
    <col min="5889" max="5889" width="8.7109375" style="8" customWidth="1"/>
    <col min="5890" max="5891" width="9.28515625" style="8" customWidth="1"/>
    <col min="5892" max="5892" width="0.42578125" style="8" customWidth="1"/>
    <col min="5893" max="5894" width="9.28515625" style="8" customWidth="1"/>
    <col min="5895" max="5895" width="0.42578125" style="8" customWidth="1"/>
    <col min="5896" max="5897" width="9.28515625" style="8" customWidth="1"/>
    <col min="5898" max="5898" width="0.42578125" style="8" customWidth="1"/>
    <col min="5899" max="5900" width="9.28515625" style="8" customWidth="1"/>
    <col min="5901" max="5901" width="0.42578125" style="8" customWidth="1"/>
    <col min="5902" max="5903" width="9.28515625" style="8" customWidth="1"/>
    <col min="5904" max="5904" width="2.5703125" style="8" customWidth="1"/>
    <col min="5905" max="5905" width="8.7109375" style="8" customWidth="1"/>
    <col min="5906" max="5907" width="9.7109375" style="8" bestFit="1" customWidth="1"/>
    <col min="5908" max="5908" width="1.28515625" style="8" customWidth="1"/>
    <col min="5909" max="5909" width="11.7109375" style="8" customWidth="1"/>
    <col min="5910" max="5910" width="9.7109375" style="8" bestFit="1" customWidth="1"/>
    <col min="5911" max="5911" width="1.28515625" style="8" customWidth="1"/>
    <col min="5912" max="5912" width="11.7109375" style="8" customWidth="1"/>
    <col min="5913" max="5913" width="9.7109375" style="8" bestFit="1" customWidth="1"/>
    <col min="5914" max="5914" width="1.28515625" style="8" customWidth="1"/>
    <col min="5915" max="5915" width="11.7109375" style="8" customWidth="1"/>
    <col min="5916" max="5916" width="9.7109375" style="8" bestFit="1" customWidth="1"/>
    <col min="5917" max="6144" width="9" style="8"/>
    <col min="6145" max="6145" width="8.7109375" style="8" customWidth="1"/>
    <col min="6146" max="6147" width="9.28515625" style="8" customWidth="1"/>
    <col min="6148" max="6148" width="0.42578125" style="8" customWidth="1"/>
    <col min="6149" max="6150" width="9.28515625" style="8" customWidth="1"/>
    <col min="6151" max="6151" width="0.42578125" style="8" customWidth="1"/>
    <col min="6152" max="6153" width="9.28515625" style="8" customWidth="1"/>
    <col min="6154" max="6154" width="0.42578125" style="8" customWidth="1"/>
    <col min="6155" max="6156" width="9.28515625" style="8" customWidth="1"/>
    <col min="6157" max="6157" width="0.42578125" style="8" customWidth="1"/>
    <col min="6158" max="6159" width="9.28515625" style="8" customWidth="1"/>
    <col min="6160" max="6160" width="2.5703125" style="8" customWidth="1"/>
    <col min="6161" max="6161" width="8.7109375" style="8" customWidth="1"/>
    <col min="6162" max="6163" width="9.7109375" style="8" bestFit="1" customWidth="1"/>
    <col min="6164" max="6164" width="1.28515625" style="8" customWidth="1"/>
    <col min="6165" max="6165" width="11.7109375" style="8" customWidth="1"/>
    <col min="6166" max="6166" width="9.7109375" style="8" bestFit="1" customWidth="1"/>
    <col min="6167" max="6167" width="1.28515625" style="8" customWidth="1"/>
    <col min="6168" max="6168" width="11.7109375" style="8" customWidth="1"/>
    <col min="6169" max="6169" width="9.7109375" style="8" bestFit="1" customWidth="1"/>
    <col min="6170" max="6170" width="1.28515625" style="8" customWidth="1"/>
    <col min="6171" max="6171" width="11.7109375" style="8" customWidth="1"/>
    <col min="6172" max="6172" width="9.7109375" style="8" bestFit="1" customWidth="1"/>
    <col min="6173" max="6400" width="9" style="8"/>
    <col min="6401" max="6401" width="8.7109375" style="8" customWidth="1"/>
    <col min="6402" max="6403" width="9.28515625" style="8" customWidth="1"/>
    <col min="6404" max="6404" width="0.42578125" style="8" customWidth="1"/>
    <col min="6405" max="6406" width="9.28515625" style="8" customWidth="1"/>
    <col min="6407" max="6407" width="0.42578125" style="8" customWidth="1"/>
    <col min="6408" max="6409" width="9.28515625" style="8" customWidth="1"/>
    <col min="6410" max="6410" width="0.42578125" style="8" customWidth="1"/>
    <col min="6411" max="6412" width="9.28515625" style="8" customWidth="1"/>
    <col min="6413" max="6413" width="0.42578125" style="8" customWidth="1"/>
    <col min="6414" max="6415" width="9.28515625" style="8" customWidth="1"/>
    <col min="6416" max="6416" width="2.5703125" style="8" customWidth="1"/>
    <col min="6417" max="6417" width="8.7109375" style="8" customWidth="1"/>
    <col min="6418" max="6419" width="9.7109375" style="8" bestFit="1" customWidth="1"/>
    <col min="6420" max="6420" width="1.28515625" style="8" customWidth="1"/>
    <col min="6421" max="6421" width="11.7109375" style="8" customWidth="1"/>
    <col min="6422" max="6422" width="9.7109375" style="8" bestFit="1" customWidth="1"/>
    <col min="6423" max="6423" width="1.28515625" style="8" customWidth="1"/>
    <col min="6424" max="6424" width="11.7109375" style="8" customWidth="1"/>
    <col min="6425" max="6425" width="9.7109375" style="8" bestFit="1" customWidth="1"/>
    <col min="6426" max="6426" width="1.28515625" style="8" customWidth="1"/>
    <col min="6427" max="6427" width="11.7109375" style="8" customWidth="1"/>
    <col min="6428" max="6428" width="9.7109375" style="8" bestFit="1" customWidth="1"/>
    <col min="6429" max="6656" width="9" style="8"/>
    <col min="6657" max="6657" width="8.7109375" style="8" customWidth="1"/>
    <col min="6658" max="6659" width="9.28515625" style="8" customWidth="1"/>
    <col min="6660" max="6660" width="0.42578125" style="8" customWidth="1"/>
    <col min="6661" max="6662" width="9.28515625" style="8" customWidth="1"/>
    <col min="6663" max="6663" width="0.42578125" style="8" customWidth="1"/>
    <col min="6664" max="6665" width="9.28515625" style="8" customWidth="1"/>
    <col min="6666" max="6666" width="0.42578125" style="8" customWidth="1"/>
    <col min="6667" max="6668" width="9.28515625" style="8" customWidth="1"/>
    <col min="6669" max="6669" width="0.42578125" style="8" customWidth="1"/>
    <col min="6670" max="6671" width="9.28515625" style="8" customWidth="1"/>
    <col min="6672" max="6672" width="2.5703125" style="8" customWidth="1"/>
    <col min="6673" max="6673" width="8.7109375" style="8" customWidth="1"/>
    <col min="6674" max="6675" width="9.7109375" style="8" bestFit="1" customWidth="1"/>
    <col min="6676" max="6676" width="1.28515625" style="8" customWidth="1"/>
    <col min="6677" max="6677" width="11.7109375" style="8" customWidth="1"/>
    <col min="6678" max="6678" width="9.7109375" style="8" bestFit="1" customWidth="1"/>
    <col min="6679" max="6679" width="1.28515625" style="8" customWidth="1"/>
    <col min="6680" max="6680" width="11.7109375" style="8" customWidth="1"/>
    <col min="6681" max="6681" width="9.7109375" style="8" bestFit="1" customWidth="1"/>
    <col min="6682" max="6682" width="1.28515625" style="8" customWidth="1"/>
    <col min="6683" max="6683" width="11.7109375" style="8" customWidth="1"/>
    <col min="6684" max="6684" width="9.7109375" style="8" bestFit="1" customWidth="1"/>
    <col min="6685" max="6912" width="9" style="8"/>
    <col min="6913" max="6913" width="8.7109375" style="8" customWidth="1"/>
    <col min="6914" max="6915" width="9.28515625" style="8" customWidth="1"/>
    <col min="6916" max="6916" width="0.42578125" style="8" customWidth="1"/>
    <col min="6917" max="6918" width="9.28515625" style="8" customWidth="1"/>
    <col min="6919" max="6919" width="0.42578125" style="8" customWidth="1"/>
    <col min="6920" max="6921" width="9.28515625" style="8" customWidth="1"/>
    <col min="6922" max="6922" width="0.42578125" style="8" customWidth="1"/>
    <col min="6923" max="6924" width="9.28515625" style="8" customWidth="1"/>
    <col min="6925" max="6925" width="0.42578125" style="8" customWidth="1"/>
    <col min="6926" max="6927" width="9.28515625" style="8" customWidth="1"/>
    <col min="6928" max="6928" width="2.5703125" style="8" customWidth="1"/>
    <col min="6929" max="6929" width="8.7109375" style="8" customWidth="1"/>
    <col min="6930" max="6931" width="9.7109375" style="8" bestFit="1" customWidth="1"/>
    <col min="6932" max="6932" width="1.28515625" style="8" customWidth="1"/>
    <col min="6933" max="6933" width="11.7109375" style="8" customWidth="1"/>
    <col min="6934" max="6934" width="9.7109375" style="8" bestFit="1" customWidth="1"/>
    <col min="6935" max="6935" width="1.28515625" style="8" customWidth="1"/>
    <col min="6936" max="6936" width="11.7109375" style="8" customWidth="1"/>
    <col min="6937" max="6937" width="9.7109375" style="8" bestFit="1" customWidth="1"/>
    <col min="6938" max="6938" width="1.28515625" style="8" customWidth="1"/>
    <col min="6939" max="6939" width="11.7109375" style="8" customWidth="1"/>
    <col min="6940" max="6940" width="9.7109375" style="8" bestFit="1" customWidth="1"/>
    <col min="6941" max="7168" width="9" style="8"/>
    <col min="7169" max="7169" width="8.7109375" style="8" customWidth="1"/>
    <col min="7170" max="7171" width="9.28515625" style="8" customWidth="1"/>
    <col min="7172" max="7172" width="0.42578125" style="8" customWidth="1"/>
    <col min="7173" max="7174" width="9.28515625" style="8" customWidth="1"/>
    <col min="7175" max="7175" width="0.42578125" style="8" customWidth="1"/>
    <col min="7176" max="7177" width="9.28515625" style="8" customWidth="1"/>
    <col min="7178" max="7178" width="0.42578125" style="8" customWidth="1"/>
    <col min="7179" max="7180" width="9.28515625" style="8" customWidth="1"/>
    <col min="7181" max="7181" width="0.42578125" style="8" customWidth="1"/>
    <col min="7182" max="7183" width="9.28515625" style="8" customWidth="1"/>
    <col min="7184" max="7184" width="2.5703125" style="8" customWidth="1"/>
    <col min="7185" max="7185" width="8.7109375" style="8" customWidth="1"/>
    <col min="7186" max="7187" width="9.7109375" style="8" bestFit="1" customWidth="1"/>
    <col min="7188" max="7188" width="1.28515625" style="8" customWidth="1"/>
    <col min="7189" max="7189" width="11.7109375" style="8" customWidth="1"/>
    <col min="7190" max="7190" width="9.7109375" style="8" bestFit="1" customWidth="1"/>
    <col min="7191" max="7191" width="1.28515625" style="8" customWidth="1"/>
    <col min="7192" max="7192" width="11.7109375" style="8" customWidth="1"/>
    <col min="7193" max="7193" width="9.7109375" style="8" bestFit="1" customWidth="1"/>
    <col min="7194" max="7194" width="1.28515625" style="8" customWidth="1"/>
    <col min="7195" max="7195" width="11.7109375" style="8" customWidth="1"/>
    <col min="7196" max="7196" width="9.7109375" style="8" bestFit="1" customWidth="1"/>
    <col min="7197" max="7424" width="9" style="8"/>
    <col min="7425" max="7425" width="8.7109375" style="8" customWidth="1"/>
    <col min="7426" max="7427" width="9.28515625" style="8" customWidth="1"/>
    <col min="7428" max="7428" width="0.42578125" style="8" customWidth="1"/>
    <col min="7429" max="7430" width="9.28515625" style="8" customWidth="1"/>
    <col min="7431" max="7431" width="0.42578125" style="8" customWidth="1"/>
    <col min="7432" max="7433" width="9.28515625" style="8" customWidth="1"/>
    <col min="7434" max="7434" width="0.42578125" style="8" customWidth="1"/>
    <col min="7435" max="7436" width="9.28515625" style="8" customWidth="1"/>
    <col min="7437" max="7437" width="0.42578125" style="8" customWidth="1"/>
    <col min="7438" max="7439" width="9.28515625" style="8" customWidth="1"/>
    <col min="7440" max="7440" width="2.5703125" style="8" customWidth="1"/>
    <col min="7441" max="7441" width="8.7109375" style="8" customWidth="1"/>
    <col min="7442" max="7443" width="9.7109375" style="8" bestFit="1" customWidth="1"/>
    <col min="7444" max="7444" width="1.28515625" style="8" customWidth="1"/>
    <col min="7445" max="7445" width="11.7109375" style="8" customWidth="1"/>
    <col min="7446" max="7446" width="9.7109375" style="8" bestFit="1" customWidth="1"/>
    <col min="7447" max="7447" width="1.28515625" style="8" customWidth="1"/>
    <col min="7448" max="7448" width="11.7109375" style="8" customWidth="1"/>
    <col min="7449" max="7449" width="9.7109375" style="8" bestFit="1" customWidth="1"/>
    <col min="7450" max="7450" width="1.28515625" style="8" customWidth="1"/>
    <col min="7451" max="7451" width="11.7109375" style="8" customWidth="1"/>
    <col min="7452" max="7452" width="9.7109375" style="8" bestFit="1" customWidth="1"/>
    <col min="7453" max="7680" width="9" style="8"/>
    <col min="7681" max="7681" width="8.7109375" style="8" customWidth="1"/>
    <col min="7682" max="7683" width="9.28515625" style="8" customWidth="1"/>
    <col min="7684" max="7684" width="0.42578125" style="8" customWidth="1"/>
    <col min="7685" max="7686" width="9.28515625" style="8" customWidth="1"/>
    <col min="7687" max="7687" width="0.42578125" style="8" customWidth="1"/>
    <col min="7688" max="7689" width="9.28515625" style="8" customWidth="1"/>
    <col min="7690" max="7690" width="0.42578125" style="8" customWidth="1"/>
    <col min="7691" max="7692" width="9.28515625" style="8" customWidth="1"/>
    <col min="7693" max="7693" width="0.42578125" style="8" customWidth="1"/>
    <col min="7694" max="7695" width="9.28515625" style="8" customWidth="1"/>
    <col min="7696" max="7696" width="2.5703125" style="8" customWidth="1"/>
    <col min="7697" max="7697" width="8.7109375" style="8" customWidth="1"/>
    <col min="7698" max="7699" width="9.7109375" style="8" bestFit="1" customWidth="1"/>
    <col min="7700" max="7700" width="1.28515625" style="8" customWidth="1"/>
    <col min="7701" max="7701" width="11.7109375" style="8" customWidth="1"/>
    <col min="7702" max="7702" width="9.7109375" style="8" bestFit="1" customWidth="1"/>
    <col min="7703" max="7703" width="1.28515625" style="8" customWidth="1"/>
    <col min="7704" max="7704" width="11.7109375" style="8" customWidth="1"/>
    <col min="7705" max="7705" width="9.7109375" style="8" bestFit="1" customWidth="1"/>
    <col min="7706" max="7706" width="1.28515625" style="8" customWidth="1"/>
    <col min="7707" max="7707" width="11.7109375" style="8" customWidth="1"/>
    <col min="7708" max="7708" width="9.7109375" style="8" bestFit="1" customWidth="1"/>
    <col min="7709" max="7936" width="9" style="8"/>
    <col min="7937" max="7937" width="8.7109375" style="8" customWidth="1"/>
    <col min="7938" max="7939" width="9.28515625" style="8" customWidth="1"/>
    <col min="7940" max="7940" width="0.42578125" style="8" customWidth="1"/>
    <col min="7941" max="7942" width="9.28515625" style="8" customWidth="1"/>
    <col min="7943" max="7943" width="0.42578125" style="8" customWidth="1"/>
    <col min="7944" max="7945" width="9.28515625" style="8" customWidth="1"/>
    <col min="7946" max="7946" width="0.42578125" style="8" customWidth="1"/>
    <col min="7947" max="7948" width="9.28515625" style="8" customWidth="1"/>
    <col min="7949" max="7949" width="0.42578125" style="8" customWidth="1"/>
    <col min="7950" max="7951" width="9.28515625" style="8" customWidth="1"/>
    <col min="7952" max="7952" width="2.5703125" style="8" customWidth="1"/>
    <col min="7953" max="7953" width="8.7109375" style="8" customWidth="1"/>
    <col min="7954" max="7955" width="9.7109375" style="8" bestFit="1" customWidth="1"/>
    <col min="7956" max="7956" width="1.28515625" style="8" customWidth="1"/>
    <col min="7957" max="7957" width="11.7109375" style="8" customWidth="1"/>
    <col min="7958" max="7958" width="9.7109375" style="8" bestFit="1" customWidth="1"/>
    <col min="7959" max="7959" width="1.28515625" style="8" customWidth="1"/>
    <col min="7960" max="7960" width="11.7109375" style="8" customWidth="1"/>
    <col min="7961" max="7961" width="9.7109375" style="8" bestFit="1" customWidth="1"/>
    <col min="7962" max="7962" width="1.28515625" style="8" customWidth="1"/>
    <col min="7963" max="7963" width="11.7109375" style="8" customWidth="1"/>
    <col min="7964" max="7964" width="9.7109375" style="8" bestFit="1" customWidth="1"/>
    <col min="7965" max="8192" width="9" style="8"/>
    <col min="8193" max="8193" width="8.7109375" style="8" customWidth="1"/>
    <col min="8194" max="8195" width="9.28515625" style="8" customWidth="1"/>
    <col min="8196" max="8196" width="0.42578125" style="8" customWidth="1"/>
    <col min="8197" max="8198" width="9.28515625" style="8" customWidth="1"/>
    <col min="8199" max="8199" width="0.42578125" style="8" customWidth="1"/>
    <col min="8200" max="8201" width="9.28515625" style="8" customWidth="1"/>
    <col min="8202" max="8202" width="0.42578125" style="8" customWidth="1"/>
    <col min="8203" max="8204" width="9.28515625" style="8" customWidth="1"/>
    <col min="8205" max="8205" width="0.42578125" style="8" customWidth="1"/>
    <col min="8206" max="8207" width="9.28515625" style="8" customWidth="1"/>
    <col min="8208" max="8208" width="2.5703125" style="8" customWidth="1"/>
    <col min="8209" max="8209" width="8.7109375" style="8" customWidth="1"/>
    <col min="8210" max="8211" width="9.7109375" style="8" bestFit="1" customWidth="1"/>
    <col min="8212" max="8212" width="1.28515625" style="8" customWidth="1"/>
    <col min="8213" max="8213" width="11.7109375" style="8" customWidth="1"/>
    <col min="8214" max="8214" width="9.7109375" style="8" bestFit="1" customWidth="1"/>
    <col min="8215" max="8215" width="1.28515625" style="8" customWidth="1"/>
    <col min="8216" max="8216" width="11.7109375" style="8" customWidth="1"/>
    <col min="8217" max="8217" width="9.7109375" style="8" bestFit="1" customWidth="1"/>
    <col min="8218" max="8218" width="1.28515625" style="8" customWidth="1"/>
    <col min="8219" max="8219" width="11.7109375" style="8" customWidth="1"/>
    <col min="8220" max="8220" width="9.7109375" style="8" bestFit="1" customWidth="1"/>
    <col min="8221" max="8448" width="9" style="8"/>
    <col min="8449" max="8449" width="8.7109375" style="8" customWidth="1"/>
    <col min="8450" max="8451" width="9.28515625" style="8" customWidth="1"/>
    <col min="8452" max="8452" width="0.42578125" style="8" customWidth="1"/>
    <col min="8453" max="8454" width="9.28515625" style="8" customWidth="1"/>
    <col min="8455" max="8455" width="0.42578125" style="8" customWidth="1"/>
    <col min="8456" max="8457" width="9.28515625" style="8" customWidth="1"/>
    <col min="8458" max="8458" width="0.42578125" style="8" customWidth="1"/>
    <col min="8459" max="8460" width="9.28515625" style="8" customWidth="1"/>
    <col min="8461" max="8461" width="0.42578125" style="8" customWidth="1"/>
    <col min="8462" max="8463" width="9.28515625" style="8" customWidth="1"/>
    <col min="8464" max="8464" width="2.5703125" style="8" customWidth="1"/>
    <col min="8465" max="8465" width="8.7109375" style="8" customWidth="1"/>
    <col min="8466" max="8467" width="9.7109375" style="8" bestFit="1" customWidth="1"/>
    <col min="8468" max="8468" width="1.28515625" style="8" customWidth="1"/>
    <col min="8469" max="8469" width="11.7109375" style="8" customWidth="1"/>
    <col min="8470" max="8470" width="9.7109375" style="8" bestFit="1" customWidth="1"/>
    <col min="8471" max="8471" width="1.28515625" style="8" customWidth="1"/>
    <col min="8472" max="8472" width="11.7109375" style="8" customWidth="1"/>
    <col min="8473" max="8473" width="9.7109375" style="8" bestFit="1" customWidth="1"/>
    <col min="8474" max="8474" width="1.28515625" style="8" customWidth="1"/>
    <col min="8475" max="8475" width="11.7109375" style="8" customWidth="1"/>
    <col min="8476" max="8476" width="9.7109375" style="8" bestFit="1" customWidth="1"/>
    <col min="8477" max="8704" width="9" style="8"/>
    <col min="8705" max="8705" width="8.7109375" style="8" customWidth="1"/>
    <col min="8706" max="8707" width="9.28515625" style="8" customWidth="1"/>
    <col min="8708" max="8708" width="0.42578125" style="8" customWidth="1"/>
    <col min="8709" max="8710" width="9.28515625" style="8" customWidth="1"/>
    <col min="8711" max="8711" width="0.42578125" style="8" customWidth="1"/>
    <col min="8712" max="8713" width="9.28515625" style="8" customWidth="1"/>
    <col min="8714" max="8714" width="0.42578125" style="8" customWidth="1"/>
    <col min="8715" max="8716" width="9.28515625" style="8" customWidth="1"/>
    <col min="8717" max="8717" width="0.42578125" style="8" customWidth="1"/>
    <col min="8718" max="8719" width="9.28515625" style="8" customWidth="1"/>
    <col min="8720" max="8720" width="2.5703125" style="8" customWidth="1"/>
    <col min="8721" max="8721" width="8.7109375" style="8" customWidth="1"/>
    <col min="8722" max="8723" width="9.7109375" style="8" bestFit="1" customWidth="1"/>
    <col min="8724" max="8724" width="1.28515625" style="8" customWidth="1"/>
    <col min="8725" max="8725" width="11.7109375" style="8" customWidth="1"/>
    <col min="8726" max="8726" width="9.7109375" style="8" bestFit="1" customWidth="1"/>
    <col min="8727" max="8727" width="1.28515625" style="8" customWidth="1"/>
    <col min="8728" max="8728" width="11.7109375" style="8" customWidth="1"/>
    <col min="8729" max="8729" width="9.7109375" style="8" bestFit="1" customWidth="1"/>
    <col min="8730" max="8730" width="1.28515625" style="8" customWidth="1"/>
    <col min="8731" max="8731" width="11.7109375" style="8" customWidth="1"/>
    <col min="8732" max="8732" width="9.7109375" style="8" bestFit="1" customWidth="1"/>
    <col min="8733" max="8960" width="9" style="8"/>
    <col min="8961" max="8961" width="8.7109375" style="8" customWidth="1"/>
    <col min="8962" max="8963" width="9.28515625" style="8" customWidth="1"/>
    <col min="8964" max="8964" width="0.42578125" style="8" customWidth="1"/>
    <col min="8965" max="8966" width="9.28515625" style="8" customWidth="1"/>
    <col min="8967" max="8967" width="0.42578125" style="8" customWidth="1"/>
    <col min="8968" max="8969" width="9.28515625" style="8" customWidth="1"/>
    <col min="8970" max="8970" width="0.42578125" style="8" customWidth="1"/>
    <col min="8971" max="8972" width="9.28515625" style="8" customWidth="1"/>
    <col min="8973" max="8973" width="0.42578125" style="8" customWidth="1"/>
    <col min="8974" max="8975" width="9.28515625" style="8" customWidth="1"/>
    <col min="8976" max="8976" width="2.5703125" style="8" customWidth="1"/>
    <col min="8977" max="8977" width="8.7109375" style="8" customWidth="1"/>
    <col min="8978" max="8979" width="9.7109375" style="8" bestFit="1" customWidth="1"/>
    <col min="8980" max="8980" width="1.28515625" style="8" customWidth="1"/>
    <col min="8981" max="8981" width="11.7109375" style="8" customWidth="1"/>
    <col min="8982" max="8982" width="9.7109375" style="8" bestFit="1" customWidth="1"/>
    <col min="8983" max="8983" width="1.28515625" style="8" customWidth="1"/>
    <col min="8984" max="8984" width="11.7109375" style="8" customWidth="1"/>
    <col min="8985" max="8985" width="9.7109375" style="8" bestFit="1" customWidth="1"/>
    <col min="8986" max="8986" width="1.28515625" style="8" customWidth="1"/>
    <col min="8987" max="8987" width="11.7109375" style="8" customWidth="1"/>
    <col min="8988" max="8988" width="9.7109375" style="8" bestFit="1" customWidth="1"/>
    <col min="8989" max="9216" width="9" style="8"/>
    <col min="9217" max="9217" width="8.7109375" style="8" customWidth="1"/>
    <col min="9218" max="9219" width="9.28515625" style="8" customWidth="1"/>
    <col min="9220" max="9220" width="0.42578125" style="8" customWidth="1"/>
    <col min="9221" max="9222" width="9.28515625" style="8" customWidth="1"/>
    <col min="9223" max="9223" width="0.42578125" style="8" customWidth="1"/>
    <col min="9224" max="9225" width="9.28515625" style="8" customWidth="1"/>
    <col min="9226" max="9226" width="0.42578125" style="8" customWidth="1"/>
    <col min="9227" max="9228" width="9.28515625" style="8" customWidth="1"/>
    <col min="9229" max="9229" width="0.42578125" style="8" customWidth="1"/>
    <col min="9230" max="9231" width="9.28515625" style="8" customWidth="1"/>
    <col min="9232" max="9232" width="2.5703125" style="8" customWidth="1"/>
    <col min="9233" max="9233" width="8.7109375" style="8" customWidth="1"/>
    <col min="9234" max="9235" width="9.7109375" style="8" bestFit="1" customWidth="1"/>
    <col min="9236" max="9236" width="1.28515625" style="8" customWidth="1"/>
    <col min="9237" max="9237" width="11.7109375" style="8" customWidth="1"/>
    <col min="9238" max="9238" width="9.7109375" style="8" bestFit="1" customWidth="1"/>
    <col min="9239" max="9239" width="1.28515625" style="8" customWidth="1"/>
    <col min="9240" max="9240" width="11.7109375" style="8" customWidth="1"/>
    <col min="9241" max="9241" width="9.7109375" style="8" bestFit="1" customWidth="1"/>
    <col min="9242" max="9242" width="1.28515625" style="8" customWidth="1"/>
    <col min="9243" max="9243" width="11.7109375" style="8" customWidth="1"/>
    <col min="9244" max="9244" width="9.7109375" style="8" bestFit="1" customWidth="1"/>
    <col min="9245" max="9472" width="9" style="8"/>
    <col min="9473" max="9473" width="8.7109375" style="8" customWidth="1"/>
    <col min="9474" max="9475" width="9.28515625" style="8" customWidth="1"/>
    <col min="9476" max="9476" width="0.42578125" style="8" customWidth="1"/>
    <col min="9477" max="9478" width="9.28515625" style="8" customWidth="1"/>
    <col min="9479" max="9479" width="0.42578125" style="8" customWidth="1"/>
    <col min="9480" max="9481" width="9.28515625" style="8" customWidth="1"/>
    <col min="9482" max="9482" width="0.42578125" style="8" customWidth="1"/>
    <col min="9483" max="9484" width="9.28515625" style="8" customWidth="1"/>
    <col min="9485" max="9485" width="0.42578125" style="8" customWidth="1"/>
    <col min="9486" max="9487" width="9.28515625" style="8" customWidth="1"/>
    <col min="9488" max="9488" width="2.5703125" style="8" customWidth="1"/>
    <col min="9489" max="9489" width="8.7109375" style="8" customWidth="1"/>
    <col min="9490" max="9491" width="9.7109375" style="8" bestFit="1" customWidth="1"/>
    <col min="9492" max="9492" width="1.28515625" style="8" customWidth="1"/>
    <col min="9493" max="9493" width="11.7109375" style="8" customWidth="1"/>
    <col min="9494" max="9494" width="9.7109375" style="8" bestFit="1" customWidth="1"/>
    <col min="9495" max="9495" width="1.28515625" style="8" customWidth="1"/>
    <col min="9496" max="9496" width="11.7109375" style="8" customWidth="1"/>
    <col min="9497" max="9497" width="9.7109375" style="8" bestFit="1" customWidth="1"/>
    <col min="9498" max="9498" width="1.28515625" style="8" customWidth="1"/>
    <col min="9499" max="9499" width="11.7109375" style="8" customWidth="1"/>
    <col min="9500" max="9500" width="9.7109375" style="8" bestFit="1" customWidth="1"/>
    <col min="9501" max="9728" width="9" style="8"/>
    <col min="9729" max="9729" width="8.7109375" style="8" customWidth="1"/>
    <col min="9730" max="9731" width="9.28515625" style="8" customWidth="1"/>
    <col min="9732" max="9732" width="0.42578125" style="8" customWidth="1"/>
    <col min="9733" max="9734" width="9.28515625" style="8" customWidth="1"/>
    <col min="9735" max="9735" width="0.42578125" style="8" customWidth="1"/>
    <col min="9736" max="9737" width="9.28515625" style="8" customWidth="1"/>
    <col min="9738" max="9738" width="0.42578125" style="8" customWidth="1"/>
    <col min="9739" max="9740" width="9.28515625" style="8" customWidth="1"/>
    <col min="9741" max="9741" width="0.42578125" style="8" customWidth="1"/>
    <col min="9742" max="9743" width="9.28515625" style="8" customWidth="1"/>
    <col min="9744" max="9744" width="2.5703125" style="8" customWidth="1"/>
    <col min="9745" max="9745" width="8.7109375" style="8" customWidth="1"/>
    <col min="9746" max="9747" width="9.7109375" style="8" bestFit="1" customWidth="1"/>
    <col min="9748" max="9748" width="1.28515625" style="8" customWidth="1"/>
    <col min="9749" max="9749" width="11.7109375" style="8" customWidth="1"/>
    <col min="9750" max="9750" width="9.7109375" style="8" bestFit="1" customWidth="1"/>
    <col min="9751" max="9751" width="1.28515625" style="8" customWidth="1"/>
    <col min="9752" max="9752" width="11.7109375" style="8" customWidth="1"/>
    <col min="9753" max="9753" width="9.7109375" style="8" bestFit="1" customWidth="1"/>
    <col min="9754" max="9754" width="1.28515625" style="8" customWidth="1"/>
    <col min="9755" max="9755" width="11.7109375" style="8" customWidth="1"/>
    <col min="9756" max="9756" width="9.7109375" style="8" bestFit="1" customWidth="1"/>
    <col min="9757" max="9984" width="9" style="8"/>
    <col min="9985" max="9985" width="8.7109375" style="8" customWidth="1"/>
    <col min="9986" max="9987" width="9.28515625" style="8" customWidth="1"/>
    <col min="9988" max="9988" width="0.42578125" style="8" customWidth="1"/>
    <col min="9989" max="9990" width="9.28515625" style="8" customWidth="1"/>
    <col min="9991" max="9991" width="0.42578125" style="8" customWidth="1"/>
    <col min="9992" max="9993" width="9.28515625" style="8" customWidth="1"/>
    <col min="9994" max="9994" width="0.42578125" style="8" customWidth="1"/>
    <col min="9995" max="9996" width="9.28515625" style="8" customWidth="1"/>
    <col min="9997" max="9997" width="0.42578125" style="8" customWidth="1"/>
    <col min="9998" max="9999" width="9.28515625" style="8" customWidth="1"/>
    <col min="10000" max="10000" width="2.5703125" style="8" customWidth="1"/>
    <col min="10001" max="10001" width="8.7109375" style="8" customWidth="1"/>
    <col min="10002" max="10003" width="9.7109375" style="8" bestFit="1" customWidth="1"/>
    <col min="10004" max="10004" width="1.28515625" style="8" customWidth="1"/>
    <col min="10005" max="10005" width="11.7109375" style="8" customWidth="1"/>
    <col min="10006" max="10006" width="9.7109375" style="8" bestFit="1" customWidth="1"/>
    <col min="10007" max="10007" width="1.28515625" style="8" customWidth="1"/>
    <col min="10008" max="10008" width="11.7109375" style="8" customWidth="1"/>
    <col min="10009" max="10009" width="9.7109375" style="8" bestFit="1" customWidth="1"/>
    <col min="10010" max="10010" width="1.28515625" style="8" customWidth="1"/>
    <col min="10011" max="10011" width="11.7109375" style="8" customWidth="1"/>
    <col min="10012" max="10012" width="9.7109375" style="8" bestFit="1" customWidth="1"/>
    <col min="10013" max="10240" width="9" style="8"/>
    <col min="10241" max="10241" width="8.7109375" style="8" customWidth="1"/>
    <col min="10242" max="10243" width="9.28515625" style="8" customWidth="1"/>
    <col min="10244" max="10244" width="0.42578125" style="8" customWidth="1"/>
    <col min="10245" max="10246" width="9.28515625" style="8" customWidth="1"/>
    <col min="10247" max="10247" width="0.42578125" style="8" customWidth="1"/>
    <col min="10248" max="10249" width="9.28515625" style="8" customWidth="1"/>
    <col min="10250" max="10250" width="0.42578125" style="8" customWidth="1"/>
    <col min="10251" max="10252" width="9.28515625" style="8" customWidth="1"/>
    <col min="10253" max="10253" width="0.42578125" style="8" customWidth="1"/>
    <col min="10254" max="10255" width="9.28515625" style="8" customWidth="1"/>
    <col min="10256" max="10256" width="2.5703125" style="8" customWidth="1"/>
    <col min="10257" max="10257" width="8.7109375" style="8" customWidth="1"/>
    <col min="10258" max="10259" width="9.7109375" style="8" bestFit="1" customWidth="1"/>
    <col min="10260" max="10260" width="1.28515625" style="8" customWidth="1"/>
    <col min="10261" max="10261" width="11.7109375" style="8" customWidth="1"/>
    <col min="10262" max="10262" width="9.7109375" style="8" bestFit="1" customWidth="1"/>
    <col min="10263" max="10263" width="1.28515625" style="8" customWidth="1"/>
    <col min="10264" max="10264" width="11.7109375" style="8" customWidth="1"/>
    <col min="10265" max="10265" width="9.7109375" style="8" bestFit="1" customWidth="1"/>
    <col min="10266" max="10266" width="1.28515625" style="8" customWidth="1"/>
    <col min="10267" max="10267" width="11.7109375" style="8" customWidth="1"/>
    <col min="10268" max="10268" width="9.7109375" style="8" bestFit="1" customWidth="1"/>
    <col min="10269" max="10496" width="9" style="8"/>
    <col min="10497" max="10497" width="8.7109375" style="8" customWidth="1"/>
    <col min="10498" max="10499" width="9.28515625" style="8" customWidth="1"/>
    <col min="10500" max="10500" width="0.42578125" style="8" customWidth="1"/>
    <col min="10501" max="10502" width="9.28515625" style="8" customWidth="1"/>
    <col min="10503" max="10503" width="0.42578125" style="8" customWidth="1"/>
    <col min="10504" max="10505" width="9.28515625" style="8" customWidth="1"/>
    <col min="10506" max="10506" width="0.42578125" style="8" customWidth="1"/>
    <col min="10507" max="10508" width="9.28515625" style="8" customWidth="1"/>
    <col min="10509" max="10509" width="0.42578125" style="8" customWidth="1"/>
    <col min="10510" max="10511" width="9.28515625" style="8" customWidth="1"/>
    <col min="10512" max="10512" width="2.5703125" style="8" customWidth="1"/>
    <col min="10513" max="10513" width="8.7109375" style="8" customWidth="1"/>
    <col min="10514" max="10515" width="9.7109375" style="8" bestFit="1" customWidth="1"/>
    <col min="10516" max="10516" width="1.28515625" style="8" customWidth="1"/>
    <col min="10517" max="10517" width="11.7109375" style="8" customWidth="1"/>
    <col min="10518" max="10518" width="9.7109375" style="8" bestFit="1" customWidth="1"/>
    <col min="10519" max="10519" width="1.28515625" style="8" customWidth="1"/>
    <col min="10520" max="10520" width="11.7109375" style="8" customWidth="1"/>
    <col min="10521" max="10521" width="9.7109375" style="8" bestFit="1" customWidth="1"/>
    <col min="10522" max="10522" width="1.28515625" style="8" customWidth="1"/>
    <col min="10523" max="10523" width="11.7109375" style="8" customWidth="1"/>
    <col min="10524" max="10524" width="9.7109375" style="8" bestFit="1" customWidth="1"/>
    <col min="10525" max="10752" width="9" style="8"/>
    <col min="10753" max="10753" width="8.7109375" style="8" customWidth="1"/>
    <col min="10754" max="10755" width="9.28515625" style="8" customWidth="1"/>
    <col min="10756" max="10756" width="0.42578125" style="8" customWidth="1"/>
    <col min="10757" max="10758" width="9.28515625" style="8" customWidth="1"/>
    <col min="10759" max="10759" width="0.42578125" style="8" customWidth="1"/>
    <col min="10760" max="10761" width="9.28515625" style="8" customWidth="1"/>
    <col min="10762" max="10762" width="0.42578125" style="8" customWidth="1"/>
    <col min="10763" max="10764" width="9.28515625" style="8" customWidth="1"/>
    <col min="10765" max="10765" width="0.42578125" style="8" customWidth="1"/>
    <col min="10766" max="10767" width="9.28515625" style="8" customWidth="1"/>
    <col min="10768" max="10768" width="2.5703125" style="8" customWidth="1"/>
    <col min="10769" max="10769" width="8.7109375" style="8" customWidth="1"/>
    <col min="10770" max="10771" width="9.7109375" style="8" bestFit="1" customWidth="1"/>
    <col min="10772" max="10772" width="1.28515625" style="8" customWidth="1"/>
    <col min="10773" max="10773" width="11.7109375" style="8" customWidth="1"/>
    <col min="10774" max="10774" width="9.7109375" style="8" bestFit="1" customWidth="1"/>
    <col min="10775" max="10775" width="1.28515625" style="8" customWidth="1"/>
    <col min="10776" max="10776" width="11.7109375" style="8" customWidth="1"/>
    <col min="10777" max="10777" width="9.7109375" style="8" bestFit="1" customWidth="1"/>
    <col min="10778" max="10778" width="1.28515625" style="8" customWidth="1"/>
    <col min="10779" max="10779" width="11.7109375" style="8" customWidth="1"/>
    <col min="10780" max="10780" width="9.7109375" style="8" bestFit="1" customWidth="1"/>
    <col min="10781" max="11008" width="9" style="8"/>
    <col min="11009" max="11009" width="8.7109375" style="8" customWidth="1"/>
    <col min="11010" max="11011" width="9.28515625" style="8" customWidth="1"/>
    <col min="11012" max="11012" width="0.42578125" style="8" customWidth="1"/>
    <col min="11013" max="11014" width="9.28515625" style="8" customWidth="1"/>
    <col min="11015" max="11015" width="0.42578125" style="8" customWidth="1"/>
    <col min="11016" max="11017" width="9.28515625" style="8" customWidth="1"/>
    <col min="11018" max="11018" width="0.42578125" style="8" customWidth="1"/>
    <col min="11019" max="11020" width="9.28515625" style="8" customWidth="1"/>
    <col min="11021" max="11021" width="0.42578125" style="8" customWidth="1"/>
    <col min="11022" max="11023" width="9.28515625" style="8" customWidth="1"/>
    <col min="11024" max="11024" width="2.5703125" style="8" customWidth="1"/>
    <col min="11025" max="11025" width="8.7109375" style="8" customWidth="1"/>
    <col min="11026" max="11027" width="9.7109375" style="8" bestFit="1" customWidth="1"/>
    <col min="11028" max="11028" width="1.28515625" style="8" customWidth="1"/>
    <col min="11029" max="11029" width="11.7109375" style="8" customWidth="1"/>
    <col min="11030" max="11030" width="9.7109375" style="8" bestFit="1" customWidth="1"/>
    <col min="11031" max="11031" width="1.28515625" style="8" customWidth="1"/>
    <col min="11032" max="11032" width="11.7109375" style="8" customWidth="1"/>
    <col min="11033" max="11033" width="9.7109375" style="8" bestFit="1" customWidth="1"/>
    <col min="11034" max="11034" width="1.28515625" style="8" customWidth="1"/>
    <col min="11035" max="11035" width="11.7109375" style="8" customWidth="1"/>
    <col min="11036" max="11036" width="9.7109375" style="8" bestFit="1" customWidth="1"/>
    <col min="11037" max="11264" width="9" style="8"/>
    <col min="11265" max="11265" width="8.7109375" style="8" customWidth="1"/>
    <col min="11266" max="11267" width="9.28515625" style="8" customWidth="1"/>
    <col min="11268" max="11268" width="0.42578125" style="8" customWidth="1"/>
    <col min="11269" max="11270" width="9.28515625" style="8" customWidth="1"/>
    <col min="11271" max="11271" width="0.42578125" style="8" customWidth="1"/>
    <col min="11272" max="11273" width="9.28515625" style="8" customWidth="1"/>
    <col min="11274" max="11274" width="0.42578125" style="8" customWidth="1"/>
    <col min="11275" max="11276" width="9.28515625" style="8" customWidth="1"/>
    <col min="11277" max="11277" width="0.42578125" style="8" customWidth="1"/>
    <col min="11278" max="11279" width="9.28515625" style="8" customWidth="1"/>
    <col min="11280" max="11280" width="2.5703125" style="8" customWidth="1"/>
    <col min="11281" max="11281" width="8.7109375" style="8" customWidth="1"/>
    <col min="11282" max="11283" width="9.7109375" style="8" bestFit="1" customWidth="1"/>
    <col min="11284" max="11284" width="1.28515625" style="8" customWidth="1"/>
    <col min="11285" max="11285" width="11.7109375" style="8" customWidth="1"/>
    <col min="11286" max="11286" width="9.7109375" style="8" bestFit="1" customWidth="1"/>
    <col min="11287" max="11287" width="1.28515625" style="8" customWidth="1"/>
    <col min="11288" max="11288" width="11.7109375" style="8" customWidth="1"/>
    <col min="11289" max="11289" width="9.7109375" style="8" bestFit="1" customWidth="1"/>
    <col min="11290" max="11290" width="1.28515625" style="8" customWidth="1"/>
    <col min="11291" max="11291" width="11.7109375" style="8" customWidth="1"/>
    <col min="11292" max="11292" width="9.7109375" style="8" bestFit="1" customWidth="1"/>
    <col min="11293" max="11520" width="9" style="8"/>
    <col min="11521" max="11521" width="8.7109375" style="8" customWidth="1"/>
    <col min="11522" max="11523" width="9.28515625" style="8" customWidth="1"/>
    <col min="11524" max="11524" width="0.42578125" style="8" customWidth="1"/>
    <col min="11525" max="11526" width="9.28515625" style="8" customWidth="1"/>
    <col min="11527" max="11527" width="0.42578125" style="8" customWidth="1"/>
    <col min="11528" max="11529" width="9.28515625" style="8" customWidth="1"/>
    <col min="11530" max="11530" width="0.42578125" style="8" customWidth="1"/>
    <col min="11531" max="11532" width="9.28515625" style="8" customWidth="1"/>
    <col min="11533" max="11533" width="0.42578125" style="8" customWidth="1"/>
    <col min="11534" max="11535" width="9.28515625" style="8" customWidth="1"/>
    <col min="11536" max="11536" width="2.5703125" style="8" customWidth="1"/>
    <col min="11537" max="11537" width="8.7109375" style="8" customWidth="1"/>
    <col min="11538" max="11539" width="9.7109375" style="8" bestFit="1" customWidth="1"/>
    <col min="11540" max="11540" width="1.28515625" style="8" customWidth="1"/>
    <col min="11541" max="11541" width="11.7109375" style="8" customWidth="1"/>
    <col min="11542" max="11542" width="9.7109375" style="8" bestFit="1" customWidth="1"/>
    <col min="11543" max="11543" width="1.28515625" style="8" customWidth="1"/>
    <col min="11544" max="11544" width="11.7109375" style="8" customWidth="1"/>
    <col min="11545" max="11545" width="9.7109375" style="8" bestFit="1" customWidth="1"/>
    <col min="11546" max="11546" width="1.28515625" style="8" customWidth="1"/>
    <col min="11547" max="11547" width="11.7109375" style="8" customWidth="1"/>
    <col min="11548" max="11548" width="9.7109375" style="8" bestFit="1" customWidth="1"/>
    <col min="11549" max="11776" width="9" style="8"/>
    <col min="11777" max="11777" width="8.7109375" style="8" customWidth="1"/>
    <col min="11778" max="11779" width="9.28515625" style="8" customWidth="1"/>
    <col min="11780" max="11780" width="0.42578125" style="8" customWidth="1"/>
    <col min="11781" max="11782" width="9.28515625" style="8" customWidth="1"/>
    <col min="11783" max="11783" width="0.42578125" style="8" customWidth="1"/>
    <col min="11784" max="11785" width="9.28515625" style="8" customWidth="1"/>
    <col min="11786" max="11786" width="0.42578125" style="8" customWidth="1"/>
    <col min="11787" max="11788" width="9.28515625" style="8" customWidth="1"/>
    <col min="11789" max="11789" width="0.42578125" style="8" customWidth="1"/>
    <col min="11790" max="11791" width="9.28515625" style="8" customWidth="1"/>
    <col min="11792" max="11792" width="2.5703125" style="8" customWidth="1"/>
    <col min="11793" max="11793" width="8.7109375" style="8" customWidth="1"/>
    <col min="11794" max="11795" width="9.7109375" style="8" bestFit="1" customWidth="1"/>
    <col min="11796" max="11796" width="1.28515625" style="8" customWidth="1"/>
    <col min="11797" max="11797" width="11.7109375" style="8" customWidth="1"/>
    <col min="11798" max="11798" width="9.7109375" style="8" bestFit="1" customWidth="1"/>
    <col min="11799" max="11799" width="1.28515625" style="8" customWidth="1"/>
    <col min="11800" max="11800" width="11.7109375" style="8" customWidth="1"/>
    <col min="11801" max="11801" width="9.7109375" style="8" bestFit="1" customWidth="1"/>
    <col min="11802" max="11802" width="1.28515625" style="8" customWidth="1"/>
    <col min="11803" max="11803" width="11.7109375" style="8" customWidth="1"/>
    <col min="11804" max="11804" width="9.7109375" style="8" bestFit="1" customWidth="1"/>
    <col min="11805" max="12032" width="9" style="8"/>
    <col min="12033" max="12033" width="8.7109375" style="8" customWidth="1"/>
    <col min="12034" max="12035" width="9.28515625" style="8" customWidth="1"/>
    <col min="12036" max="12036" width="0.42578125" style="8" customWidth="1"/>
    <col min="12037" max="12038" width="9.28515625" style="8" customWidth="1"/>
    <col min="12039" max="12039" width="0.42578125" style="8" customWidth="1"/>
    <col min="12040" max="12041" width="9.28515625" style="8" customWidth="1"/>
    <col min="12042" max="12042" width="0.42578125" style="8" customWidth="1"/>
    <col min="12043" max="12044" width="9.28515625" style="8" customWidth="1"/>
    <col min="12045" max="12045" width="0.42578125" style="8" customWidth="1"/>
    <col min="12046" max="12047" width="9.28515625" style="8" customWidth="1"/>
    <col min="12048" max="12048" width="2.5703125" style="8" customWidth="1"/>
    <col min="12049" max="12049" width="8.7109375" style="8" customWidth="1"/>
    <col min="12050" max="12051" width="9.7109375" style="8" bestFit="1" customWidth="1"/>
    <col min="12052" max="12052" width="1.28515625" style="8" customWidth="1"/>
    <col min="12053" max="12053" width="11.7109375" style="8" customWidth="1"/>
    <col min="12054" max="12054" width="9.7109375" style="8" bestFit="1" customWidth="1"/>
    <col min="12055" max="12055" width="1.28515625" style="8" customWidth="1"/>
    <col min="12056" max="12056" width="11.7109375" style="8" customWidth="1"/>
    <col min="12057" max="12057" width="9.7109375" style="8" bestFit="1" customWidth="1"/>
    <col min="12058" max="12058" width="1.28515625" style="8" customWidth="1"/>
    <col min="12059" max="12059" width="11.7109375" style="8" customWidth="1"/>
    <col min="12060" max="12060" width="9.7109375" style="8" bestFit="1" customWidth="1"/>
    <col min="12061" max="12288" width="9" style="8"/>
    <col min="12289" max="12289" width="8.7109375" style="8" customWidth="1"/>
    <col min="12290" max="12291" width="9.28515625" style="8" customWidth="1"/>
    <col min="12292" max="12292" width="0.42578125" style="8" customWidth="1"/>
    <col min="12293" max="12294" width="9.28515625" style="8" customWidth="1"/>
    <col min="12295" max="12295" width="0.42578125" style="8" customWidth="1"/>
    <col min="12296" max="12297" width="9.28515625" style="8" customWidth="1"/>
    <col min="12298" max="12298" width="0.42578125" style="8" customWidth="1"/>
    <col min="12299" max="12300" width="9.28515625" style="8" customWidth="1"/>
    <col min="12301" max="12301" width="0.42578125" style="8" customWidth="1"/>
    <col min="12302" max="12303" width="9.28515625" style="8" customWidth="1"/>
    <col min="12304" max="12304" width="2.5703125" style="8" customWidth="1"/>
    <col min="12305" max="12305" width="8.7109375" style="8" customWidth="1"/>
    <col min="12306" max="12307" width="9.7109375" style="8" bestFit="1" customWidth="1"/>
    <col min="12308" max="12308" width="1.28515625" style="8" customWidth="1"/>
    <col min="12309" max="12309" width="11.7109375" style="8" customWidth="1"/>
    <col min="12310" max="12310" width="9.7109375" style="8" bestFit="1" customWidth="1"/>
    <col min="12311" max="12311" width="1.28515625" style="8" customWidth="1"/>
    <col min="12312" max="12312" width="11.7109375" style="8" customWidth="1"/>
    <col min="12313" max="12313" width="9.7109375" style="8" bestFit="1" customWidth="1"/>
    <col min="12314" max="12314" width="1.28515625" style="8" customWidth="1"/>
    <col min="12315" max="12315" width="11.7109375" style="8" customWidth="1"/>
    <col min="12316" max="12316" width="9.7109375" style="8" bestFit="1" customWidth="1"/>
    <col min="12317" max="12544" width="9" style="8"/>
    <col min="12545" max="12545" width="8.7109375" style="8" customWidth="1"/>
    <col min="12546" max="12547" width="9.28515625" style="8" customWidth="1"/>
    <col min="12548" max="12548" width="0.42578125" style="8" customWidth="1"/>
    <col min="12549" max="12550" width="9.28515625" style="8" customWidth="1"/>
    <col min="12551" max="12551" width="0.42578125" style="8" customWidth="1"/>
    <col min="12552" max="12553" width="9.28515625" style="8" customWidth="1"/>
    <col min="12554" max="12554" width="0.42578125" style="8" customWidth="1"/>
    <col min="12555" max="12556" width="9.28515625" style="8" customWidth="1"/>
    <col min="12557" max="12557" width="0.42578125" style="8" customWidth="1"/>
    <col min="12558" max="12559" width="9.28515625" style="8" customWidth="1"/>
    <col min="12560" max="12560" width="2.5703125" style="8" customWidth="1"/>
    <col min="12561" max="12561" width="8.7109375" style="8" customWidth="1"/>
    <col min="12562" max="12563" width="9.7109375" style="8" bestFit="1" customWidth="1"/>
    <col min="12564" max="12564" width="1.28515625" style="8" customWidth="1"/>
    <col min="12565" max="12565" width="11.7109375" style="8" customWidth="1"/>
    <col min="12566" max="12566" width="9.7109375" style="8" bestFit="1" customWidth="1"/>
    <col min="12567" max="12567" width="1.28515625" style="8" customWidth="1"/>
    <col min="12568" max="12568" width="11.7109375" style="8" customWidth="1"/>
    <col min="12569" max="12569" width="9.7109375" style="8" bestFit="1" customWidth="1"/>
    <col min="12570" max="12570" width="1.28515625" style="8" customWidth="1"/>
    <col min="12571" max="12571" width="11.7109375" style="8" customWidth="1"/>
    <col min="12572" max="12572" width="9.7109375" style="8" bestFit="1" customWidth="1"/>
    <col min="12573" max="12800" width="9" style="8"/>
    <col min="12801" max="12801" width="8.7109375" style="8" customWidth="1"/>
    <col min="12802" max="12803" width="9.28515625" style="8" customWidth="1"/>
    <col min="12804" max="12804" width="0.42578125" style="8" customWidth="1"/>
    <col min="12805" max="12806" width="9.28515625" style="8" customWidth="1"/>
    <col min="12807" max="12807" width="0.42578125" style="8" customWidth="1"/>
    <col min="12808" max="12809" width="9.28515625" style="8" customWidth="1"/>
    <col min="12810" max="12810" width="0.42578125" style="8" customWidth="1"/>
    <col min="12811" max="12812" width="9.28515625" style="8" customWidth="1"/>
    <col min="12813" max="12813" width="0.42578125" style="8" customWidth="1"/>
    <col min="12814" max="12815" width="9.28515625" style="8" customWidth="1"/>
    <col min="12816" max="12816" width="2.5703125" style="8" customWidth="1"/>
    <col min="12817" max="12817" width="8.7109375" style="8" customWidth="1"/>
    <col min="12818" max="12819" width="9.7109375" style="8" bestFit="1" customWidth="1"/>
    <col min="12820" max="12820" width="1.28515625" style="8" customWidth="1"/>
    <col min="12821" max="12821" width="11.7109375" style="8" customWidth="1"/>
    <col min="12822" max="12822" width="9.7109375" style="8" bestFit="1" customWidth="1"/>
    <col min="12823" max="12823" width="1.28515625" style="8" customWidth="1"/>
    <col min="12824" max="12824" width="11.7109375" style="8" customWidth="1"/>
    <col min="12825" max="12825" width="9.7109375" style="8" bestFit="1" customWidth="1"/>
    <col min="12826" max="12826" width="1.28515625" style="8" customWidth="1"/>
    <col min="12827" max="12827" width="11.7109375" style="8" customWidth="1"/>
    <col min="12828" max="12828" width="9.7109375" style="8" bestFit="1" customWidth="1"/>
    <col min="12829" max="13056" width="9" style="8"/>
    <col min="13057" max="13057" width="8.7109375" style="8" customWidth="1"/>
    <col min="13058" max="13059" width="9.28515625" style="8" customWidth="1"/>
    <col min="13060" max="13060" width="0.42578125" style="8" customWidth="1"/>
    <col min="13061" max="13062" width="9.28515625" style="8" customWidth="1"/>
    <col min="13063" max="13063" width="0.42578125" style="8" customWidth="1"/>
    <col min="13064" max="13065" width="9.28515625" style="8" customWidth="1"/>
    <col min="13066" max="13066" width="0.42578125" style="8" customWidth="1"/>
    <col min="13067" max="13068" width="9.28515625" style="8" customWidth="1"/>
    <col min="13069" max="13069" width="0.42578125" style="8" customWidth="1"/>
    <col min="13070" max="13071" width="9.28515625" style="8" customWidth="1"/>
    <col min="13072" max="13072" width="2.5703125" style="8" customWidth="1"/>
    <col min="13073" max="13073" width="8.7109375" style="8" customWidth="1"/>
    <col min="13074" max="13075" width="9.7109375" style="8" bestFit="1" customWidth="1"/>
    <col min="13076" max="13076" width="1.28515625" style="8" customWidth="1"/>
    <col min="13077" max="13077" width="11.7109375" style="8" customWidth="1"/>
    <col min="13078" max="13078" width="9.7109375" style="8" bestFit="1" customWidth="1"/>
    <col min="13079" max="13079" width="1.28515625" style="8" customWidth="1"/>
    <col min="13080" max="13080" width="11.7109375" style="8" customWidth="1"/>
    <col min="13081" max="13081" width="9.7109375" style="8" bestFit="1" customWidth="1"/>
    <col min="13082" max="13082" width="1.28515625" style="8" customWidth="1"/>
    <col min="13083" max="13083" width="11.7109375" style="8" customWidth="1"/>
    <col min="13084" max="13084" width="9.7109375" style="8" bestFit="1" customWidth="1"/>
    <col min="13085" max="13312" width="9" style="8"/>
    <col min="13313" max="13313" width="8.7109375" style="8" customWidth="1"/>
    <col min="13314" max="13315" width="9.28515625" style="8" customWidth="1"/>
    <col min="13316" max="13316" width="0.42578125" style="8" customWidth="1"/>
    <col min="13317" max="13318" width="9.28515625" style="8" customWidth="1"/>
    <col min="13319" max="13319" width="0.42578125" style="8" customWidth="1"/>
    <col min="13320" max="13321" width="9.28515625" style="8" customWidth="1"/>
    <col min="13322" max="13322" width="0.42578125" style="8" customWidth="1"/>
    <col min="13323" max="13324" width="9.28515625" style="8" customWidth="1"/>
    <col min="13325" max="13325" width="0.42578125" style="8" customWidth="1"/>
    <col min="13326" max="13327" width="9.28515625" style="8" customWidth="1"/>
    <col min="13328" max="13328" width="2.5703125" style="8" customWidth="1"/>
    <col min="13329" max="13329" width="8.7109375" style="8" customWidth="1"/>
    <col min="13330" max="13331" width="9.7109375" style="8" bestFit="1" customWidth="1"/>
    <col min="13332" max="13332" width="1.28515625" style="8" customWidth="1"/>
    <col min="13333" max="13333" width="11.7109375" style="8" customWidth="1"/>
    <col min="13334" max="13334" width="9.7109375" style="8" bestFit="1" customWidth="1"/>
    <col min="13335" max="13335" width="1.28515625" style="8" customWidth="1"/>
    <col min="13336" max="13336" width="11.7109375" style="8" customWidth="1"/>
    <col min="13337" max="13337" width="9.7109375" style="8" bestFit="1" customWidth="1"/>
    <col min="13338" max="13338" width="1.28515625" style="8" customWidth="1"/>
    <col min="13339" max="13339" width="11.7109375" style="8" customWidth="1"/>
    <col min="13340" max="13340" width="9.7109375" style="8" bestFit="1" customWidth="1"/>
    <col min="13341" max="13568" width="9" style="8"/>
    <col min="13569" max="13569" width="8.7109375" style="8" customWidth="1"/>
    <col min="13570" max="13571" width="9.28515625" style="8" customWidth="1"/>
    <col min="13572" max="13572" width="0.42578125" style="8" customWidth="1"/>
    <col min="13573" max="13574" width="9.28515625" style="8" customWidth="1"/>
    <col min="13575" max="13575" width="0.42578125" style="8" customWidth="1"/>
    <col min="13576" max="13577" width="9.28515625" style="8" customWidth="1"/>
    <col min="13578" max="13578" width="0.42578125" style="8" customWidth="1"/>
    <col min="13579" max="13580" width="9.28515625" style="8" customWidth="1"/>
    <col min="13581" max="13581" width="0.42578125" style="8" customWidth="1"/>
    <col min="13582" max="13583" width="9.28515625" style="8" customWidth="1"/>
    <col min="13584" max="13584" width="2.5703125" style="8" customWidth="1"/>
    <col min="13585" max="13585" width="8.7109375" style="8" customWidth="1"/>
    <col min="13586" max="13587" width="9.7109375" style="8" bestFit="1" customWidth="1"/>
    <col min="13588" max="13588" width="1.28515625" style="8" customWidth="1"/>
    <col min="13589" max="13589" width="11.7109375" style="8" customWidth="1"/>
    <col min="13590" max="13590" width="9.7109375" style="8" bestFit="1" customWidth="1"/>
    <col min="13591" max="13591" width="1.28515625" style="8" customWidth="1"/>
    <col min="13592" max="13592" width="11.7109375" style="8" customWidth="1"/>
    <col min="13593" max="13593" width="9.7109375" style="8" bestFit="1" customWidth="1"/>
    <col min="13594" max="13594" width="1.28515625" style="8" customWidth="1"/>
    <col min="13595" max="13595" width="11.7109375" style="8" customWidth="1"/>
    <col min="13596" max="13596" width="9.7109375" style="8" bestFit="1" customWidth="1"/>
    <col min="13597" max="13824" width="9" style="8"/>
    <col min="13825" max="13825" width="8.7109375" style="8" customWidth="1"/>
    <col min="13826" max="13827" width="9.28515625" style="8" customWidth="1"/>
    <col min="13828" max="13828" width="0.42578125" style="8" customWidth="1"/>
    <col min="13829" max="13830" width="9.28515625" style="8" customWidth="1"/>
    <col min="13831" max="13831" width="0.42578125" style="8" customWidth="1"/>
    <col min="13832" max="13833" width="9.28515625" style="8" customWidth="1"/>
    <col min="13834" max="13834" width="0.42578125" style="8" customWidth="1"/>
    <col min="13835" max="13836" width="9.28515625" style="8" customWidth="1"/>
    <col min="13837" max="13837" width="0.42578125" style="8" customWidth="1"/>
    <col min="13838" max="13839" width="9.28515625" style="8" customWidth="1"/>
    <col min="13840" max="13840" width="2.5703125" style="8" customWidth="1"/>
    <col min="13841" max="13841" width="8.7109375" style="8" customWidth="1"/>
    <col min="13842" max="13843" width="9.7109375" style="8" bestFit="1" customWidth="1"/>
    <col min="13844" max="13844" width="1.28515625" style="8" customWidth="1"/>
    <col min="13845" max="13845" width="11.7109375" style="8" customWidth="1"/>
    <col min="13846" max="13846" width="9.7109375" style="8" bestFit="1" customWidth="1"/>
    <col min="13847" max="13847" width="1.28515625" style="8" customWidth="1"/>
    <col min="13848" max="13848" width="11.7109375" style="8" customWidth="1"/>
    <col min="13849" max="13849" width="9.7109375" style="8" bestFit="1" customWidth="1"/>
    <col min="13850" max="13850" width="1.28515625" style="8" customWidth="1"/>
    <col min="13851" max="13851" width="11.7109375" style="8" customWidth="1"/>
    <col min="13852" max="13852" width="9.7109375" style="8" bestFit="1" customWidth="1"/>
    <col min="13853" max="14080" width="9" style="8"/>
    <col min="14081" max="14081" width="8.7109375" style="8" customWidth="1"/>
    <col min="14082" max="14083" width="9.28515625" style="8" customWidth="1"/>
    <col min="14084" max="14084" width="0.42578125" style="8" customWidth="1"/>
    <col min="14085" max="14086" width="9.28515625" style="8" customWidth="1"/>
    <col min="14087" max="14087" width="0.42578125" style="8" customWidth="1"/>
    <col min="14088" max="14089" width="9.28515625" style="8" customWidth="1"/>
    <col min="14090" max="14090" width="0.42578125" style="8" customWidth="1"/>
    <col min="14091" max="14092" width="9.28515625" style="8" customWidth="1"/>
    <col min="14093" max="14093" width="0.42578125" style="8" customWidth="1"/>
    <col min="14094" max="14095" width="9.28515625" style="8" customWidth="1"/>
    <col min="14096" max="14096" width="2.5703125" style="8" customWidth="1"/>
    <col min="14097" max="14097" width="8.7109375" style="8" customWidth="1"/>
    <col min="14098" max="14099" width="9.7109375" style="8" bestFit="1" customWidth="1"/>
    <col min="14100" max="14100" width="1.28515625" style="8" customWidth="1"/>
    <col min="14101" max="14101" width="11.7109375" style="8" customWidth="1"/>
    <col min="14102" max="14102" width="9.7109375" style="8" bestFit="1" customWidth="1"/>
    <col min="14103" max="14103" width="1.28515625" style="8" customWidth="1"/>
    <col min="14104" max="14104" width="11.7109375" style="8" customWidth="1"/>
    <col min="14105" max="14105" width="9.7109375" style="8" bestFit="1" customWidth="1"/>
    <col min="14106" max="14106" width="1.28515625" style="8" customWidth="1"/>
    <col min="14107" max="14107" width="11.7109375" style="8" customWidth="1"/>
    <col min="14108" max="14108" width="9.7109375" style="8" bestFit="1" customWidth="1"/>
    <col min="14109" max="14336" width="9" style="8"/>
    <col min="14337" max="14337" width="8.7109375" style="8" customWidth="1"/>
    <col min="14338" max="14339" width="9.28515625" style="8" customWidth="1"/>
    <col min="14340" max="14340" width="0.42578125" style="8" customWidth="1"/>
    <col min="14341" max="14342" width="9.28515625" style="8" customWidth="1"/>
    <col min="14343" max="14343" width="0.42578125" style="8" customWidth="1"/>
    <col min="14344" max="14345" width="9.28515625" style="8" customWidth="1"/>
    <col min="14346" max="14346" width="0.42578125" style="8" customWidth="1"/>
    <col min="14347" max="14348" width="9.28515625" style="8" customWidth="1"/>
    <col min="14349" max="14349" width="0.42578125" style="8" customWidth="1"/>
    <col min="14350" max="14351" width="9.28515625" style="8" customWidth="1"/>
    <col min="14352" max="14352" width="2.5703125" style="8" customWidth="1"/>
    <col min="14353" max="14353" width="8.7109375" style="8" customWidth="1"/>
    <col min="14354" max="14355" width="9.7109375" style="8" bestFit="1" customWidth="1"/>
    <col min="14356" max="14356" width="1.28515625" style="8" customWidth="1"/>
    <col min="14357" max="14357" width="11.7109375" style="8" customWidth="1"/>
    <col min="14358" max="14358" width="9.7109375" style="8" bestFit="1" customWidth="1"/>
    <col min="14359" max="14359" width="1.28515625" style="8" customWidth="1"/>
    <col min="14360" max="14360" width="11.7109375" style="8" customWidth="1"/>
    <col min="14361" max="14361" width="9.7109375" style="8" bestFit="1" customWidth="1"/>
    <col min="14362" max="14362" width="1.28515625" style="8" customWidth="1"/>
    <col min="14363" max="14363" width="11.7109375" style="8" customWidth="1"/>
    <col min="14364" max="14364" width="9.7109375" style="8" bestFit="1" customWidth="1"/>
    <col min="14365" max="14592" width="9" style="8"/>
    <col min="14593" max="14593" width="8.7109375" style="8" customWidth="1"/>
    <col min="14594" max="14595" width="9.28515625" style="8" customWidth="1"/>
    <col min="14596" max="14596" width="0.42578125" style="8" customWidth="1"/>
    <col min="14597" max="14598" width="9.28515625" style="8" customWidth="1"/>
    <col min="14599" max="14599" width="0.42578125" style="8" customWidth="1"/>
    <col min="14600" max="14601" width="9.28515625" style="8" customWidth="1"/>
    <col min="14602" max="14602" width="0.42578125" style="8" customWidth="1"/>
    <col min="14603" max="14604" width="9.28515625" style="8" customWidth="1"/>
    <col min="14605" max="14605" width="0.42578125" style="8" customWidth="1"/>
    <col min="14606" max="14607" width="9.28515625" style="8" customWidth="1"/>
    <col min="14608" max="14608" width="2.5703125" style="8" customWidth="1"/>
    <col min="14609" max="14609" width="8.7109375" style="8" customWidth="1"/>
    <col min="14610" max="14611" width="9.7109375" style="8" bestFit="1" customWidth="1"/>
    <col min="14612" max="14612" width="1.28515625" style="8" customWidth="1"/>
    <col min="14613" max="14613" width="11.7109375" style="8" customWidth="1"/>
    <col min="14614" max="14614" width="9.7109375" style="8" bestFit="1" customWidth="1"/>
    <col min="14615" max="14615" width="1.28515625" style="8" customWidth="1"/>
    <col min="14616" max="14616" width="11.7109375" style="8" customWidth="1"/>
    <col min="14617" max="14617" width="9.7109375" style="8" bestFit="1" customWidth="1"/>
    <col min="14618" max="14618" width="1.28515625" style="8" customWidth="1"/>
    <col min="14619" max="14619" width="11.7109375" style="8" customWidth="1"/>
    <col min="14620" max="14620" width="9.7109375" style="8" bestFit="1" customWidth="1"/>
    <col min="14621" max="14848" width="9" style="8"/>
    <col min="14849" max="14849" width="8.7109375" style="8" customWidth="1"/>
    <col min="14850" max="14851" width="9.28515625" style="8" customWidth="1"/>
    <col min="14852" max="14852" width="0.42578125" style="8" customWidth="1"/>
    <col min="14853" max="14854" width="9.28515625" style="8" customWidth="1"/>
    <col min="14855" max="14855" width="0.42578125" style="8" customWidth="1"/>
    <col min="14856" max="14857" width="9.28515625" style="8" customWidth="1"/>
    <col min="14858" max="14858" width="0.42578125" style="8" customWidth="1"/>
    <col min="14859" max="14860" width="9.28515625" style="8" customWidth="1"/>
    <col min="14861" max="14861" width="0.42578125" style="8" customWidth="1"/>
    <col min="14862" max="14863" width="9.28515625" style="8" customWidth="1"/>
    <col min="14864" max="14864" width="2.5703125" style="8" customWidth="1"/>
    <col min="14865" max="14865" width="8.7109375" style="8" customWidth="1"/>
    <col min="14866" max="14867" width="9.7109375" style="8" bestFit="1" customWidth="1"/>
    <col min="14868" max="14868" width="1.28515625" style="8" customWidth="1"/>
    <col min="14869" max="14869" width="11.7109375" style="8" customWidth="1"/>
    <col min="14870" max="14870" width="9.7109375" style="8" bestFit="1" customWidth="1"/>
    <col min="14871" max="14871" width="1.28515625" style="8" customWidth="1"/>
    <col min="14872" max="14872" width="11.7109375" style="8" customWidth="1"/>
    <col min="14873" max="14873" width="9.7109375" style="8" bestFit="1" customWidth="1"/>
    <col min="14874" max="14874" width="1.28515625" style="8" customWidth="1"/>
    <col min="14875" max="14875" width="11.7109375" style="8" customWidth="1"/>
    <col min="14876" max="14876" width="9.7109375" style="8" bestFit="1" customWidth="1"/>
    <col min="14877" max="15104" width="9" style="8"/>
    <col min="15105" max="15105" width="8.7109375" style="8" customWidth="1"/>
    <col min="15106" max="15107" width="9.28515625" style="8" customWidth="1"/>
    <col min="15108" max="15108" width="0.42578125" style="8" customWidth="1"/>
    <col min="15109" max="15110" width="9.28515625" style="8" customWidth="1"/>
    <col min="15111" max="15111" width="0.42578125" style="8" customWidth="1"/>
    <col min="15112" max="15113" width="9.28515625" style="8" customWidth="1"/>
    <col min="15114" max="15114" width="0.42578125" style="8" customWidth="1"/>
    <col min="15115" max="15116" width="9.28515625" style="8" customWidth="1"/>
    <col min="15117" max="15117" width="0.42578125" style="8" customWidth="1"/>
    <col min="15118" max="15119" width="9.28515625" style="8" customWidth="1"/>
    <col min="15120" max="15120" width="2.5703125" style="8" customWidth="1"/>
    <col min="15121" max="15121" width="8.7109375" style="8" customWidth="1"/>
    <col min="15122" max="15123" width="9.7109375" style="8" bestFit="1" customWidth="1"/>
    <col min="15124" max="15124" width="1.28515625" style="8" customWidth="1"/>
    <col min="15125" max="15125" width="11.7109375" style="8" customWidth="1"/>
    <col min="15126" max="15126" width="9.7109375" style="8" bestFit="1" customWidth="1"/>
    <col min="15127" max="15127" width="1.28515625" style="8" customWidth="1"/>
    <col min="15128" max="15128" width="11.7109375" style="8" customWidth="1"/>
    <col min="15129" max="15129" width="9.7109375" style="8" bestFit="1" customWidth="1"/>
    <col min="15130" max="15130" width="1.28515625" style="8" customWidth="1"/>
    <col min="15131" max="15131" width="11.7109375" style="8" customWidth="1"/>
    <col min="15132" max="15132" width="9.7109375" style="8" bestFit="1" customWidth="1"/>
    <col min="15133" max="15360" width="9" style="8"/>
    <col min="15361" max="15361" width="8.7109375" style="8" customWidth="1"/>
    <col min="15362" max="15363" width="9.28515625" style="8" customWidth="1"/>
    <col min="15364" max="15364" width="0.42578125" style="8" customWidth="1"/>
    <col min="15365" max="15366" width="9.28515625" style="8" customWidth="1"/>
    <col min="15367" max="15367" width="0.42578125" style="8" customWidth="1"/>
    <col min="15368" max="15369" width="9.28515625" style="8" customWidth="1"/>
    <col min="15370" max="15370" width="0.42578125" style="8" customWidth="1"/>
    <col min="15371" max="15372" width="9.28515625" style="8" customWidth="1"/>
    <col min="15373" max="15373" width="0.42578125" style="8" customWidth="1"/>
    <col min="15374" max="15375" width="9.28515625" style="8" customWidth="1"/>
    <col min="15376" max="15376" width="2.5703125" style="8" customWidth="1"/>
    <col min="15377" max="15377" width="8.7109375" style="8" customWidth="1"/>
    <col min="15378" max="15379" width="9.7109375" style="8" bestFit="1" customWidth="1"/>
    <col min="15380" max="15380" width="1.28515625" style="8" customWidth="1"/>
    <col min="15381" max="15381" width="11.7109375" style="8" customWidth="1"/>
    <col min="15382" max="15382" width="9.7109375" style="8" bestFit="1" customWidth="1"/>
    <col min="15383" max="15383" width="1.28515625" style="8" customWidth="1"/>
    <col min="15384" max="15384" width="11.7109375" style="8" customWidth="1"/>
    <col min="15385" max="15385" width="9.7109375" style="8" bestFit="1" customWidth="1"/>
    <col min="15386" max="15386" width="1.28515625" style="8" customWidth="1"/>
    <col min="15387" max="15387" width="11.7109375" style="8" customWidth="1"/>
    <col min="15388" max="15388" width="9.7109375" style="8" bestFit="1" customWidth="1"/>
    <col min="15389" max="15616" width="9" style="8"/>
    <col min="15617" max="15617" width="8.7109375" style="8" customWidth="1"/>
    <col min="15618" max="15619" width="9.28515625" style="8" customWidth="1"/>
    <col min="15620" max="15620" width="0.42578125" style="8" customWidth="1"/>
    <col min="15621" max="15622" width="9.28515625" style="8" customWidth="1"/>
    <col min="15623" max="15623" width="0.42578125" style="8" customWidth="1"/>
    <col min="15624" max="15625" width="9.28515625" style="8" customWidth="1"/>
    <col min="15626" max="15626" width="0.42578125" style="8" customWidth="1"/>
    <col min="15627" max="15628" width="9.28515625" style="8" customWidth="1"/>
    <col min="15629" max="15629" width="0.42578125" style="8" customWidth="1"/>
    <col min="15630" max="15631" width="9.28515625" style="8" customWidth="1"/>
    <col min="15632" max="15632" width="2.5703125" style="8" customWidth="1"/>
    <col min="15633" max="15633" width="8.7109375" style="8" customWidth="1"/>
    <col min="15634" max="15635" width="9.7109375" style="8" bestFit="1" customWidth="1"/>
    <col min="15636" max="15636" width="1.28515625" style="8" customWidth="1"/>
    <col min="15637" max="15637" width="11.7109375" style="8" customWidth="1"/>
    <col min="15638" max="15638" width="9.7109375" style="8" bestFit="1" customWidth="1"/>
    <col min="15639" max="15639" width="1.28515625" style="8" customWidth="1"/>
    <col min="15640" max="15640" width="11.7109375" style="8" customWidth="1"/>
    <col min="15641" max="15641" width="9.7109375" style="8" bestFit="1" customWidth="1"/>
    <col min="15642" max="15642" width="1.28515625" style="8" customWidth="1"/>
    <col min="15643" max="15643" width="11.7109375" style="8" customWidth="1"/>
    <col min="15644" max="15644" width="9.7109375" style="8" bestFit="1" customWidth="1"/>
    <col min="15645" max="15872" width="9" style="8"/>
    <col min="15873" max="15873" width="8.7109375" style="8" customWidth="1"/>
    <col min="15874" max="15875" width="9.28515625" style="8" customWidth="1"/>
    <col min="15876" max="15876" width="0.42578125" style="8" customWidth="1"/>
    <col min="15877" max="15878" width="9.28515625" style="8" customWidth="1"/>
    <col min="15879" max="15879" width="0.42578125" style="8" customWidth="1"/>
    <col min="15880" max="15881" width="9.28515625" style="8" customWidth="1"/>
    <col min="15882" max="15882" width="0.42578125" style="8" customWidth="1"/>
    <col min="15883" max="15884" width="9.28515625" style="8" customWidth="1"/>
    <col min="15885" max="15885" width="0.42578125" style="8" customWidth="1"/>
    <col min="15886" max="15887" width="9.28515625" style="8" customWidth="1"/>
    <col min="15888" max="15888" width="2.5703125" style="8" customWidth="1"/>
    <col min="15889" max="15889" width="8.7109375" style="8" customWidth="1"/>
    <col min="15890" max="15891" width="9.7109375" style="8" bestFit="1" customWidth="1"/>
    <col min="15892" max="15892" width="1.28515625" style="8" customWidth="1"/>
    <col min="15893" max="15893" width="11.7109375" style="8" customWidth="1"/>
    <col min="15894" max="15894" width="9.7109375" style="8" bestFit="1" customWidth="1"/>
    <col min="15895" max="15895" width="1.28515625" style="8" customWidth="1"/>
    <col min="15896" max="15896" width="11.7109375" style="8" customWidth="1"/>
    <col min="15897" max="15897" width="9.7109375" style="8" bestFit="1" customWidth="1"/>
    <col min="15898" max="15898" width="1.28515625" style="8" customWidth="1"/>
    <col min="15899" max="15899" width="11.7109375" style="8" customWidth="1"/>
    <col min="15900" max="15900" width="9.7109375" style="8" bestFit="1" customWidth="1"/>
    <col min="15901" max="16128" width="9" style="8"/>
    <col min="16129" max="16129" width="8.7109375" style="8" customWidth="1"/>
    <col min="16130" max="16131" width="9.28515625" style="8" customWidth="1"/>
    <col min="16132" max="16132" width="0.42578125" style="8" customWidth="1"/>
    <col min="16133" max="16134" width="9.28515625" style="8" customWidth="1"/>
    <col min="16135" max="16135" width="0.42578125" style="8" customWidth="1"/>
    <col min="16136" max="16137" width="9.28515625" style="8" customWidth="1"/>
    <col min="16138" max="16138" width="0.42578125" style="8" customWidth="1"/>
    <col min="16139" max="16140" width="9.28515625" style="8" customWidth="1"/>
    <col min="16141" max="16141" width="0.42578125" style="8" customWidth="1"/>
    <col min="16142" max="16143" width="9.28515625" style="8" customWidth="1"/>
    <col min="16144" max="16144" width="2.5703125" style="8" customWidth="1"/>
    <col min="16145" max="16145" width="8.7109375" style="8" customWidth="1"/>
    <col min="16146" max="16147" width="9.7109375" style="8" bestFit="1" customWidth="1"/>
    <col min="16148" max="16148" width="1.28515625" style="8" customWidth="1"/>
    <col min="16149" max="16149" width="11.7109375" style="8" customWidth="1"/>
    <col min="16150" max="16150" width="9.7109375" style="8" bestFit="1" customWidth="1"/>
    <col min="16151" max="16151" width="1.28515625" style="8" customWidth="1"/>
    <col min="16152" max="16152" width="11.7109375" style="8" customWidth="1"/>
    <col min="16153" max="16153" width="9.7109375" style="8" bestFit="1" customWidth="1"/>
    <col min="16154" max="16154" width="1.28515625" style="8" customWidth="1"/>
    <col min="16155" max="16155" width="11.7109375" style="8" customWidth="1"/>
    <col min="16156" max="16156" width="9.7109375" style="8" bestFit="1" customWidth="1"/>
    <col min="16157" max="16384" width="9" style="8"/>
  </cols>
  <sheetData>
    <row r="1" spans="1:28" ht="16.5" thickBot="1" x14ac:dyDescent="0.3">
      <c r="A1" s="8" t="s">
        <v>21</v>
      </c>
      <c r="B1" s="77" t="s">
        <v>22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9"/>
      <c r="Q1" s="8" t="s">
        <v>23</v>
      </c>
      <c r="R1" s="77" t="s">
        <v>22</v>
      </c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5.75" thickBot="1" x14ac:dyDescent="0.3">
      <c r="B2" s="78" t="s">
        <v>24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9"/>
      <c r="R2" s="78" t="s">
        <v>24</v>
      </c>
      <c r="S2" s="79"/>
      <c r="T2" s="79"/>
      <c r="U2" s="79"/>
      <c r="V2" s="79"/>
      <c r="W2" s="79"/>
      <c r="X2" s="79"/>
      <c r="Y2" s="79"/>
      <c r="Z2" s="79"/>
      <c r="AA2" s="79"/>
      <c r="AB2" s="80"/>
    </row>
    <row r="3" spans="1:28" ht="38.25" customHeight="1" thickBot="1" x14ac:dyDescent="0.3">
      <c r="A3" s="10"/>
      <c r="B3" s="81" t="s">
        <v>25</v>
      </c>
      <c r="C3" s="82"/>
      <c r="D3" s="11"/>
      <c r="E3" s="81" t="s">
        <v>26</v>
      </c>
      <c r="F3" s="82"/>
      <c r="G3" s="12"/>
      <c r="H3" s="81" t="s">
        <v>27</v>
      </c>
      <c r="I3" s="82"/>
      <c r="J3" s="12"/>
      <c r="K3" s="81" t="s">
        <v>28</v>
      </c>
      <c r="L3" s="82"/>
      <c r="M3" s="12"/>
      <c r="N3" s="81" t="s">
        <v>29</v>
      </c>
      <c r="O3" s="82"/>
      <c r="P3" s="11"/>
      <c r="Q3" s="10"/>
      <c r="R3" s="81" t="s">
        <v>30</v>
      </c>
      <c r="S3" s="82"/>
      <c r="T3" s="11"/>
      <c r="U3" s="81" t="s">
        <v>31</v>
      </c>
      <c r="V3" s="82"/>
      <c r="W3" s="12"/>
      <c r="X3" s="81" t="s">
        <v>32</v>
      </c>
      <c r="Y3" s="82"/>
      <c r="Z3" s="12"/>
      <c r="AA3" s="81" t="s">
        <v>33</v>
      </c>
      <c r="AB3" s="82"/>
    </row>
    <row r="4" spans="1:28" ht="15.75" customHeight="1" thickBot="1" x14ac:dyDescent="0.3">
      <c r="A4" s="83" t="s">
        <v>34</v>
      </c>
      <c r="B4" s="85" t="s">
        <v>35</v>
      </c>
      <c r="C4" s="86"/>
      <c r="D4" s="13"/>
      <c r="E4" s="85" t="s">
        <v>35</v>
      </c>
      <c r="F4" s="86"/>
      <c r="G4" s="13"/>
      <c r="H4" s="85" t="s">
        <v>35</v>
      </c>
      <c r="I4" s="86"/>
      <c r="J4" s="13"/>
      <c r="K4" s="85" t="s">
        <v>35</v>
      </c>
      <c r="L4" s="86"/>
      <c r="M4" s="13"/>
      <c r="N4" s="85" t="s">
        <v>35</v>
      </c>
      <c r="O4" s="86"/>
      <c r="P4" s="13"/>
      <c r="Q4" s="83" t="s">
        <v>34</v>
      </c>
      <c r="R4" s="85" t="s">
        <v>35</v>
      </c>
      <c r="S4" s="86"/>
      <c r="T4" s="13"/>
      <c r="U4" s="87" t="s">
        <v>35</v>
      </c>
      <c r="V4" s="88"/>
      <c r="W4" s="14"/>
      <c r="X4" s="87" t="s">
        <v>35</v>
      </c>
      <c r="Y4" s="88"/>
      <c r="Z4" s="14"/>
      <c r="AA4" s="87" t="s">
        <v>35</v>
      </c>
      <c r="AB4" s="88"/>
    </row>
    <row r="5" spans="1:28" ht="15.75" thickBot="1" x14ac:dyDescent="0.3">
      <c r="A5" s="84"/>
      <c r="B5" s="15" t="s">
        <v>36</v>
      </c>
      <c r="C5" s="15" t="s">
        <v>37</v>
      </c>
      <c r="D5" s="16"/>
      <c r="E5" s="15" t="s">
        <v>38</v>
      </c>
      <c r="F5" s="15" t="s">
        <v>39</v>
      </c>
      <c r="G5" s="16"/>
      <c r="H5" s="15" t="s">
        <v>38</v>
      </c>
      <c r="I5" s="15" t="s">
        <v>39</v>
      </c>
      <c r="J5" s="16"/>
      <c r="K5" s="15" t="s">
        <v>38</v>
      </c>
      <c r="L5" s="15" t="s">
        <v>39</v>
      </c>
      <c r="M5" s="16"/>
      <c r="N5" s="15" t="s">
        <v>36</v>
      </c>
      <c r="O5" s="15" t="s">
        <v>39</v>
      </c>
      <c r="P5" s="16"/>
      <c r="Q5" s="84"/>
      <c r="R5" s="15" t="s">
        <v>36</v>
      </c>
      <c r="S5" s="15" t="s">
        <v>39</v>
      </c>
      <c r="T5" s="16"/>
      <c r="U5" s="15" t="s">
        <v>40</v>
      </c>
      <c r="V5" s="15" t="s">
        <v>41</v>
      </c>
      <c r="W5" s="16"/>
      <c r="X5" s="15" t="s">
        <v>40</v>
      </c>
      <c r="Y5" s="15" t="s">
        <v>41</v>
      </c>
      <c r="Z5" s="16"/>
      <c r="AA5" s="15" t="s">
        <v>40</v>
      </c>
      <c r="AB5" s="15" t="s">
        <v>41</v>
      </c>
    </row>
    <row r="6" spans="1:28" x14ac:dyDescent="0.25">
      <c r="A6" s="17">
        <v>1</v>
      </c>
      <c r="B6" s="18">
        <v>2.5497260708788098E-2</v>
      </c>
      <c r="C6" s="18">
        <v>2.294753463790929E-2</v>
      </c>
      <c r="E6" s="20">
        <v>3.4927754395600079E-2</v>
      </c>
      <c r="F6" s="21">
        <v>3.1434978956040069E-2</v>
      </c>
      <c r="G6" s="22"/>
      <c r="H6" s="23">
        <v>5.7225632801751164E-2</v>
      </c>
      <c r="I6" s="23">
        <v>5.1503069521576052E-2</v>
      </c>
      <c r="J6" s="22"/>
      <c r="K6" s="21">
        <v>6.5529082921776116E-2</v>
      </c>
      <c r="L6" s="21">
        <v>5.8976174629598505E-2</v>
      </c>
      <c r="M6" s="22"/>
      <c r="N6" s="18">
        <v>7.881517613823022E-2</v>
      </c>
      <c r="O6" s="18">
        <v>7.0933658524407195E-2</v>
      </c>
      <c r="P6" s="19"/>
      <c r="Q6" s="17">
        <v>1</v>
      </c>
      <c r="R6" s="20">
        <v>9.7879458523356944E-2</v>
      </c>
      <c r="S6" s="20">
        <v>8.8091512671021249E-2</v>
      </c>
      <c r="T6" s="19"/>
      <c r="U6" s="18">
        <v>0.13237043959232672</v>
      </c>
      <c r="V6" s="18">
        <v>0.11913339563309405</v>
      </c>
      <c r="W6" s="24"/>
      <c r="X6" s="20">
        <v>0.18795567354581508</v>
      </c>
      <c r="Y6" s="20">
        <v>0.16916010619123356</v>
      </c>
      <c r="Z6" s="19"/>
      <c r="AA6" s="18">
        <v>0.27192750828607459</v>
      </c>
      <c r="AB6" s="18">
        <v>0.24473475745746714</v>
      </c>
    </row>
    <row r="7" spans="1:28" x14ac:dyDescent="0.25">
      <c r="A7" s="25">
        <v>2</v>
      </c>
      <c r="B7" s="26">
        <v>2.6772123744227459E-2</v>
      </c>
      <c r="C7" s="26">
        <v>2.4094911369804715E-2</v>
      </c>
      <c r="E7" s="27">
        <v>3.667414211538008E-2</v>
      </c>
      <c r="F7" s="28">
        <v>3.300672790384207E-2</v>
      </c>
      <c r="G7" s="22"/>
      <c r="H7" s="29">
        <v>6.5809477722013829E-2</v>
      </c>
      <c r="I7" s="29">
        <v>5.9228529949812446E-2</v>
      </c>
      <c r="J7" s="22"/>
      <c r="K7" s="28">
        <v>7.4180345360042532E-2</v>
      </c>
      <c r="L7" s="28">
        <v>6.6762310824038287E-2</v>
      </c>
      <c r="M7" s="22"/>
      <c r="N7" s="26">
        <v>8.7574311257812482E-2</v>
      </c>
      <c r="O7" s="26">
        <v>7.8816880132031239E-2</v>
      </c>
      <c r="P7" s="19"/>
      <c r="Q7" s="25">
        <v>2</v>
      </c>
      <c r="R7" s="27">
        <v>0.10679338069920491</v>
      </c>
      <c r="S7" s="27">
        <v>9.6114042629284427E-2</v>
      </c>
      <c r="T7" s="19"/>
      <c r="U7" s="26">
        <v>0.14156440154725114</v>
      </c>
      <c r="V7" s="26">
        <v>0.12740796139252603</v>
      </c>
      <c r="W7" s="24"/>
      <c r="X7" s="27">
        <v>0.19760094410820184</v>
      </c>
      <c r="Y7" s="27">
        <v>0.17784084969738165</v>
      </c>
      <c r="Z7" s="19"/>
      <c r="AA7" s="26">
        <v>0.28225456444343422</v>
      </c>
      <c r="AB7" s="26">
        <v>0.25402910799909079</v>
      </c>
    </row>
    <row r="8" spans="1:28" x14ac:dyDescent="0.25">
      <c r="A8" s="25">
        <v>3</v>
      </c>
      <c r="B8" s="26">
        <v>3.4421301956863867E-2</v>
      </c>
      <c r="C8" s="26">
        <v>3.0979171761177482E-2</v>
      </c>
      <c r="E8" s="27">
        <v>4.7152468434060089E-2</v>
      </c>
      <c r="F8" s="28">
        <v>4.2437221590654078E-2</v>
      </c>
      <c r="G8" s="22"/>
      <c r="H8" s="29">
        <v>7.2962681822232728E-2</v>
      </c>
      <c r="I8" s="29">
        <v>6.5666413640009455E-2</v>
      </c>
      <c r="J8" s="22"/>
      <c r="K8" s="28">
        <v>8.138973072526455E-2</v>
      </c>
      <c r="L8" s="28">
        <v>7.3250757652738099E-2</v>
      </c>
      <c r="M8" s="22"/>
      <c r="N8" s="26">
        <v>9.487359052413108E-2</v>
      </c>
      <c r="O8" s="26">
        <v>8.5386231471717977E-2</v>
      </c>
      <c r="P8" s="19"/>
      <c r="Q8" s="25">
        <v>3</v>
      </c>
      <c r="R8" s="27">
        <v>0.11422164917907826</v>
      </c>
      <c r="S8" s="27">
        <v>0.10279948426117044</v>
      </c>
      <c r="T8" s="19"/>
      <c r="U8" s="26">
        <v>0.14922603650968819</v>
      </c>
      <c r="V8" s="26">
        <v>0.13430343285871937</v>
      </c>
      <c r="W8" s="24"/>
      <c r="X8" s="27">
        <v>0.2056386695768575</v>
      </c>
      <c r="Y8" s="27">
        <v>0.18507480261917175</v>
      </c>
      <c r="Z8" s="19"/>
      <c r="AA8" s="26">
        <v>0.29086044457456728</v>
      </c>
      <c r="AB8" s="26">
        <v>0.26177440011711056</v>
      </c>
    </row>
    <row r="9" spans="1:28" x14ac:dyDescent="0.25">
      <c r="A9" s="25">
        <v>4</v>
      </c>
      <c r="B9" s="26">
        <v>4.5895069275818504E-2</v>
      </c>
      <c r="C9" s="26">
        <v>4.1305562348236652E-2</v>
      </c>
      <c r="E9" s="27">
        <v>6.2869957912080138E-2</v>
      </c>
      <c r="F9" s="28">
        <v>5.6582962120872125E-2</v>
      </c>
      <c r="G9" s="22"/>
      <c r="H9" s="29">
        <v>9.728357576297697E-2</v>
      </c>
      <c r="I9" s="29">
        <v>8.7555218186679273E-2</v>
      </c>
      <c r="J9" s="22"/>
      <c r="K9" s="28">
        <v>0.10590164096701939</v>
      </c>
      <c r="L9" s="28">
        <v>9.5311476870317449E-2</v>
      </c>
      <c r="M9" s="22"/>
      <c r="N9" s="26">
        <v>0.11969114002961423</v>
      </c>
      <c r="O9" s="26">
        <v>0.1077220260266528</v>
      </c>
      <c r="P9" s="19"/>
      <c r="Q9" s="25">
        <v>4</v>
      </c>
      <c r="R9" s="27">
        <v>0.13947776201064754</v>
      </c>
      <c r="S9" s="27">
        <v>0.1255299858095828</v>
      </c>
      <c r="T9" s="19"/>
      <c r="U9" s="26">
        <v>0.17527559538197404</v>
      </c>
      <c r="V9" s="26">
        <v>0.15774803584377664</v>
      </c>
      <c r="W9" s="24"/>
      <c r="X9" s="27">
        <v>0.23296693617028669</v>
      </c>
      <c r="Y9" s="27">
        <v>0.20967024255325803</v>
      </c>
      <c r="Z9" s="19"/>
      <c r="AA9" s="26">
        <v>0.32012043702041959</v>
      </c>
      <c r="AB9" s="26">
        <v>0.28810839331837762</v>
      </c>
    </row>
    <row r="10" spans="1:28" x14ac:dyDescent="0.25">
      <c r="A10" s="25">
        <v>5</v>
      </c>
      <c r="B10" s="26">
        <v>5.7368836594773119E-2</v>
      </c>
      <c r="C10" s="26">
        <v>5.1631952935295808E-2</v>
      </c>
      <c r="E10" s="27">
        <v>7.8587447390100165E-2</v>
      </c>
      <c r="F10" s="28">
        <v>7.0728702651090145E-2</v>
      </c>
      <c r="G10" s="22"/>
      <c r="H10" s="29">
        <v>0.12160446970372124</v>
      </c>
      <c r="I10" s="29">
        <v>0.10944402273334912</v>
      </c>
      <c r="J10" s="22"/>
      <c r="K10" s="28">
        <v>0.13041355120877426</v>
      </c>
      <c r="L10" s="28">
        <v>0.11737219608789684</v>
      </c>
      <c r="M10" s="22"/>
      <c r="N10" s="26">
        <v>0.14450868953509741</v>
      </c>
      <c r="O10" s="26">
        <v>0.13005782058158766</v>
      </c>
      <c r="P10" s="19"/>
      <c r="Q10" s="25">
        <v>5</v>
      </c>
      <c r="R10" s="27">
        <v>0.16473387484221688</v>
      </c>
      <c r="S10" s="27">
        <v>0.14826048735799519</v>
      </c>
      <c r="T10" s="19"/>
      <c r="U10" s="26">
        <v>0.20132515425425995</v>
      </c>
      <c r="V10" s="26">
        <v>0.18119263882883396</v>
      </c>
      <c r="W10" s="24"/>
      <c r="X10" s="27">
        <v>0.26029520276371593</v>
      </c>
      <c r="Y10" s="27">
        <v>0.23426568248734433</v>
      </c>
      <c r="Z10" s="19"/>
      <c r="AA10" s="26">
        <v>0.3493804294662719</v>
      </c>
      <c r="AB10" s="26">
        <v>0.31444238651964473</v>
      </c>
    </row>
    <row r="11" spans="1:28" x14ac:dyDescent="0.25">
      <c r="A11" s="25">
        <v>6</v>
      </c>
      <c r="B11" s="26">
        <v>6.119342570109132E-2</v>
      </c>
      <c r="C11" s="26">
        <v>5.5074083130982186E-2</v>
      </c>
      <c r="E11" s="27">
        <v>8.382661054944017E-2</v>
      </c>
      <c r="F11" s="28">
        <v>7.5443949494496149E-2</v>
      </c>
      <c r="G11" s="22"/>
      <c r="H11" s="29">
        <v>0.1287576738039401</v>
      </c>
      <c r="I11" s="29">
        <v>0.11588190642354609</v>
      </c>
      <c r="J11" s="22"/>
      <c r="K11" s="28">
        <v>0.13762293657399624</v>
      </c>
      <c r="L11" s="28">
        <v>0.12386064291659662</v>
      </c>
      <c r="M11" s="22"/>
      <c r="N11" s="26">
        <v>0.15180796880141595</v>
      </c>
      <c r="O11" s="26">
        <v>0.13662717192127435</v>
      </c>
      <c r="P11" s="19"/>
      <c r="Q11" s="25">
        <v>6</v>
      </c>
      <c r="R11" s="27">
        <v>0.17216214332209018</v>
      </c>
      <c r="S11" s="27">
        <v>0.15494592898988116</v>
      </c>
      <c r="T11" s="19"/>
      <c r="U11" s="26">
        <v>0.20898678921669697</v>
      </c>
      <c r="V11" s="26">
        <v>0.18808811029502728</v>
      </c>
      <c r="W11" s="24"/>
      <c r="X11" s="27">
        <v>0.26833292823237159</v>
      </c>
      <c r="Y11" s="27">
        <v>0.24149963540913444</v>
      </c>
      <c r="Z11" s="19"/>
      <c r="AA11" s="26">
        <v>0.35798630959740496</v>
      </c>
      <c r="AB11" s="26">
        <v>0.32218767863766445</v>
      </c>
    </row>
    <row r="12" spans="1:28" x14ac:dyDescent="0.25">
      <c r="A12" s="25">
        <v>7</v>
      </c>
      <c r="B12" s="26">
        <v>6.2468288736530722E-2</v>
      </c>
      <c r="C12" s="26">
        <v>5.6221459862877653E-2</v>
      </c>
      <c r="E12" s="27">
        <v>8.5572998269220171E-2</v>
      </c>
      <c r="F12" s="28">
        <v>7.701569844229815E-2</v>
      </c>
      <c r="G12" s="22"/>
      <c r="H12" s="29">
        <v>0.15021728610459681</v>
      </c>
      <c r="I12" s="29">
        <v>0.13519555749413714</v>
      </c>
      <c r="J12" s="22"/>
      <c r="K12" s="28">
        <v>0.15925109266966231</v>
      </c>
      <c r="L12" s="28">
        <v>0.14332598340269609</v>
      </c>
      <c r="M12" s="22"/>
      <c r="N12" s="26">
        <v>0.17370580660037169</v>
      </c>
      <c r="O12" s="26">
        <v>0.15633522594033453</v>
      </c>
      <c r="P12" s="19"/>
      <c r="Q12" s="25">
        <v>7</v>
      </c>
      <c r="R12" s="27">
        <v>0.19444694876171018</v>
      </c>
      <c r="S12" s="27">
        <v>0.17500225388553917</v>
      </c>
      <c r="T12" s="19"/>
      <c r="U12" s="26">
        <v>0.23197169410400806</v>
      </c>
      <c r="V12" s="26">
        <v>0.20877452469360724</v>
      </c>
      <c r="W12" s="24"/>
      <c r="X12" s="27">
        <v>0.29244610463833853</v>
      </c>
      <c r="Y12" s="27">
        <v>0.26320149417450467</v>
      </c>
      <c r="Z12" s="19"/>
      <c r="AA12" s="26">
        <v>0.38380394999080414</v>
      </c>
      <c r="AB12" s="26">
        <v>0.34542355499172372</v>
      </c>
    </row>
    <row r="13" spans="1:28" x14ac:dyDescent="0.25">
      <c r="A13" s="25">
        <v>8</v>
      </c>
      <c r="B13" s="26">
        <v>7.1392329984606567E-2</v>
      </c>
      <c r="C13" s="26">
        <v>6.4253096986145911E-2</v>
      </c>
      <c r="E13" s="27">
        <v>9.7797712307680223E-2</v>
      </c>
      <c r="F13" s="28">
        <v>8.8017941076912201E-2</v>
      </c>
      <c r="G13" s="22"/>
      <c r="H13" s="29">
        <v>0.17167689840525346</v>
      </c>
      <c r="I13" s="29">
        <v>0.15450920856472813</v>
      </c>
      <c r="J13" s="22"/>
      <c r="K13" s="28">
        <v>0.18087924876532832</v>
      </c>
      <c r="L13" s="28">
        <v>0.1627913238887955</v>
      </c>
      <c r="M13" s="22"/>
      <c r="N13" s="26">
        <v>0.1956036443993274</v>
      </c>
      <c r="O13" s="26">
        <v>0.17604327995939467</v>
      </c>
      <c r="P13" s="19"/>
      <c r="Q13" s="25">
        <v>8</v>
      </c>
      <c r="R13" s="27">
        <v>0.21673175420133012</v>
      </c>
      <c r="S13" s="27">
        <v>0.19505857878119712</v>
      </c>
      <c r="T13" s="19"/>
      <c r="U13" s="26">
        <v>0.25495659899131912</v>
      </c>
      <c r="V13" s="26">
        <v>0.2294609390921872</v>
      </c>
      <c r="W13" s="24"/>
      <c r="X13" s="27">
        <v>0.31655928104430547</v>
      </c>
      <c r="Y13" s="27">
        <v>0.28490335293987495</v>
      </c>
      <c r="Z13" s="19"/>
      <c r="AA13" s="26">
        <v>0.4096215903842032</v>
      </c>
      <c r="AB13" s="26">
        <v>0.36865943134578288</v>
      </c>
    </row>
    <row r="14" spans="1:28" x14ac:dyDescent="0.25">
      <c r="A14" s="25">
        <v>9</v>
      </c>
      <c r="B14" s="26">
        <v>8.0316371232682371E-2</v>
      </c>
      <c r="C14" s="26">
        <v>7.2284734109414134E-2</v>
      </c>
      <c r="E14" s="27">
        <v>0.11002242634614023</v>
      </c>
      <c r="F14" s="28">
        <v>9.9020183711526211E-2</v>
      </c>
      <c r="G14" s="22"/>
      <c r="H14" s="29">
        <v>0.19313651070591017</v>
      </c>
      <c r="I14" s="29">
        <v>0.17382285963531915</v>
      </c>
      <c r="J14" s="22"/>
      <c r="K14" s="28">
        <v>0.20250740486099439</v>
      </c>
      <c r="L14" s="28">
        <v>0.18225666437489496</v>
      </c>
      <c r="M14" s="22"/>
      <c r="N14" s="26">
        <v>0.21750148219828314</v>
      </c>
      <c r="O14" s="26">
        <v>0.19575133397845482</v>
      </c>
      <c r="P14" s="19"/>
      <c r="Q14" s="25">
        <v>9</v>
      </c>
      <c r="R14" s="27">
        <v>0.23901655964095012</v>
      </c>
      <c r="S14" s="27">
        <v>0.2151149036768551</v>
      </c>
      <c r="T14" s="19"/>
      <c r="U14" s="26">
        <v>0.2779415038786302</v>
      </c>
      <c r="V14" s="26">
        <v>0.25014735349076717</v>
      </c>
      <c r="W14" s="24"/>
      <c r="X14" s="27">
        <v>0.34067245745027247</v>
      </c>
      <c r="Y14" s="27">
        <v>0.30660521170524524</v>
      </c>
      <c r="Z14" s="19"/>
      <c r="AA14" s="26">
        <v>0.43543923077760238</v>
      </c>
      <c r="AB14" s="26">
        <v>0.39189530769984215</v>
      </c>
    </row>
    <row r="15" spans="1:28" x14ac:dyDescent="0.25">
      <c r="A15" s="25">
        <v>10</v>
      </c>
      <c r="B15" s="26">
        <v>8.9240412480758202E-2</v>
      </c>
      <c r="C15" s="26">
        <v>8.0316371232682385E-2</v>
      </c>
      <c r="E15" s="27">
        <v>0.12224714038460027</v>
      </c>
      <c r="F15" s="28">
        <v>0.11002242634614025</v>
      </c>
      <c r="G15" s="22"/>
      <c r="H15" s="29">
        <v>0.21459612300656689</v>
      </c>
      <c r="I15" s="29">
        <v>0.1931365107059102</v>
      </c>
      <c r="J15" s="22"/>
      <c r="K15" s="28">
        <v>0.22413556095666046</v>
      </c>
      <c r="L15" s="28">
        <v>0.20172200486099442</v>
      </c>
      <c r="M15" s="22"/>
      <c r="N15" s="26">
        <v>0.2393993199972389</v>
      </c>
      <c r="O15" s="26">
        <v>0.21545938799751502</v>
      </c>
      <c r="P15" s="19"/>
      <c r="Q15" s="25">
        <v>10</v>
      </c>
      <c r="R15" s="27">
        <v>0.26130136508057011</v>
      </c>
      <c r="S15" s="27">
        <v>0.2351712285725131</v>
      </c>
      <c r="T15" s="19"/>
      <c r="U15" s="26">
        <v>0.30092640876594129</v>
      </c>
      <c r="V15" s="26">
        <v>0.27083376788934715</v>
      </c>
      <c r="W15" s="24"/>
      <c r="X15" s="27">
        <v>0.36478563385623947</v>
      </c>
      <c r="Y15" s="27">
        <v>0.32830707047061553</v>
      </c>
      <c r="Z15" s="19"/>
      <c r="AA15" s="26">
        <v>0.46125687117100156</v>
      </c>
      <c r="AB15" s="26">
        <v>0.41513118405390143</v>
      </c>
    </row>
    <row r="16" spans="1:28" x14ac:dyDescent="0.25">
      <c r="A16" s="25">
        <v>11</v>
      </c>
      <c r="B16" s="26">
        <v>9.8164453728834006E-2</v>
      </c>
      <c r="C16" s="26">
        <v>8.8348008355950608E-2</v>
      </c>
      <c r="E16" s="27">
        <v>0.13447185442306028</v>
      </c>
      <c r="F16" s="28">
        <v>0.12102466898075426</v>
      </c>
      <c r="G16" s="22"/>
      <c r="H16" s="29">
        <v>0.22031868628674198</v>
      </c>
      <c r="I16" s="29">
        <v>0.19828681765806777</v>
      </c>
      <c r="J16" s="22"/>
      <c r="K16" s="28">
        <v>0.22990306924883805</v>
      </c>
      <c r="L16" s="28">
        <v>0.20691276232395425</v>
      </c>
      <c r="M16" s="22"/>
      <c r="N16" s="26">
        <v>0.24523874341029375</v>
      </c>
      <c r="O16" s="26">
        <v>0.22071486906926438</v>
      </c>
      <c r="P16" s="19"/>
      <c r="Q16" s="25">
        <v>11</v>
      </c>
      <c r="R16" s="27">
        <v>0.26724397986446874</v>
      </c>
      <c r="S16" s="27">
        <v>0.24051958187802186</v>
      </c>
      <c r="T16" s="19"/>
      <c r="U16" s="26">
        <v>0.30705571673589088</v>
      </c>
      <c r="V16" s="26">
        <v>0.27635014506230182</v>
      </c>
      <c r="W16" s="24"/>
      <c r="X16" s="27">
        <v>0.37121581423116395</v>
      </c>
      <c r="Y16" s="27">
        <v>0.33409423280804756</v>
      </c>
      <c r="Z16" s="19"/>
      <c r="AA16" s="26">
        <v>0.46814157527590805</v>
      </c>
      <c r="AB16" s="26">
        <v>0.42132741774831728</v>
      </c>
    </row>
    <row r="17" spans="1:28" x14ac:dyDescent="0.25">
      <c r="A17" s="25">
        <v>12</v>
      </c>
      <c r="B17" s="26">
        <v>0.10708849497690981</v>
      </c>
      <c r="C17" s="26">
        <v>9.6379645479218831E-2</v>
      </c>
      <c r="E17" s="27">
        <v>0.14669656846152029</v>
      </c>
      <c r="F17" s="28">
        <v>0.13202691161536828</v>
      </c>
      <c r="G17" s="22"/>
      <c r="H17" s="29">
        <v>0.24034765776735487</v>
      </c>
      <c r="I17" s="29">
        <v>0.21631289199061937</v>
      </c>
      <c r="J17" s="22"/>
      <c r="K17" s="28">
        <v>0.25008934827145968</v>
      </c>
      <c r="L17" s="28">
        <v>0.2250804134443137</v>
      </c>
      <c r="M17" s="22"/>
      <c r="N17" s="26">
        <v>0.26567672535598569</v>
      </c>
      <c r="O17" s="26">
        <v>0.23910905282038714</v>
      </c>
      <c r="P17" s="19"/>
      <c r="Q17" s="25">
        <v>12</v>
      </c>
      <c r="R17" s="27">
        <v>0.28804313160811401</v>
      </c>
      <c r="S17" s="27">
        <v>0.25923881844730262</v>
      </c>
      <c r="T17" s="19"/>
      <c r="U17" s="26">
        <v>0.32850829463071451</v>
      </c>
      <c r="V17" s="26">
        <v>0.29565746516764307</v>
      </c>
      <c r="W17" s="24"/>
      <c r="X17" s="27">
        <v>0.39372144554339972</v>
      </c>
      <c r="Y17" s="27">
        <v>0.35434930098905976</v>
      </c>
      <c r="Z17" s="19"/>
      <c r="AA17" s="26">
        <v>0.49223803964308044</v>
      </c>
      <c r="AB17" s="26">
        <v>0.44301423567877241</v>
      </c>
    </row>
    <row r="18" spans="1:28" x14ac:dyDescent="0.25">
      <c r="A18" s="25">
        <v>13</v>
      </c>
      <c r="B18" s="26">
        <v>0.11601253622498564</v>
      </c>
      <c r="C18" s="26">
        <v>0.10441128260248708</v>
      </c>
      <c r="E18" s="27">
        <v>0.15892128249998033</v>
      </c>
      <c r="F18" s="28">
        <v>0.1430291542499823</v>
      </c>
      <c r="G18" s="22"/>
      <c r="H18" s="29">
        <v>0.26037662924796778</v>
      </c>
      <c r="I18" s="29">
        <v>0.234338966323171</v>
      </c>
      <c r="J18" s="22"/>
      <c r="K18" s="28">
        <v>0.27027562729408128</v>
      </c>
      <c r="L18" s="28">
        <v>0.24324806456467316</v>
      </c>
      <c r="M18" s="22"/>
      <c r="N18" s="26">
        <v>0.28611470730167771</v>
      </c>
      <c r="O18" s="26">
        <v>0.25750323657150992</v>
      </c>
      <c r="P18" s="19"/>
      <c r="Q18" s="25">
        <v>13</v>
      </c>
      <c r="R18" s="27">
        <v>0.30884228335175928</v>
      </c>
      <c r="S18" s="27">
        <v>0.27795805501658338</v>
      </c>
      <c r="T18" s="19"/>
      <c r="U18" s="26">
        <v>0.34996087252553815</v>
      </c>
      <c r="V18" s="26">
        <v>0.31496478527298433</v>
      </c>
      <c r="W18" s="24"/>
      <c r="X18" s="27">
        <v>0.41622707685563548</v>
      </c>
      <c r="Y18" s="27">
        <v>0.37460436917007195</v>
      </c>
      <c r="Z18" s="19"/>
      <c r="AA18" s="26">
        <v>0.51633450401025294</v>
      </c>
      <c r="AB18" s="26">
        <v>0.46470105360922764</v>
      </c>
    </row>
    <row r="19" spans="1:28" x14ac:dyDescent="0.25">
      <c r="A19" s="25">
        <v>14</v>
      </c>
      <c r="B19" s="26">
        <v>0.12493657747306144</v>
      </c>
      <c r="C19" s="26">
        <v>0.11244291972575531</v>
      </c>
      <c r="E19" s="27">
        <v>0.17114599653844034</v>
      </c>
      <c r="F19" s="28">
        <v>0.1540313968845963</v>
      </c>
      <c r="G19" s="22"/>
      <c r="H19" s="29">
        <v>0.28040560072858073</v>
      </c>
      <c r="I19" s="29">
        <v>0.25236504065572268</v>
      </c>
      <c r="J19" s="22"/>
      <c r="K19" s="28">
        <v>0.29046190631670299</v>
      </c>
      <c r="L19" s="28">
        <v>0.26141571568503269</v>
      </c>
      <c r="M19" s="22"/>
      <c r="N19" s="26">
        <v>0.30655268924736978</v>
      </c>
      <c r="O19" s="26">
        <v>0.27589742032263281</v>
      </c>
      <c r="P19" s="19"/>
      <c r="Q19" s="25">
        <v>14</v>
      </c>
      <c r="R19" s="27">
        <v>0.32964143509540467</v>
      </c>
      <c r="S19" s="27">
        <v>0.2966772915858642</v>
      </c>
      <c r="T19" s="19"/>
      <c r="U19" s="26">
        <v>0.37141345042036189</v>
      </c>
      <c r="V19" s="26">
        <v>0.33427210537832569</v>
      </c>
      <c r="W19" s="24"/>
      <c r="X19" s="27">
        <v>0.43873270816787141</v>
      </c>
      <c r="Y19" s="27">
        <v>0.39485943735108425</v>
      </c>
      <c r="Z19" s="19"/>
      <c r="AA19" s="26">
        <v>0.54043096837742555</v>
      </c>
      <c r="AB19" s="26">
        <v>0.48638787153968299</v>
      </c>
    </row>
    <row r="20" spans="1:28" x14ac:dyDescent="0.25">
      <c r="A20" s="25">
        <v>15</v>
      </c>
      <c r="B20" s="26">
        <v>0.1338606187211373</v>
      </c>
      <c r="C20" s="26">
        <v>0.12047455684902357</v>
      </c>
      <c r="E20" s="27">
        <v>0.18337071057690041</v>
      </c>
      <c r="F20" s="28">
        <v>0.16503363951921038</v>
      </c>
      <c r="G20" s="22"/>
      <c r="H20" s="29">
        <v>0.30043457220919362</v>
      </c>
      <c r="I20" s="29">
        <v>0.27039111498827428</v>
      </c>
      <c r="J20" s="22"/>
      <c r="K20" s="28">
        <v>0.31064818533932459</v>
      </c>
      <c r="L20" s="28">
        <v>0.27958336680539214</v>
      </c>
      <c r="M20" s="22"/>
      <c r="N20" s="26">
        <v>0.32699067119306174</v>
      </c>
      <c r="O20" s="26">
        <v>0.2942916040737556</v>
      </c>
      <c r="P20" s="19"/>
      <c r="Q20" s="25">
        <v>15</v>
      </c>
      <c r="R20" s="27">
        <v>0.35044058683904994</v>
      </c>
      <c r="S20" s="27">
        <v>0.31539652815514496</v>
      </c>
      <c r="T20" s="19"/>
      <c r="U20" s="26">
        <v>0.39286602831518552</v>
      </c>
      <c r="V20" s="26">
        <v>0.353579425483667</v>
      </c>
      <c r="W20" s="24"/>
      <c r="X20" s="27">
        <v>0.46123833948010717</v>
      </c>
      <c r="Y20" s="27">
        <v>0.41511450553209644</v>
      </c>
      <c r="Z20" s="19"/>
      <c r="AA20" s="26">
        <v>0.56452743274459805</v>
      </c>
      <c r="AB20" s="26">
        <v>0.50807468947013823</v>
      </c>
    </row>
    <row r="21" spans="1:28" x14ac:dyDescent="0.25">
      <c r="A21" s="25">
        <v>16</v>
      </c>
      <c r="B21" s="26">
        <v>0.14278465996921313</v>
      </c>
      <c r="C21" s="26">
        <v>0.12850619397229182</v>
      </c>
      <c r="E21" s="27">
        <v>0.19559542461536045</v>
      </c>
      <c r="F21" s="28">
        <v>0.1760358821538244</v>
      </c>
      <c r="G21" s="22"/>
      <c r="H21" s="29">
        <v>0.32046354368980651</v>
      </c>
      <c r="I21" s="29">
        <v>0.28841718932082588</v>
      </c>
      <c r="J21" s="22"/>
      <c r="K21" s="28">
        <v>0.3308344643619463</v>
      </c>
      <c r="L21" s="28">
        <v>0.2977510179257517</v>
      </c>
      <c r="M21" s="22"/>
      <c r="N21" s="26">
        <v>0.34742865313875382</v>
      </c>
      <c r="O21" s="26">
        <v>0.31268578782487844</v>
      </c>
      <c r="P21" s="19"/>
      <c r="Q21" s="25">
        <v>16</v>
      </c>
      <c r="R21" s="27">
        <v>0.37123973858269532</v>
      </c>
      <c r="S21" s="27">
        <v>0.33411576472442578</v>
      </c>
      <c r="T21" s="19"/>
      <c r="U21" s="26">
        <v>0.41431860621000927</v>
      </c>
      <c r="V21" s="26">
        <v>0.37288674558900836</v>
      </c>
      <c r="W21" s="24"/>
      <c r="X21" s="27">
        <v>0.4837439707923431</v>
      </c>
      <c r="Y21" s="27">
        <v>0.4353695737131088</v>
      </c>
      <c r="Z21" s="19"/>
      <c r="AA21" s="26">
        <v>0.58862389711177066</v>
      </c>
      <c r="AB21" s="26">
        <v>0.52976150740059358</v>
      </c>
    </row>
    <row r="22" spans="1:28" x14ac:dyDescent="0.25">
      <c r="A22" s="25">
        <v>17</v>
      </c>
      <c r="B22" s="26">
        <v>0.15170870121728891</v>
      </c>
      <c r="C22" s="26">
        <v>0.13653783109556003</v>
      </c>
      <c r="E22" s="27">
        <v>0.20782013865382043</v>
      </c>
      <c r="F22" s="28">
        <v>0.1870381247884384</v>
      </c>
      <c r="G22" s="22"/>
      <c r="H22" s="29">
        <v>0.3404925151704194</v>
      </c>
      <c r="I22" s="29">
        <v>0.30644326365337748</v>
      </c>
      <c r="J22" s="22"/>
      <c r="K22" s="28">
        <v>0.3510207433845679</v>
      </c>
      <c r="L22" s="28">
        <v>0.3159186690461111</v>
      </c>
      <c r="M22" s="22"/>
      <c r="N22" s="26">
        <v>0.36786663508444578</v>
      </c>
      <c r="O22" s="26">
        <v>0.33107997157600122</v>
      </c>
      <c r="P22" s="19"/>
      <c r="Q22" s="25">
        <v>17</v>
      </c>
      <c r="R22" s="27">
        <v>0.39203889032634059</v>
      </c>
      <c r="S22" s="27">
        <v>0.35283500129370654</v>
      </c>
      <c r="T22" s="19"/>
      <c r="U22" s="26">
        <v>0.4357711841048329</v>
      </c>
      <c r="V22" s="26">
        <v>0.39219406569434961</v>
      </c>
      <c r="W22" s="24"/>
      <c r="X22" s="27">
        <v>0.50624960210457881</v>
      </c>
      <c r="Y22" s="27">
        <v>0.45562464189412094</v>
      </c>
      <c r="Z22" s="19"/>
      <c r="AA22" s="26">
        <v>0.61272036147894304</v>
      </c>
      <c r="AB22" s="26">
        <v>0.55144832533104871</v>
      </c>
    </row>
    <row r="23" spans="1:28" x14ac:dyDescent="0.25">
      <c r="A23" s="25">
        <v>18</v>
      </c>
      <c r="B23" s="26">
        <v>0.16063274246536474</v>
      </c>
      <c r="C23" s="26">
        <v>0.14456946821882827</v>
      </c>
      <c r="E23" s="27">
        <v>0.22004485269228047</v>
      </c>
      <c r="F23" s="28">
        <v>0.19804036742305242</v>
      </c>
      <c r="G23" s="22"/>
      <c r="H23" s="29">
        <v>0.3605214866510324</v>
      </c>
      <c r="I23" s="29">
        <v>0.32446933798592914</v>
      </c>
      <c r="J23" s="22"/>
      <c r="K23" s="28">
        <v>0.37120702240718961</v>
      </c>
      <c r="L23" s="28">
        <v>0.33408632016647066</v>
      </c>
      <c r="M23" s="22"/>
      <c r="N23" s="26">
        <v>0.38830461703013786</v>
      </c>
      <c r="O23" s="26">
        <v>0.34947415532712406</v>
      </c>
      <c r="P23" s="19"/>
      <c r="Q23" s="25">
        <v>18</v>
      </c>
      <c r="R23" s="27">
        <v>0.41283804206998592</v>
      </c>
      <c r="S23" s="27">
        <v>0.37155423786298736</v>
      </c>
      <c r="T23" s="19"/>
      <c r="U23" s="26">
        <v>0.45722376199965659</v>
      </c>
      <c r="V23" s="26">
        <v>0.41150138579969092</v>
      </c>
      <c r="W23" s="24"/>
      <c r="X23" s="27">
        <v>0.52875523341681474</v>
      </c>
      <c r="Y23" s="27">
        <v>0.4758797100751333</v>
      </c>
      <c r="Z23" s="19"/>
      <c r="AA23" s="26">
        <v>0.63681682584611576</v>
      </c>
      <c r="AB23" s="26">
        <v>0.57313514326150417</v>
      </c>
    </row>
    <row r="24" spans="1:28" x14ac:dyDescent="0.25">
      <c r="A24" s="25">
        <v>19</v>
      </c>
      <c r="B24" s="26">
        <v>0.16955678371344057</v>
      </c>
      <c r="C24" s="26">
        <v>0.15260110534209653</v>
      </c>
      <c r="E24" s="27">
        <v>0.23226956673074053</v>
      </c>
      <c r="F24" s="28">
        <v>0.20904261005766647</v>
      </c>
      <c r="G24" s="22"/>
      <c r="H24" s="29">
        <v>0.38055045813164529</v>
      </c>
      <c r="I24" s="29">
        <v>0.34249541231848074</v>
      </c>
      <c r="J24" s="22"/>
      <c r="K24" s="28">
        <v>0.39139330142981121</v>
      </c>
      <c r="L24" s="28">
        <v>0.35225397128683011</v>
      </c>
      <c r="M24" s="22"/>
      <c r="N24" s="26">
        <v>0.40874259897582982</v>
      </c>
      <c r="O24" s="26">
        <v>0.36786833907824684</v>
      </c>
      <c r="P24" s="19"/>
      <c r="Q24" s="25">
        <v>19</v>
      </c>
      <c r="R24" s="27">
        <v>0.43363719381363119</v>
      </c>
      <c r="S24" s="27">
        <v>0.39027347443226806</v>
      </c>
      <c r="T24" s="19"/>
      <c r="U24" s="26">
        <v>0.47867633989448022</v>
      </c>
      <c r="V24" s="26">
        <v>0.43080870590503223</v>
      </c>
      <c r="W24" s="24"/>
      <c r="X24" s="27">
        <v>0.55126086472905045</v>
      </c>
      <c r="Y24" s="27">
        <v>0.49613477825614544</v>
      </c>
      <c r="Z24" s="19"/>
      <c r="AA24" s="26">
        <v>0.66091329021328815</v>
      </c>
      <c r="AB24" s="26">
        <v>0.5948219611919594</v>
      </c>
    </row>
    <row r="25" spans="1:28" x14ac:dyDescent="0.25">
      <c r="A25" s="25">
        <v>20</v>
      </c>
      <c r="B25" s="26">
        <v>0.1784808249615164</v>
      </c>
      <c r="C25" s="26">
        <v>0.16063274246536477</v>
      </c>
      <c r="E25" s="27">
        <v>0.24449428076920054</v>
      </c>
      <c r="F25" s="28">
        <v>0.2200448526922805</v>
      </c>
      <c r="G25" s="22"/>
      <c r="H25" s="29">
        <v>0.40057942961225823</v>
      </c>
      <c r="I25" s="29">
        <v>0.3605214866510324</v>
      </c>
      <c r="J25" s="22"/>
      <c r="K25" s="28">
        <v>0.41157958045243292</v>
      </c>
      <c r="L25" s="28">
        <v>0.37042162240718962</v>
      </c>
      <c r="M25" s="22"/>
      <c r="N25" s="26">
        <v>0.42918058092152195</v>
      </c>
      <c r="O25" s="26">
        <v>0.38626252282936974</v>
      </c>
      <c r="P25" s="19"/>
      <c r="Q25" s="25">
        <v>20</v>
      </c>
      <c r="R25" s="27">
        <v>0.45443634555727663</v>
      </c>
      <c r="S25" s="27">
        <v>0.40899271100154899</v>
      </c>
      <c r="T25" s="19"/>
      <c r="U25" s="26">
        <v>0.50012891778930402</v>
      </c>
      <c r="V25" s="26">
        <v>0.45011602601037365</v>
      </c>
      <c r="W25" s="24"/>
      <c r="X25" s="27">
        <v>0.57376649604128638</v>
      </c>
      <c r="Y25" s="27">
        <v>0.5163898464371578</v>
      </c>
      <c r="Z25" s="19"/>
      <c r="AA25" s="26">
        <v>0.68500975458046076</v>
      </c>
      <c r="AB25" s="26">
        <v>0.61650877912241475</v>
      </c>
    </row>
    <row r="26" spans="1:28" x14ac:dyDescent="0.25">
      <c r="A26" s="25">
        <v>21</v>
      </c>
      <c r="B26" s="26">
        <v>0.18740486620959218</v>
      </c>
      <c r="C26" s="26">
        <v>0.16866437958863298</v>
      </c>
      <c r="E26" s="27">
        <v>0.25671899480766053</v>
      </c>
      <c r="F26" s="28">
        <v>0.23104709532689449</v>
      </c>
      <c r="G26" s="22"/>
      <c r="H26" s="29">
        <v>0.42060840109287106</v>
      </c>
      <c r="I26" s="29">
        <v>0.37854756098358394</v>
      </c>
      <c r="J26" s="22"/>
      <c r="K26" s="28">
        <v>0.43176585947505453</v>
      </c>
      <c r="L26" s="28">
        <v>0.38858927352754907</v>
      </c>
      <c r="M26" s="22"/>
      <c r="N26" s="26">
        <v>0.44961856286721391</v>
      </c>
      <c r="O26" s="26">
        <v>0.40465670658049252</v>
      </c>
      <c r="P26" s="19"/>
      <c r="Q26" s="25">
        <v>21</v>
      </c>
      <c r="R26" s="27">
        <v>0.47523549730092191</v>
      </c>
      <c r="S26" s="27">
        <v>0.4277119475708297</v>
      </c>
      <c r="T26" s="19"/>
      <c r="U26" s="26">
        <v>0.52158149568412759</v>
      </c>
      <c r="V26" s="26">
        <v>0.46942334611571485</v>
      </c>
      <c r="W26" s="24"/>
      <c r="X26" s="27">
        <v>0.5962721273535222</v>
      </c>
      <c r="Y26" s="27">
        <v>0.53664491461816999</v>
      </c>
      <c r="Z26" s="19"/>
      <c r="AA26" s="26">
        <v>0.70910621894763326</v>
      </c>
      <c r="AB26" s="26">
        <v>0.63819559705286999</v>
      </c>
    </row>
    <row r="27" spans="1:28" x14ac:dyDescent="0.25">
      <c r="A27" s="25">
        <v>22</v>
      </c>
      <c r="B27" s="26">
        <v>0.19632890745766801</v>
      </c>
      <c r="C27" s="26">
        <v>0.17669601671190122</v>
      </c>
      <c r="E27" s="27">
        <v>0.26894370884612057</v>
      </c>
      <c r="F27" s="28">
        <v>0.24204933796150851</v>
      </c>
      <c r="G27" s="22"/>
      <c r="H27" s="29">
        <v>0.44063737257348395</v>
      </c>
      <c r="I27" s="29">
        <v>0.39657363531613554</v>
      </c>
      <c r="J27" s="22"/>
      <c r="K27" s="28">
        <v>0.45195213849767613</v>
      </c>
      <c r="L27" s="28">
        <v>0.40675692464790852</v>
      </c>
      <c r="M27" s="22"/>
      <c r="N27" s="26">
        <v>0.47005654481290587</v>
      </c>
      <c r="O27" s="26">
        <v>0.4230508903316153</v>
      </c>
      <c r="P27" s="19"/>
      <c r="Q27" s="25">
        <v>22</v>
      </c>
      <c r="R27" s="27">
        <v>0.49603464904456712</v>
      </c>
      <c r="S27" s="27">
        <v>0.4464311841401104</v>
      </c>
      <c r="T27" s="19"/>
      <c r="U27" s="26">
        <v>0.54303407357895128</v>
      </c>
      <c r="V27" s="26">
        <v>0.48873066622105615</v>
      </c>
      <c r="W27" s="24"/>
      <c r="X27" s="27">
        <v>0.61877775866575802</v>
      </c>
      <c r="Y27" s="27">
        <v>0.55689998279918218</v>
      </c>
      <c r="Z27" s="19"/>
      <c r="AA27" s="26">
        <v>0.73320268331480576</v>
      </c>
      <c r="AB27" s="26">
        <v>0.65988241498332523</v>
      </c>
    </row>
    <row r="28" spans="1:28" x14ac:dyDescent="0.25">
      <c r="A28" s="25">
        <v>23</v>
      </c>
      <c r="B28" s="26">
        <v>0.20525294870574384</v>
      </c>
      <c r="C28" s="26">
        <v>0.18472765383516945</v>
      </c>
      <c r="E28" s="27">
        <v>0.2811684228845806</v>
      </c>
      <c r="F28" s="28">
        <v>0.25305158059612254</v>
      </c>
      <c r="G28" s="22"/>
      <c r="H28" s="29">
        <v>0.46066634405409684</v>
      </c>
      <c r="I28" s="29">
        <v>0.41459970964868714</v>
      </c>
      <c r="J28" s="22"/>
      <c r="K28" s="28">
        <v>0.47213841752029773</v>
      </c>
      <c r="L28" s="28">
        <v>0.42492457576826798</v>
      </c>
      <c r="M28" s="22"/>
      <c r="N28" s="26">
        <v>0.49049452675859784</v>
      </c>
      <c r="O28" s="26">
        <v>0.44144507408273809</v>
      </c>
      <c r="P28" s="19"/>
      <c r="Q28" s="25">
        <v>23</v>
      </c>
      <c r="R28" s="27">
        <v>0.51683380078821239</v>
      </c>
      <c r="S28" s="27">
        <v>0.46515042070939117</v>
      </c>
      <c r="T28" s="19"/>
      <c r="U28" s="26">
        <v>0.56448665147377486</v>
      </c>
      <c r="V28" s="26">
        <v>0.50803798632639741</v>
      </c>
      <c r="W28" s="24"/>
      <c r="X28" s="27">
        <v>0.64128338997799372</v>
      </c>
      <c r="Y28" s="27">
        <v>0.57715505098019437</v>
      </c>
      <c r="Z28" s="19"/>
      <c r="AA28" s="26">
        <v>0.75729914768197826</v>
      </c>
      <c r="AB28" s="26">
        <v>0.68156923291378047</v>
      </c>
    </row>
    <row r="29" spans="1:28" x14ac:dyDescent="0.25">
      <c r="A29" s="25">
        <v>24</v>
      </c>
      <c r="B29" s="26">
        <v>0.21417698995381962</v>
      </c>
      <c r="C29" s="26">
        <v>0.19275929095843766</v>
      </c>
      <c r="E29" s="27">
        <v>0.29339313692304059</v>
      </c>
      <c r="F29" s="28">
        <v>0.26405382323073656</v>
      </c>
      <c r="G29" s="22"/>
      <c r="H29" s="29">
        <v>0.48069531553470973</v>
      </c>
      <c r="I29" s="29">
        <v>0.43262578398123874</v>
      </c>
      <c r="J29" s="22"/>
      <c r="K29" s="28">
        <v>0.49232469654291933</v>
      </c>
      <c r="L29" s="28">
        <v>0.44309222688862743</v>
      </c>
      <c r="M29" s="22"/>
      <c r="N29" s="26">
        <v>0.51093250870428986</v>
      </c>
      <c r="O29" s="26">
        <v>0.45983925783386087</v>
      </c>
      <c r="P29" s="19"/>
      <c r="Q29" s="25">
        <v>24</v>
      </c>
      <c r="R29" s="27">
        <v>0.53763295253185761</v>
      </c>
      <c r="S29" s="27">
        <v>0.48386965727867187</v>
      </c>
      <c r="T29" s="19"/>
      <c r="U29" s="26">
        <v>0.58593922936859844</v>
      </c>
      <c r="V29" s="26">
        <v>0.5273453064317386</v>
      </c>
      <c r="W29" s="24"/>
      <c r="X29" s="27">
        <v>0.66378902129022943</v>
      </c>
      <c r="Y29" s="27">
        <v>0.59741011916120645</v>
      </c>
      <c r="Z29" s="19"/>
      <c r="AA29" s="26">
        <v>0.78139561204915065</v>
      </c>
      <c r="AB29" s="26">
        <v>0.70325605084423559</v>
      </c>
    </row>
    <row r="30" spans="1:28" x14ac:dyDescent="0.25">
      <c r="A30" s="25">
        <v>25</v>
      </c>
      <c r="B30" s="26">
        <v>0.22310103120189551</v>
      </c>
      <c r="C30" s="26">
        <v>0.20079092808170595</v>
      </c>
      <c r="E30" s="27">
        <v>0.30561785096150068</v>
      </c>
      <c r="F30" s="28">
        <v>0.27505606586535064</v>
      </c>
      <c r="G30" s="22"/>
      <c r="H30" s="29">
        <v>0.50072428701532268</v>
      </c>
      <c r="I30" s="29">
        <v>0.4506518583137904</v>
      </c>
      <c r="J30" s="22"/>
      <c r="K30" s="28">
        <v>0.51251097556554104</v>
      </c>
      <c r="L30" s="28">
        <v>0.46125987800898693</v>
      </c>
      <c r="M30" s="22"/>
      <c r="N30" s="26">
        <v>0.53137049064998199</v>
      </c>
      <c r="O30" s="26">
        <v>0.47823344158498382</v>
      </c>
      <c r="P30" s="19"/>
      <c r="Q30" s="25">
        <v>25</v>
      </c>
      <c r="R30" s="27">
        <v>0.55843210427550305</v>
      </c>
      <c r="S30" s="27">
        <v>0.5025888938479528</v>
      </c>
      <c r="T30" s="19"/>
      <c r="U30" s="26">
        <v>0.60739180726342223</v>
      </c>
      <c r="V30" s="26">
        <v>0.54665262653708002</v>
      </c>
      <c r="W30" s="24"/>
      <c r="X30" s="27">
        <v>0.68629465260246547</v>
      </c>
      <c r="Y30" s="27">
        <v>0.61766518734221898</v>
      </c>
      <c r="Z30" s="19"/>
      <c r="AA30" s="26">
        <v>0.80549207641632337</v>
      </c>
      <c r="AB30" s="26">
        <v>0.72494286877469105</v>
      </c>
    </row>
    <row r="31" spans="1:28" x14ac:dyDescent="0.25">
      <c r="A31" s="25">
        <v>26</v>
      </c>
      <c r="B31" s="26">
        <v>0.23202507244997139</v>
      </c>
      <c r="C31" s="26">
        <v>0.20882256520497425</v>
      </c>
      <c r="E31" s="27">
        <v>0.31784256499996077</v>
      </c>
      <c r="F31" s="27">
        <v>0.28605830849996472</v>
      </c>
      <c r="G31" s="22"/>
      <c r="H31" s="29">
        <v>0.52075325849593557</v>
      </c>
      <c r="I31" s="29">
        <v>0.46867793264634205</v>
      </c>
      <c r="J31" s="22"/>
      <c r="K31" s="28">
        <v>0.53269725458816275</v>
      </c>
      <c r="L31" s="28">
        <v>0.47942752912934644</v>
      </c>
      <c r="M31" s="22"/>
      <c r="N31" s="26">
        <v>0.55180847259567412</v>
      </c>
      <c r="O31" s="26">
        <v>0.49662762533610677</v>
      </c>
      <c r="P31" s="19"/>
      <c r="Q31" s="25">
        <v>26</v>
      </c>
      <c r="R31" s="27">
        <v>0.57923125601914849</v>
      </c>
      <c r="S31" s="27">
        <v>0.52130813041723367</v>
      </c>
      <c r="T31" s="30"/>
      <c r="U31" s="26">
        <v>0.62884438515824603</v>
      </c>
      <c r="V31" s="26">
        <v>0.56595994664242144</v>
      </c>
      <c r="W31" s="31"/>
      <c r="X31" s="27">
        <v>0.7088002839147014</v>
      </c>
      <c r="Y31" s="27">
        <v>0.63792025552323128</v>
      </c>
      <c r="Z31" s="30"/>
      <c r="AA31" s="26">
        <v>0.82958854078349598</v>
      </c>
      <c r="AB31" s="26">
        <v>0.7466296867051464</v>
      </c>
    </row>
    <row r="32" spans="1:28" x14ac:dyDescent="0.25">
      <c r="A32" s="25">
        <v>27</v>
      </c>
      <c r="B32" s="26">
        <v>0.24094911369804728</v>
      </c>
      <c r="C32" s="26">
        <v>0.21685420232824254</v>
      </c>
      <c r="E32" s="27">
        <v>0.33006727903842087</v>
      </c>
      <c r="F32" s="27">
        <v>0.2970605511345788</v>
      </c>
      <c r="G32" s="22"/>
      <c r="H32" s="29">
        <v>0.54078222997654846</v>
      </c>
      <c r="I32" s="29">
        <v>0.48670400697889371</v>
      </c>
      <c r="J32" s="22"/>
      <c r="K32" s="28">
        <v>0.55288353361078446</v>
      </c>
      <c r="L32" s="28">
        <v>0.49759518024970595</v>
      </c>
      <c r="M32" s="22"/>
      <c r="N32" s="26">
        <v>0.57224645454136625</v>
      </c>
      <c r="O32" s="26">
        <v>0.51502180908722972</v>
      </c>
      <c r="P32" s="19"/>
      <c r="Q32" s="25">
        <v>27</v>
      </c>
      <c r="R32" s="27">
        <v>0.60003040776279393</v>
      </c>
      <c r="S32" s="27">
        <v>0.54002736698651455</v>
      </c>
      <c r="T32" s="30"/>
      <c r="U32" s="26">
        <v>0.65029696305306983</v>
      </c>
      <c r="V32" s="26">
        <v>0.58526726674776286</v>
      </c>
      <c r="W32" s="31"/>
      <c r="X32" s="27">
        <v>0.73130591522693733</v>
      </c>
      <c r="Y32" s="27">
        <v>0.65817532370424359</v>
      </c>
      <c r="Z32" s="30"/>
      <c r="AA32" s="26">
        <v>0.8536850051506687</v>
      </c>
      <c r="AB32" s="26">
        <v>0.76831650463560186</v>
      </c>
    </row>
    <row r="33" spans="1:28" x14ac:dyDescent="0.25">
      <c r="A33" s="25">
        <v>28</v>
      </c>
      <c r="B33" s="26">
        <v>0.24987315494612317</v>
      </c>
      <c r="C33" s="26">
        <v>0.22488583945151083</v>
      </c>
      <c r="E33" s="27">
        <v>0.34229199307688096</v>
      </c>
      <c r="F33" s="27">
        <v>0.30806279376919288</v>
      </c>
      <c r="G33" s="22"/>
      <c r="H33" s="29">
        <v>0.56081120145716135</v>
      </c>
      <c r="I33" s="29">
        <v>0.50473008131144537</v>
      </c>
      <c r="J33" s="22"/>
      <c r="K33" s="28">
        <v>0.57306981263340617</v>
      </c>
      <c r="L33" s="28">
        <v>0.51576283137006551</v>
      </c>
      <c r="M33" s="22"/>
      <c r="N33" s="26">
        <v>0.59268443648705837</v>
      </c>
      <c r="O33" s="26">
        <v>0.53341599283835262</v>
      </c>
      <c r="P33" s="19"/>
      <c r="Q33" s="25">
        <v>28</v>
      </c>
      <c r="R33" s="27">
        <v>0.62082955950643937</v>
      </c>
      <c r="S33" s="27">
        <v>0.55874660355579542</v>
      </c>
      <c r="T33" s="30"/>
      <c r="U33" s="26">
        <v>0.67174954094789363</v>
      </c>
      <c r="V33" s="26">
        <v>0.60457458685310428</v>
      </c>
      <c r="W33" s="31"/>
      <c r="X33" s="27">
        <v>0.75381154653917326</v>
      </c>
      <c r="Y33" s="27">
        <v>0.678430391885256</v>
      </c>
      <c r="Z33" s="30"/>
      <c r="AA33" s="26">
        <v>0.87778146951784131</v>
      </c>
      <c r="AB33" s="26">
        <v>0.79000332256605721</v>
      </c>
    </row>
    <row r="34" spans="1:28" x14ac:dyDescent="0.25">
      <c r="A34" s="25">
        <v>29</v>
      </c>
      <c r="B34" s="26">
        <v>0.25879719619419905</v>
      </c>
      <c r="C34" s="26">
        <v>0.23291747657477913</v>
      </c>
      <c r="E34" s="27">
        <v>0.35451670711534106</v>
      </c>
      <c r="F34" s="27">
        <v>0.31906503640380696</v>
      </c>
      <c r="G34" s="22"/>
      <c r="H34" s="29">
        <v>0.58084017293777424</v>
      </c>
      <c r="I34" s="29">
        <v>0.52275615564399702</v>
      </c>
      <c r="J34" s="22"/>
      <c r="K34" s="28">
        <v>0.59325609165602788</v>
      </c>
      <c r="L34" s="28">
        <v>0.53393048249042507</v>
      </c>
      <c r="M34" s="22"/>
      <c r="N34" s="26">
        <v>0.6131224184327505</v>
      </c>
      <c r="O34" s="26">
        <v>0.55181017658947551</v>
      </c>
      <c r="P34" s="19"/>
      <c r="Q34" s="25">
        <v>29</v>
      </c>
      <c r="R34" s="27">
        <v>0.6416287112500848</v>
      </c>
      <c r="S34" s="27">
        <v>0.57746584012507629</v>
      </c>
      <c r="T34" s="30"/>
      <c r="U34" s="26">
        <v>0.69320211884271743</v>
      </c>
      <c r="V34" s="26">
        <v>0.6238819069584457</v>
      </c>
      <c r="W34" s="31"/>
      <c r="X34" s="27">
        <v>0.7763171778514093</v>
      </c>
      <c r="Y34" s="27">
        <v>0.69868546006626842</v>
      </c>
      <c r="Z34" s="30"/>
      <c r="AA34" s="26">
        <v>0.90187793388501403</v>
      </c>
      <c r="AB34" s="26">
        <v>0.81169014049651267</v>
      </c>
    </row>
    <row r="35" spans="1:28" x14ac:dyDescent="0.25">
      <c r="A35" s="25">
        <v>30</v>
      </c>
      <c r="B35" s="26">
        <v>0.26772123744227494</v>
      </c>
      <c r="C35" s="26">
        <v>0.24094911369804742</v>
      </c>
      <c r="E35" s="27">
        <v>0.36674142115380115</v>
      </c>
      <c r="F35" s="27">
        <v>0.33006727903842104</v>
      </c>
      <c r="G35" s="22"/>
      <c r="H35" s="29">
        <v>0.60086914441838712</v>
      </c>
      <c r="I35" s="29">
        <v>0.54078222997654868</v>
      </c>
      <c r="J35" s="22"/>
      <c r="K35" s="28">
        <v>0.6134423706786496</v>
      </c>
      <c r="L35" s="28">
        <v>0.55209813361078464</v>
      </c>
      <c r="M35" s="22"/>
      <c r="N35" s="26">
        <v>0.63356040037844263</v>
      </c>
      <c r="O35" s="26">
        <v>0.5702043603405984</v>
      </c>
      <c r="P35" s="19"/>
      <c r="Q35" s="25">
        <v>30</v>
      </c>
      <c r="R35" s="27">
        <v>0.66242786299373024</v>
      </c>
      <c r="S35" s="27">
        <v>0.59618507669435727</v>
      </c>
      <c r="T35" s="30"/>
      <c r="U35" s="26">
        <v>0.71465469673754123</v>
      </c>
      <c r="V35" s="26">
        <v>0.64318922706378712</v>
      </c>
      <c r="W35" s="31"/>
      <c r="X35" s="27">
        <v>0.79882280916364523</v>
      </c>
      <c r="Y35" s="27">
        <v>0.71894052824728072</v>
      </c>
      <c r="Z35" s="30"/>
      <c r="AA35" s="26">
        <v>0.92597439825218664</v>
      </c>
      <c r="AB35" s="26">
        <v>0.83337695842696802</v>
      </c>
    </row>
    <row r="36" spans="1:28" x14ac:dyDescent="0.25">
      <c r="A36" s="25">
        <v>31</v>
      </c>
      <c r="B36" s="26">
        <v>0.27664527869035083</v>
      </c>
      <c r="C36" s="26">
        <v>0.24898075082131571</v>
      </c>
      <c r="E36" s="27">
        <v>0.37896613519226124</v>
      </c>
      <c r="F36" s="27">
        <v>0.34106952167303511</v>
      </c>
      <c r="G36" s="22"/>
      <c r="H36" s="29">
        <v>0.62089811589900001</v>
      </c>
      <c r="I36" s="29">
        <v>0.55880830430910033</v>
      </c>
      <c r="J36" s="22"/>
      <c r="K36" s="28">
        <v>0.63362864970127131</v>
      </c>
      <c r="L36" s="28">
        <v>0.5702657847311442</v>
      </c>
      <c r="M36" s="22"/>
      <c r="N36" s="26">
        <v>0.65399838232413476</v>
      </c>
      <c r="O36" s="26">
        <v>0.5885985440917213</v>
      </c>
      <c r="P36" s="19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</row>
    <row r="37" spans="1:28" x14ac:dyDescent="0.25">
      <c r="A37" s="25">
        <v>32</v>
      </c>
      <c r="B37" s="26">
        <v>0.28556931993842671</v>
      </c>
      <c r="C37" s="26">
        <v>0.25701238794458403</v>
      </c>
      <c r="E37" s="27">
        <v>0.39119084923072134</v>
      </c>
      <c r="F37" s="27">
        <v>0.35207176430764919</v>
      </c>
      <c r="G37" s="22"/>
      <c r="H37" s="29">
        <v>0.6409270873796129</v>
      </c>
      <c r="I37" s="29">
        <v>0.57683437864165199</v>
      </c>
      <c r="J37" s="22"/>
      <c r="K37" s="28">
        <v>0.65381492872389302</v>
      </c>
      <c r="L37" s="28">
        <v>0.58843343585150376</v>
      </c>
      <c r="M37" s="22"/>
      <c r="N37" s="26">
        <v>0.67443636426982689</v>
      </c>
      <c r="O37" s="26">
        <v>0.60699272784284419</v>
      </c>
      <c r="P37" s="19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</row>
    <row r="38" spans="1:28" x14ac:dyDescent="0.25">
      <c r="A38" s="25">
        <v>33</v>
      </c>
      <c r="B38" s="26">
        <v>0.2944933611865026</v>
      </c>
      <c r="C38" s="26">
        <v>0.26504402506785235</v>
      </c>
      <c r="E38" s="27">
        <v>0.40341556326918143</v>
      </c>
      <c r="F38" s="27">
        <v>0.36307400694226327</v>
      </c>
      <c r="G38" s="22"/>
      <c r="H38" s="29">
        <v>0.66095605886022579</v>
      </c>
      <c r="I38" s="29">
        <v>0.59486045297420365</v>
      </c>
      <c r="J38" s="22"/>
      <c r="K38" s="28">
        <v>0.67400120774651473</v>
      </c>
      <c r="L38" s="28">
        <v>0.60660108697186332</v>
      </c>
      <c r="M38" s="22"/>
      <c r="N38" s="26">
        <v>0.69487434621551902</v>
      </c>
      <c r="O38" s="26">
        <v>0.62538691159396709</v>
      </c>
      <c r="P38" s="19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</row>
    <row r="39" spans="1:28" x14ac:dyDescent="0.25">
      <c r="A39" s="25">
        <v>34</v>
      </c>
      <c r="B39" s="26">
        <v>0.30341740243457849</v>
      </c>
      <c r="C39" s="26">
        <v>0.27307566219112067</v>
      </c>
      <c r="E39" s="27">
        <v>0.41564027730764153</v>
      </c>
      <c r="F39" s="27">
        <v>0.37407624957687735</v>
      </c>
      <c r="G39" s="22"/>
      <c r="H39" s="29">
        <v>0.68098503034083868</v>
      </c>
      <c r="I39" s="29">
        <v>0.6128865273067553</v>
      </c>
      <c r="J39" s="22"/>
      <c r="K39" s="28">
        <v>0.69418748676913644</v>
      </c>
      <c r="L39" s="28">
        <v>0.62476873809222289</v>
      </c>
      <c r="M39" s="22"/>
      <c r="N39" s="26">
        <v>0.71531232816121115</v>
      </c>
      <c r="O39" s="26">
        <v>0.64378109534508998</v>
      </c>
      <c r="P39" s="19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</row>
    <row r="40" spans="1:28" x14ac:dyDescent="0.25">
      <c r="A40" s="25">
        <v>35</v>
      </c>
      <c r="B40" s="26">
        <v>0.31234144368265437</v>
      </c>
      <c r="C40" s="26">
        <v>0.28110729931438899</v>
      </c>
      <c r="E40" s="27">
        <v>0.42786499134610162</v>
      </c>
      <c r="F40" s="27">
        <v>0.38507849221149143</v>
      </c>
      <c r="G40" s="22"/>
      <c r="H40" s="29">
        <v>0.70101400182145157</v>
      </c>
      <c r="I40" s="29">
        <v>0.63091260163930696</v>
      </c>
      <c r="J40" s="22"/>
      <c r="K40" s="28">
        <v>0.71437376579175815</v>
      </c>
      <c r="L40" s="28">
        <v>0.64293638921258245</v>
      </c>
      <c r="M40" s="22"/>
      <c r="N40" s="26">
        <v>0.73575031010690328</v>
      </c>
      <c r="O40" s="26">
        <v>0.66217527909621288</v>
      </c>
      <c r="P40" s="19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</row>
    <row r="41" spans="1:28" x14ac:dyDescent="0.25">
      <c r="A41" s="25">
        <v>36</v>
      </c>
      <c r="B41" s="26">
        <v>0.32126548493073026</v>
      </c>
      <c r="C41" s="26">
        <v>0.28913893643765731</v>
      </c>
      <c r="E41" s="27">
        <v>0.44008970538456171</v>
      </c>
      <c r="F41" s="27">
        <v>0.39608073484610551</v>
      </c>
      <c r="G41" s="22"/>
      <c r="H41" s="29">
        <v>0.72104297330206446</v>
      </c>
      <c r="I41" s="29">
        <v>0.64893867597185861</v>
      </c>
      <c r="J41" s="22"/>
      <c r="K41" s="28">
        <v>0.73456004481437986</v>
      </c>
      <c r="L41" s="28">
        <v>0.66110404033294201</v>
      </c>
      <c r="M41" s="22"/>
      <c r="N41" s="26">
        <v>0.75618829205259541</v>
      </c>
      <c r="O41" s="26">
        <v>0.68056946284733577</v>
      </c>
      <c r="P41" s="19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</row>
    <row r="42" spans="1:28" x14ac:dyDescent="0.25">
      <c r="A42" s="25">
        <v>37</v>
      </c>
      <c r="B42" s="26">
        <v>0.33018952617880615</v>
      </c>
      <c r="C42" s="26">
        <v>0.29717057356092563</v>
      </c>
      <c r="E42" s="27">
        <v>0.45231441942302181</v>
      </c>
      <c r="F42" s="27">
        <v>0.40708297748071959</v>
      </c>
      <c r="G42" s="22"/>
      <c r="H42" s="29">
        <v>0.74107194478267735</v>
      </c>
      <c r="I42" s="29">
        <v>0.66696475030441027</v>
      </c>
      <c r="J42" s="22"/>
      <c r="K42" s="28">
        <v>0.75474632383700158</v>
      </c>
      <c r="L42" s="28">
        <v>0.67927169145330157</v>
      </c>
      <c r="M42" s="22"/>
      <c r="N42" s="26">
        <v>0.77662627399828754</v>
      </c>
      <c r="O42" s="26">
        <v>0.69896364659845867</v>
      </c>
      <c r="P42" s="19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</row>
    <row r="43" spans="1:28" x14ac:dyDescent="0.25">
      <c r="A43" s="25">
        <v>38</v>
      </c>
      <c r="B43" s="26">
        <v>0.33911356742688203</v>
      </c>
      <c r="C43" s="26">
        <v>0.30520221068419395</v>
      </c>
      <c r="E43" s="27">
        <v>0.4645391334614819</v>
      </c>
      <c r="F43" s="27">
        <v>0.41808522011533367</v>
      </c>
      <c r="G43" s="22"/>
      <c r="H43" s="29">
        <v>0.76110091626329024</v>
      </c>
      <c r="I43" s="29">
        <v>0.68499082463696193</v>
      </c>
      <c r="J43" s="22"/>
      <c r="K43" s="28">
        <v>0.77493260285962329</v>
      </c>
      <c r="L43" s="28">
        <v>0.69743934257366114</v>
      </c>
      <c r="M43" s="22"/>
      <c r="N43" s="26">
        <v>0.79706425594397967</v>
      </c>
      <c r="O43" s="26">
        <v>0.71735783034958156</v>
      </c>
      <c r="P43" s="19"/>
      <c r="Q43" s="32"/>
      <c r="R43" s="30"/>
      <c r="S43" s="30"/>
      <c r="T43" s="19"/>
      <c r="U43" s="30"/>
      <c r="V43" s="30"/>
      <c r="W43" s="19"/>
      <c r="X43" s="30"/>
      <c r="Y43" s="33"/>
      <c r="Z43" s="30"/>
      <c r="AA43" s="30"/>
      <c r="AB43" s="30"/>
    </row>
    <row r="44" spans="1:28" x14ac:dyDescent="0.25">
      <c r="A44" s="25">
        <v>39</v>
      </c>
      <c r="B44" s="26">
        <v>0.34803760867495792</v>
      </c>
      <c r="C44" s="26">
        <v>0.31323384780746227</v>
      </c>
      <c r="E44" s="27">
        <v>0.476763847499942</v>
      </c>
      <c r="F44" s="27">
        <v>0.42908746274994775</v>
      </c>
      <c r="G44" s="22"/>
      <c r="H44" s="29">
        <v>0.78112988774390313</v>
      </c>
      <c r="I44" s="29">
        <v>0.70301689896951358</v>
      </c>
      <c r="J44" s="22"/>
      <c r="K44" s="28">
        <v>0.795118881882245</v>
      </c>
      <c r="L44" s="28">
        <v>0.7156069936940207</v>
      </c>
      <c r="M44" s="22"/>
      <c r="N44" s="26">
        <v>0.8175022378896718</v>
      </c>
      <c r="O44" s="26">
        <v>0.73575201410070445</v>
      </c>
      <c r="P44" s="19"/>
      <c r="Q44" s="32"/>
      <c r="R44" s="30"/>
      <c r="S44" s="30"/>
      <c r="T44" s="19"/>
      <c r="U44" s="30"/>
      <c r="V44" s="30"/>
      <c r="W44" s="19"/>
      <c r="X44" s="30"/>
      <c r="Y44" s="33"/>
      <c r="Z44" s="30"/>
      <c r="AA44" s="30"/>
      <c r="AB44" s="30"/>
    </row>
    <row r="45" spans="1:28" x14ac:dyDescent="0.25">
      <c r="A45" s="25">
        <v>40</v>
      </c>
      <c r="B45" s="26">
        <v>0.35696164992303381</v>
      </c>
      <c r="C45" s="26">
        <v>0.32126548493073059</v>
      </c>
      <c r="E45" s="27">
        <v>0.48898856153840209</v>
      </c>
      <c r="F45" s="27">
        <v>0.44008970538456182</v>
      </c>
      <c r="G45" s="22"/>
      <c r="H45" s="29">
        <v>0.80115885922451602</v>
      </c>
      <c r="I45" s="29">
        <v>0.72104297330206524</v>
      </c>
      <c r="J45" s="22"/>
      <c r="K45" s="28">
        <v>0.81530516090486671</v>
      </c>
      <c r="L45" s="28">
        <v>0.73377464481438026</v>
      </c>
      <c r="M45" s="22"/>
      <c r="N45" s="26">
        <v>0.83794021983536393</v>
      </c>
      <c r="O45" s="26">
        <v>0.75414619785182735</v>
      </c>
      <c r="P45" s="19"/>
      <c r="Q45" s="34"/>
      <c r="R45" s="30"/>
      <c r="S45" s="30"/>
      <c r="T45" s="19"/>
      <c r="U45" s="30"/>
      <c r="V45" s="30"/>
      <c r="W45" s="19"/>
      <c r="X45" s="30"/>
      <c r="Y45" s="35"/>
      <c r="Z45" s="30"/>
      <c r="AA45" s="30"/>
      <c r="AB45" s="30"/>
    </row>
    <row r="46" spans="1:28" x14ac:dyDescent="0.25">
      <c r="A46" s="25">
        <v>41</v>
      </c>
      <c r="B46" s="26">
        <v>0.36588569117110969</v>
      </c>
      <c r="C46" s="26">
        <v>0.32929712205399891</v>
      </c>
      <c r="E46" s="27">
        <v>0.50121327557686213</v>
      </c>
      <c r="F46" s="27">
        <v>0.4510919480191759</v>
      </c>
      <c r="G46" s="22"/>
      <c r="H46" s="29">
        <v>0.82118783070512891</v>
      </c>
      <c r="I46" s="29">
        <v>0.73906904763461689</v>
      </c>
      <c r="J46" s="22"/>
      <c r="K46" s="28">
        <v>0.83549143992748842</v>
      </c>
      <c r="L46" s="28">
        <v>0.75194229593473982</v>
      </c>
      <c r="M46" s="22"/>
      <c r="N46" s="26">
        <v>0.85837820178105606</v>
      </c>
      <c r="O46" s="26">
        <v>0.77254038160295024</v>
      </c>
      <c r="P46" s="19"/>
      <c r="Q46" s="32"/>
      <c r="R46" s="30"/>
      <c r="S46" s="30"/>
      <c r="T46" s="19"/>
      <c r="U46" s="30"/>
      <c r="V46" s="30"/>
      <c r="W46" s="19"/>
      <c r="X46" s="30"/>
      <c r="Y46" s="33"/>
      <c r="Z46" s="30"/>
      <c r="AA46" s="30"/>
      <c r="AB46" s="30"/>
    </row>
    <row r="47" spans="1:28" x14ac:dyDescent="0.25">
      <c r="A47" s="25">
        <v>42</v>
      </c>
      <c r="B47" s="26">
        <v>0.37480973241918558</v>
      </c>
      <c r="C47" s="26">
        <v>0.33732875917726723</v>
      </c>
      <c r="E47" s="27">
        <v>0.51343798961532217</v>
      </c>
      <c r="F47" s="27">
        <v>0.46209419065378998</v>
      </c>
      <c r="G47" s="22"/>
      <c r="H47" s="29">
        <v>0.8412168021857418</v>
      </c>
      <c r="I47" s="29">
        <v>0.75709512196716855</v>
      </c>
      <c r="J47" s="22"/>
      <c r="K47" s="28">
        <v>0.85567771895011013</v>
      </c>
      <c r="L47" s="28">
        <v>0.77010994705509939</v>
      </c>
      <c r="M47" s="22"/>
      <c r="N47" s="26">
        <v>0.87881618372674819</v>
      </c>
      <c r="O47" s="26">
        <v>0.79093456535407314</v>
      </c>
      <c r="P47" s="19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</row>
    <row r="48" spans="1:28" x14ac:dyDescent="0.25">
      <c r="A48" s="25">
        <v>43</v>
      </c>
      <c r="B48" s="26">
        <v>0.38373377366726147</v>
      </c>
      <c r="C48" s="26">
        <v>0.34536039630053555</v>
      </c>
      <c r="E48" s="27">
        <v>0.5256627036537822</v>
      </c>
      <c r="F48" s="27">
        <v>0.47309643328840406</v>
      </c>
      <c r="G48" s="22"/>
      <c r="H48" s="29">
        <v>0.86124577366635469</v>
      </c>
      <c r="I48" s="29">
        <v>0.77512119629972021</v>
      </c>
      <c r="J48" s="22"/>
      <c r="K48" s="28">
        <v>0.87586399797273184</v>
      </c>
      <c r="L48" s="28">
        <v>0.78827759817545895</v>
      </c>
      <c r="M48" s="22"/>
      <c r="N48" s="26">
        <v>0.89925416567244032</v>
      </c>
      <c r="O48" s="26">
        <v>0.80932874910519603</v>
      </c>
      <c r="P48" s="19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</row>
    <row r="49" spans="1:28" x14ac:dyDescent="0.25">
      <c r="A49" s="25">
        <v>44</v>
      </c>
      <c r="B49" s="26">
        <v>0.39265781491533736</v>
      </c>
      <c r="C49" s="26">
        <v>0.35339203342380388</v>
      </c>
      <c r="E49" s="27">
        <v>0.53788741769224224</v>
      </c>
      <c r="F49" s="27">
        <v>0.48409867592301814</v>
      </c>
      <c r="G49" s="22"/>
      <c r="H49" s="29">
        <v>0.88127474514696758</v>
      </c>
      <c r="I49" s="29">
        <v>0.79314727063227186</v>
      </c>
      <c r="J49" s="22"/>
      <c r="K49" s="28">
        <v>0.89605027699535356</v>
      </c>
      <c r="L49" s="28">
        <v>0.80644524929581851</v>
      </c>
      <c r="M49" s="22"/>
      <c r="N49" s="26">
        <v>0.91969214761813245</v>
      </c>
      <c r="O49" s="26">
        <v>0.82772293285631893</v>
      </c>
      <c r="P49" s="19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</row>
    <row r="50" spans="1:28" x14ac:dyDescent="0.25">
      <c r="A50" s="25">
        <v>45</v>
      </c>
      <c r="B50" s="26">
        <v>0.40158185616341324</v>
      </c>
      <c r="C50" s="26">
        <v>0.3614236705470722</v>
      </c>
      <c r="E50" s="27">
        <v>0.55011213173070228</v>
      </c>
      <c r="F50" s="27">
        <v>0.49510091855763222</v>
      </c>
      <c r="G50" s="22"/>
      <c r="H50" s="29">
        <v>0.90130371662758046</v>
      </c>
      <c r="I50" s="29">
        <v>0.81117334496482352</v>
      </c>
      <c r="J50" s="22"/>
      <c r="K50" s="28">
        <v>0.91623655601797527</v>
      </c>
      <c r="L50" s="28">
        <v>0.82461290041617807</v>
      </c>
      <c r="M50" s="22"/>
      <c r="N50" s="26">
        <v>0.94013012956382458</v>
      </c>
      <c r="O50" s="26">
        <v>0.84611711660744182</v>
      </c>
      <c r="P50" s="19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</row>
    <row r="51" spans="1:28" x14ac:dyDescent="0.25">
      <c r="A51" s="25">
        <v>46</v>
      </c>
      <c r="B51" s="26">
        <v>0.41050589741148913</v>
      </c>
      <c r="C51" s="26">
        <v>0.36945530767034052</v>
      </c>
      <c r="E51" s="27">
        <v>0.56233684576916232</v>
      </c>
      <c r="F51" s="27">
        <v>0.5061031611922463</v>
      </c>
      <c r="G51" s="22"/>
      <c r="H51" s="29">
        <v>0.92133268810819335</v>
      </c>
      <c r="I51" s="29">
        <v>0.82919941929737517</v>
      </c>
      <c r="J51" s="22"/>
      <c r="K51" s="28">
        <v>0.93642283504059698</v>
      </c>
      <c r="L51" s="28">
        <v>0.84278055153653764</v>
      </c>
      <c r="M51" s="22"/>
      <c r="N51" s="26">
        <v>0.96056811150951671</v>
      </c>
      <c r="O51" s="26">
        <v>0.86451130035856472</v>
      </c>
      <c r="P51" s="19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</row>
    <row r="52" spans="1:28" x14ac:dyDescent="0.25">
      <c r="A52" s="25">
        <v>47</v>
      </c>
      <c r="B52" s="26">
        <v>0.41942993865956502</v>
      </c>
      <c r="C52" s="26">
        <v>0.37748694479360884</v>
      </c>
      <c r="E52" s="27">
        <v>0.57456155980762236</v>
      </c>
      <c r="F52" s="27">
        <v>0.51710540382686032</v>
      </c>
      <c r="G52" s="22"/>
      <c r="H52" s="29">
        <v>0.94136165958880624</v>
      </c>
      <c r="I52" s="29">
        <v>0.84722549362992683</v>
      </c>
      <c r="J52" s="22"/>
      <c r="K52" s="28">
        <v>0.95660911406321869</v>
      </c>
      <c r="L52" s="28">
        <v>0.8609482026568972</v>
      </c>
      <c r="M52" s="22"/>
      <c r="N52" s="26">
        <v>0.98100609345520884</v>
      </c>
      <c r="O52" s="26">
        <v>0.88290548410968761</v>
      </c>
      <c r="P52" s="19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</row>
    <row r="53" spans="1:28" x14ac:dyDescent="0.25">
      <c r="A53" s="25">
        <v>48</v>
      </c>
      <c r="B53" s="26">
        <v>0.4283539799076409</v>
      </c>
      <c r="C53" s="26">
        <v>0.38551858191687716</v>
      </c>
      <c r="E53" s="27">
        <v>0.5867862738460824</v>
      </c>
      <c r="F53" s="27">
        <v>0.52810764646147434</v>
      </c>
      <c r="G53" s="22"/>
      <c r="H53" s="29">
        <v>0.96139063106941913</v>
      </c>
      <c r="I53" s="29">
        <v>0.86525156796247849</v>
      </c>
      <c r="J53" s="22"/>
      <c r="K53" s="28">
        <v>0.9767953930858404</v>
      </c>
      <c r="L53" s="28">
        <v>0.87911585377725676</v>
      </c>
      <c r="M53" s="22"/>
      <c r="N53" s="26">
        <v>1.0014440754009009</v>
      </c>
      <c r="O53" s="26">
        <v>0.90129966786081051</v>
      </c>
      <c r="P53" s="19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</row>
    <row r="54" spans="1:28" x14ac:dyDescent="0.25">
      <c r="A54" s="25">
        <v>49</v>
      </c>
      <c r="B54" s="26">
        <v>0.43727802115571679</v>
      </c>
      <c r="C54" s="26">
        <v>0.39355021904014548</v>
      </c>
      <c r="E54" s="27">
        <v>0.59901098788454243</v>
      </c>
      <c r="F54" s="27">
        <v>0.53910988909608837</v>
      </c>
      <c r="G54" s="22"/>
      <c r="H54" s="29">
        <v>0.98141960255003202</v>
      </c>
      <c r="I54" s="29">
        <v>0.88327764229503014</v>
      </c>
      <c r="J54" s="22"/>
      <c r="K54" s="28">
        <v>0.99698167210846211</v>
      </c>
      <c r="L54" s="28">
        <v>0.89728350489761632</v>
      </c>
      <c r="M54" s="22"/>
      <c r="N54" s="26">
        <v>1.021882057346593</v>
      </c>
      <c r="O54" s="26">
        <v>0.9196938516119334</v>
      </c>
      <c r="P54" s="19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</row>
    <row r="55" spans="1:28" x14ac:dyDescent="0.25">
      <c r="A55" s="25">
        <v>50</v>
      </c>
      <c r="B55" s="26">
        <v>0.44620206240379268</v>
      </c>
      <c r="C55" s="26">
        <v>0.4015818561634138</v>
      </c>
      <c r="E55" s="27">
        <v>0.61123570192300247</v>
      </c>
      <c r="F55" s="27">
        <v>0.55011213173070239</v>
      </c>
      <c r="G55" s="22"/>
      <c r="H55" s="29">
        <v>1.0014485740306449</v>
      </c>
      <c r="I55" s="29">
        <v>0.9013037166275818</v>
      </c>
      <c r="J55" s="22"/>
      <c r="K55" s="28">
        <v>1.0171679511310838</v>
      </c>
      <c r="L55" s="28">
        <v>0.91545115601797589</v>
      </c>
      <c r="M55" s="22"/>
      <c r="N55" s="26">
        <v>1.0423200392922851</v>
      </c>
      <c r="O55" s="26">
        <v>0.93808803536305629</v>
      </c>
      <c r="P55" s="19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</row>
    <row r="56" spans="1:28" x14ac:dyDescent="0.25"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</row>
    <row r="57" spans="1:28" x14ac:dyDescent="0.25">
      <c r="A57" s="32"/>
      <c r="I57" s="33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</row>
    <row r="58" spans="1:28" x14ac:dyDescent="0.25">
      <c r="A58" s="32"/>
      <c r="I58" s="33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</row>
    <row r="59" spans="1:28" x14ac:dyDescent="0.25">
      <c r="A59" s="34"/>
      <c r="I59" s="35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</row>
    <row r="60" spans="1:28" x14ac:dyDescent="0.25">
      <c r="A60" s="32"/>
      <c r="I60" s="33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</row>
    <row r="61" spans="1:28" x14ac:dyDescent="0.25">
      <c r="Q61" s="32"/>
      <c r="R61" s="30"/>
      <c r="S61" s="30"/>
      <c r="T61" s="19"/>
      <c r="U61" s="30"/>
      <c r="V61" s="30"/>
      <c r="W61" s="19"/>
      <c r="X61" s="30"/>
      <c r="Y61" s="33"/>
      <c r="Z61" s="30"/>
      <c r="AA61" s="30"/>
      <c r="AB61" s="30"/>
    </row>
    <row r="62" spans="1:28" x14ac:dyDescent="0.25">
      <c r="Q62" s="32"/>
      <c r="R62" s="30"/>
      <c r="S62" s="30"/>
      <c r="T62" s="19"/>
      <c r="U62" s="30"/>
      <c r="V62" s="30"/>
      <c r="W62" s="19"/>
      <c r="X62" s="30"/>
      <c r="Y62" s="33"/>
      <c r="Z62" s="30"/>
      <c r="AA62" s="30"/>
      <c r="AB62" s="30"/>
    </row>
    <row r="63" spans="1:28" x14ac:dyDescent="0.25">
      <c r="Q63" s="32"/>
      <c r="R63" s="30"/>
      <c r="S63" s="30"/>
      <c r="T63" s="19"/>
      <c r="U63" s="30"/>
      <c r="V63" s="30"/>
      <c r="W63" s="19"/>
      <c r="X63" s="30"/>
      <c r="Y63" s="33"/>
      <c r="Z63" s="30"/>
      <c r="AA63" s="30"/>
      <c r="AB63" s="30"/>
    </row>
    <row r="64" spans="1:28" x14ac:dyDescent="0.25">
      <c r="Q64" s="32"/>
      <c r="R64" s="30"/>
      <c r="S64" s="30"/>
      <c r="T64" s="19"/>
      <c r="U64" s="30"/>
      <c r="V64" s="30"/>
      <c r="W64" s="19"/>
      <c r="X64" s="30"/>
      <c r="Y64" s="33"/>
      <c r="Z64" s="30"/>
      <c r="AA64" s="30"/>
      <c r="AB64" s="30"/>
    </row>
    <row r="65" spans="20:26" x14ac:dyDescent="0.25">
      <c r="T65" s="8"/>
      <c r="W65" s="8"/>
      <c r="Z65" s="8"/>
    </row>
  </sheetData>
  <sheetProtection password="CEC8" sheet="1"/>
  <mergeCells count="24">
    <mergeCell ref="AA4:AB4"/>
    <mergeCell ref="N4:O4"/>
    <mergeCell ref="Q4:Q5"/>
    <mergeCell ref="R4:S4"/>
    <mergeCell ref="U4:V4"/>
    <mergeCell ref="X4:Y4"/>
    <mergeCell ref="A4:A5"/>
    <mergeCell ref="B4:C4"/>
    <mergeCell ref="E4:F4"/>
    <mergeCell ref="H4:I4"/>
    <mergeCell ref="K4:L4"/>
    <mergeCell ref="B1:O1"/>
    <mergeCell ref="R1:AB1"/>
    <mergeCell ref="B2:O2"/>
    <mergeCell ref="R2:AB2"/>
    <mergeCell ref="B3:C3"/>
    <mergeCell ref="E3:F3"/>
    <mergeCell ref="H3:I3"/>
    <mergeCell ref="K3:L3"/>
    <mergeCell ref="N3:O3"/>
    <mergeCell ref="R3:S3"/>
    <mergeCell ref="U3:V3"/>
    <mergeCell ref="X3:Y3"/>
    <mergeCell ref="AA3:AB3"/>
  </mergeCells>
  <pageMargins left="0.25" right="0.3" top="0.31" bottom="1.3" header="0.05" footer="0.05"/>
  <pageSetup paperSize="5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Sub</vt:lpstr>
      <vt:lpstr>New Con Main</vt:lpstr>
      <vt:lpstr>New Con Sub</vt:lpstr>
      <vt:lpstr>Leak Volume 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Berlin</dc:creator>
  <cp:lastModifiedBy>Jhong</cp:lastModifiedBy>
  <dcterms:created xsi:type="dcterms:W3CDTF">2019-07-12T01:57:16Z</dcterms:created>
  <dcterms:modified xsi:type="dcterms:W3CDTF">2020-04-16T04:18:53Z</dcterms:modified>
</cp:coreProperties>
</file>