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koch_j0\AMIRIS\demand_response_analyses_workflow\inputs\"/>
    </mc:Choice>
  </mc:AlternateContent>
  <xr:revisionPtr revIDLastSave="0" documentId="13_ncr:1_{BE2F3C5A-6F24-41EF-AC99-13699DAEB753}" xr6:coauthVersionLast="36" xr6:coauthVersionMax="36" xr10:uidLastSave="{00000000-0000-0000-0000-000000000000}"/>
  <bookViews>
    <workbookView xWindow="0" yWindow="0" windowWidth="38400" windowHeight="17625" xr2:uid="{3118DBBB-A8B8-40F0-B654-F617A01C8433}"/>
  </bookViews>
  <sheets>
    <sheet name="README" sheetId="1" r:id="rId1"/>
    <sheet name="hoho_cluster_shift_only" sheetId="2" r:id="rId2"/>
    <sheet name="hoho_cluster_shift_shed" sheetId="3" r:id="rId3"/>
    <sheet name="ind_cluster_shift_only" sheetId="4" r:id="rId4"/>
    <sheet name="ind_cluster_shift_shed" sheetId="5" r:id="rId5"/>
    <sheet name="tcs_cluster_shift_only" sheetId="6" r:id="rId6"/>
    <sheet name="tcs+hoho_cluster_shift_only" sheetId="7" r:id="rId7"/>
    <sheet name="sources" sheetId="8" r:id="rId8"/>
  </sheets>
  <externalReferences>
    <externalReference r:id="rId9"/>
  </externalReferences>
  <definedNames>
    <definedName name="_xlnm._FilterDatabase" localSheetId="7" hidden="1">sources!$A$1:$D$1</definedName>
    <definedName name="aver">hoho_cluster_shift_only!$C$13</definedName>
    <definedName name="AverageConsumerPrice">[1]Multiplier_20_dyn_0_LP!$I$13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B5" i="5"/>
  <c r="B12" i="4"/>
  <c r="B12" i="6"/>
  <c r="C12" i="6"/>
  <c r="C12" i="7"/>
  <c r="C11" i="7"/>
  <c r="C5" i="7"/>
  <c r="B5" i="7"/>
  <c r="B12" i="7" s="1"/>
  <c r="C5" i="6"/>
  <c r="B5" i="6"/>
  <c r="C5" i="4"/>
  <c r="C12" i="4" s="1"/>
  <c r="B5" i="4"/>
  <c r="C5" i="3"/>
  <c r="B5" i="3"/>
  <c r="B12" i="3" s="1"/>
  <c r="C5" i="2"/>
  <c r="C12" i="2" s="1"/>
  <c r="C14" i="2" s="1"/>
  <c r="B5" i="2"/>
  <c r="B12" i="2" s="1"/>
  <c r="B14" i="5" l="1"/>
  <c r="B11" i="5"/>
  <c r="C11" i="5"/>
  <c r="B12" i="5"/>
  <c r="C12" i="5"/>
  <c r="C14" i="5" s="1"/>
  <c r="B14" i="7"/>
  <c r="C14" i="7"/>
  <c r="B11" i="7"/>
  <c r="C11" i="6"/>
  <c r="C14" i="6"/>
  <c r="B14" i="6"/>
  <c r="B11" i="6"/>
  <c r="B14" i="4"/>
  <c r="B11" i="4"/>
  <c r="C14" i="4"/>
  <c r="C11" i="4"/>
  <c r="B11" i="3"/>
  <c r="C12" i="3"/>
  <c r="C14" i="3" s="1"/>
  <c r="B14" i="3"/>
  <c r="C11" i="3"/>
  <c r="B11" i="2"/>
  <c r="B14" i="2"/>
  <c r="C11" i="2" l="1"/>
</calcChain>
</file>

<file path=xl/sharedStrings.xml><?xml version="1.0" encoding="utf-8"?>
<sst xmlns="http://schemas.openxmlformats.org/spreadsheetml/2006/main" count="374" uniqueCount="129">
  <si>
    <t>In principle, prices for final consumers are derived from the tariff components of the current system.</t>
  </si>
  <si>
    <t>Hypothetical situations with varying the splits between capacitiy- and energy-related payments as well as using different shares of dynamic energy-related prices are researched.</t>
  </si>
  <si>
    <t>Tariff Design for demand response clusters</t>
  </si>
  <si>
    <t>For deriving the overall payment obligations, it is assumed that the demand response portfolio is connected to grid at the same network connection point. The corresponding network charges are used. Also, all the state administered payments that occur for such consumers are used.</t>
  </si>
  <si>
    <t>The clusters are parameterized as follows</t>
  </si>
  <si>
    <t>cluster</t>
  </si>
  <si>
    <t>voltage level</t>
  </si>
  <si>
    <t>full load hours</t>
  </si>
  <si>
    <t>tariff exemptions</t>
  </si>
  <si>
    <t>hoho_cluster_shift_only</t>
  </si>
  <si>
    <t>hoho_cluster_shift_shed</t>
  </si>
  <si>
    <t>ind_cluster_shift_only</t>
  </si>
  <si>
    <t>ind_cluster_shift_shed</t>
  </si>
  <si>
    <t>tcs_cluster_shift_only</t>
  </si>
  <si>
    <t>tcs+hoho_cluster_shift_only</t>
  </si>
  <si>
    <t>yes</t>
  </si>
  <si>
    <t>low voltage</t>
  </si>
  <si>
    <t>medium voltage</t>
  </si>
  <si>
    <t>TariffComponent</t>
  </si>
  <si>
    <t>Year</t>
  </si>
  <si>
    <t>Comment for Reduction</t>
  </si>
  <si>
    <t>EEGSurchargeInEuroPerMWh</t>
  </si>
  <si>
    <t>Abschaffung / Haushaltsfinanzierung EEG-Umlage</t>
  </si>
  <si>
    <t>VolumetricNetworkChargeInEuroPerMWh</t>
  </si>
  <si>
    <t>ElectricityTaxInEuroPerMWh</t>
  </si>
  <si>
    <t>§ 9b StG</t>
  </si>
  <si>
    <t>OtherSurchargesInEuroPerMWh</t>
  </si>
  <si>
    <t>KWKG levy</t>
  </si>
  <si>
    <t>§ 17f EnWG levy</t>
  </si>
  <si>
    <t>§ 19 (2) StromNEV levy</t>
  </si>
  <si>
    <t>AbLaV levy</t>
  </si>
  <si>
    <t>Concession fee</t>
  </si>
  <si>
    <t>§ 2 (3) KAV; Mindestumlage für Sondervertragskunden</t>
  </si>
  <si>
    <t>SUM OTHER (Incl. Volumetric network charges)</t>
  </si>
  <si>
    <t>VAT</t>
  </si>
  <si>
    <t>Weighted Average Wholesale Price</t>
  </si>
  <si>
    <t xml:space="preserve"> </t>
  </si>
  <si>
    <t>€/kW * a</t>
  </si>
  <si>
    <t>Metering</t>
  </si>
  <si>
    <t>€/a</t>
  </si>
  <si>
    <t>https://www.stuttgart-netze.de/media//filer_public/41/96/41964a03-fdbf-4f71-8a0b-20c32fa25725/225_20230428_preise_und_regelungen_2023_v21.pdf</t>
  </si>
  <si>
    <t>Source</t>
  </si>
  <si>
    <t>Short Source</t>
  </si>
  <si>
    <t>Full Source</t>
  </si>
  <si>
    <t>Hyperlink</t>
  </si>
  <si>
    <t>Access Date</t>
  </si>
  <si>
    <t>Stuttgart Netze (2023)</t>
  </si>
  <si>
    <t>Stuttgart Netze (2023): Preise und Regelungen für die Nutzung des Stromverteilnetzes gültig ab 1. Januar 2023, Version 2.1.</t>
  </si>
  <si>
    <t>Stromsteuergesetz vom 24. März 1999 (BGBl. I S. 378; 2000 I S. 147), das zuletzt durch Artikel 2 des Gesetzes vom 19. Dezember 2022 (BGBl. I S. 2483) geändert worden ist</t>
  </si>
  <si>
    <t>StromStG</t>
  </si>
  <si>
    <t>https://www.gesetze-im-internet.de/stromstg/BJNR037810999.html</t>
  </si>
  <si>
    <t>EnFG</t>
  </si>
  <si>
    <t>Energiefinanzierungsgesetz vom 20. Juli 2022 (BGBl. I S. 1237, 1272), das zuletzt durch Artikel 11 des Gesetzes vom 20. Dezember 2022 (BGBl. I S. 2512) geändert worden ist</t>
  </si>
  <si>
    <t>https://www.gesetze-im-internet.de/enfg/BJNR127200022.html</t>
  </si>
  <si>
    <t>Stromnetzentgeltverordnung vom 25. Juli 2005 (BGBl. I S. 2225), die zuletzt durch Artikel 6 des Gesetzes vom 20. Juli 2022 (BGBl. I S. 1237) geändert worden ist</t>
  </si>
  <si>
    <t>https://www.gesetze-im-internet.de/stromnev/BJNR222500005.html</t>
  </si>
  <si>
    <t>StromNEV</t>
  </si>
  <si>
    <t>Kraft-Wärme-Kopplungsgesetz vom 21. Dezember 2015 (BGBl. I S. 2498), das zuletzt durch Artikel 9 des Gesetzes vom 20. Dezember 2022 (BGBl. I S. 2512) geändert worden ist</t>
  </si>
  <si>
    <t>https://www.gesetze-im-internet.de/kwkg_2016/BJNR249810015.html</t>
  </si>
  <si>
    <t>EEG 2023</t>
  </si>
  <si>
    <t>KWKG 2023</t>
  </si>
  <si>
    <t>Erneuerbare-Energien-Gesetz vom 21. Juli 2014 (BGBl. I S. 1066), das zuletzt durch Artikel 3 des Gesetzes vom 22. Mai 2023 (BGBl. 2023 I Nr. 133) geändert worden ist</t>
  </si>
  <si>
    <t>https://www.gesetze-im-internet.de/eeg_2014/BJNR106610014.html</t>
  </si>
  <si>
    <t>Konzessionsabgabenverordnung vom 9. Januar 1992 (BGBl. I S. 12; 407), die zuletzt durch Artikel 3 Absatz 4 der Verordnung vom 1. November 2006 (BGBl. I S. 2477) geändert worden ist</t>
  </si>
  <si>
    <t>KAV</t>
  </si>
  <si>
    <t>https://www.gesetze-im-internet.de/kav/BJNR000120992.html</t>
  </si>
  <si>
    <t>https://www.netztransparenz.de/KWKG/KWKG-Umlagen-Uebersicht</t>
  </si>
  <si>
    <t>https://www.netztransparenz.de/EnWG/Offshore-Netzumlage/Offshore-Netzumlagen-Uebersicht</t>
  </si>
  <si>
    <t>https://www.netztransparenz.de/EnWG/-19-StromNEV-Umlage/-19-StromNEV-Umlagen-Uebersicht/-19-StromNEV-Umlage-2023</t>
  </si>
  <si>
    <t>https://www.netztransparenz.de/EnWG/Abschaltbare-Lasten-Umlage/Abschaltbare-Lasten-Umlagen-Uebersicht</t>
  </si>
  <si>
    <t>ÜNB (2023a)</t>
  </si>
  <si>
    <t>Netztransparenz.de - KWKG-Umlagen-Übersicht</t>
  </si>
  <si>
    <t>ÜNB (2023b)</t>
  </si>
  <si>
    <t>ÜNB (2023c)</t>
  </si>
  <si>
    <t>ÜNB (2023d)</t>
  </si>
  <si>
    <t>Netztransparenz.de - Offshore-Netzumlagen-Übersicht</t>
  </si>
  <si>
    <t>Netztransparenz.de - Abschaltbare-Lasten-Umlagen-Übersicht</t>
  </si>
  <si>
    <t>Netztransparenz.de - § 19 StromNEV-Umlagen-Übersicht - § 19 StromNEV-Umlage 2023</t>
  </si>
  <si>
    <t>EnWG</t>
  </si>
  <si>
    <t>Energiewirtschaftsgesetz vom 7. Juli 2005 (BGBl. I S. 1970; 3621), das zuletzt durch Artikel 1 des Gesetzes vom 22. Mai 2023 (BGBl. 2023 I Nr. 133) geändert worden ist</t>
  </si>
  <si>
    <t>https://www.gesetze-im-internet.de/enwg_2005/BJNR197010005.html</t>
  </si>
  <si>
    <t>AbLaV</t>
  </si>
  <si>
    <t>https://www.gesetze-im-internet.de/ablav_2016/BJNR198400016.html</t>
  </si>
  <si>
    <t>Verordnung zu abschaltbaren Lasten vom 16. August 2016 (BGBl. I S. 1984), die zuletzt durch Artikel 9 des Gesetzes vom 20. Juli 2022 (BGBl. I S. 1237) geändert worden ist</t>
  </si>
  <si>
    <t>ÜNB (2023e)</t>
  </si>
  <si>
    <t>https://www.netztransparenz.de/EEG/EEG-Finanzierung</t>
  </si>
  <si>
    <t>Netztransparenz.de - EEG-Finanzierung</t>
  </si>
  <si>
    <t>§ 6 i.V.m. Anlage 1 EnFG; ÜNB (2023a)</t>
  </si>
  <si>
    <t>Stuttgart Netze (2023); KAV</t>
  </si>
  <si>
    <t>BDEW (2023)</t>
  </si>
  <si>
    <t>Preisblatt 2; NS (nur AP)</t>
  </si>
  <si>
    <t>§ 3 StG</t>
  </si>
  <si>
    <t>voll umlagepflichtig</t>
  </si>
  <si>
    <t>Abschaffung AbLaV zum 01.07.2022</t>
  </si>
  <si>
    <t>§ 2 (2) KAV</t>
  </si>
  <si>
    <t>VAT for household consumers</t>
  </si>
  <si>
    <t>AMIRIS simulation result; calculated within workflow!</t>
  </si>
  <si>
    <t>Preisblatt 2;  Stuttgart Netze has no "Grundpreis" for LV (NS: Niederspannung) consumers</t>
  </si>
  <si>
    <t>The wholesale price is determined model-endogenous. Thus, it is not specified here and calculated within the workflow.</t>
  </si>
  <si>
    <t>Similarly, the capacity-related payments as well as the resulting overall payment obligations are calculated within the workflow.</t>
  </si>
  <si>
    <t>&gt; 2.500</t>
  </si>
  <si>
    <t>&lt; 2.500</t>
  </si>
  <si>
    <t>n.a.</t>
  </si>
  <si>
    <t>no</t>
  </si>
  <si>
    <t>partly (heat pump tariff)</t>
  </si>
  <si>
    <t>Preisblatt 1; NS (nur AP) vs. NS &lt; 2.500 h</t>
  </si>
  <si>
    <t>Preisblatt 1; NS &lt; 2.500 h</t>
  </si>
  <si>
    <t>Preisblatt 4; NS</t>
  </si>
  <si>
    <t>Preisblatt 2; NS (nur AP, Entnahmestelle Wärmepumpe)</t>
  </si>
  <si>
    <t>Preisblatt 5;  Eintarifzählung jährliche Messung</t>
  </si>
  <si>
    <t>Preisblatt 1; NS (nur AP) vs. MS &gt; 2.500 h</t>
  </si>
  <si>
    <t>Preisblatt 1;  MS &gt; 2.500 h</t>
  </si>
  <si>
    <t>Preisblatt 4; MS</t>
  </si>
  <si>
    <t>no VAT for commercial consumers</t>
  </si>
  <si>
    <t>ÜNB (2023d); calculated within workflow</t>
  </si>
  <si>
    <t>SUM EXCL WHOLESALE AND CAPACITY PRICE</t>
  </si>
  <si>
    <t>Capacity-related Network Charges</t>
  </si>
  <si>
    <t>Regular Value in EUR/MWh</t>
  </si>
  <si>
    <t>Applicable Value in EUR/MWh (incl. possible reductions)</t>
  </si>
  <si>
    <t>- Energy-related payments (comprises: wholesale electricity price, energy-related network charges, power tax, KWKG levy, AbLaV levy, § 17f EnWG levy, § 19 (2) StromNEV levy, concession fee) and</t>
  </si>
  <si>
    <t>- capacity-related payments (which correspond to network charges in the current system).</t>
  </si>
  <si>
    <t>Tariff components are split into:</t>
  </si>
  <si>
    <t>Note: In case industrial exemptions are dependend on the overall power consumption, thhe respective tariff component is set to 0 on the respective workbook and the actual applicable value is calculated within the demand response analyses workflow.</t>
  </si>
  <si>
    <t>The overall payment obligation (specific value in €/MWh) is used as a starting point to parameterize the different tariff designs to be research which abstract from the actual price components.</t>
  </si>
  <si>
    <t>to be calculated?</t>
  </si>
  <si>
    <t>StromNEV / KWKG 2023; Mischwert LV A' und C'; reduzierter Satz: 0.25 €/MWh für Verbrauch über 1000 MWh/a</t>
  </si>
  <si>
    <t>ÜNB (2023c); calculated within workflow</t>
  </si>
  <si>
    <t>ÜNB (2023b); calculated within workflow</t>
  </si>
  <si>
    <t>§§ 30-31 EnFG greifen: 15 % Umlage für 1 GWh übersteigende Mengen; keine Berücksichtigung der Deckelung über Bruttowertschöpfung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</si>
</sst>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b/>
      <sz val="12"/>
      <color theme="1"/>
      <name val="Arial"/>
      <family val="2"/>
    </font>
    <font>
      <sz val="11"/>
      <color theme="1"/>
      <name val="Arial"/>
      <family val="2"/>
    </font>
    <font>
      <b/>
      <sz val="11"/>
      <color theme="1"/>
      <name val="Arial"/>
      <family val="2"/>
    </font>
    <font>
      <b/>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0"/>
      <color theme="1"/>
      <name val="Arial"/>
      <family val="2"/>
    </font>
    <font>
      <b/>
      <sz val="10"/>
      <color theme="1"/>
      <name val="Arial"/>
      <family val="2"/>
    </font>
    <font>
      <u/>
      <sz val="11"/>
      <color theme="10"/>
      <name val="Calibri"/>
      <family val="2"/>
      <scheme val="minor"/>
    </font>
    <font>
      <i/>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30">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3" fillId="2" borderId="1" xfId="0" applyFont="1" applyFill="1" applyBorder="1"/>
    <xf numFmtId="0" fontId="1" fillId="0" borderId="0" xfId="0" applyFont="1"/>
    <xf numFmtId="2" fontId="1" fillId="0" borderId="0" xfId="0" applyNumberFormat="1" applyFont="1"/>
    <xf numFmtId="0" fontId="5" fillId="0" borderId="0" xfId="0" applyFont="1"/>
    <xf numFmtId="2" fontId="5" fillId="0" borderId="0" xfId="0" applyNumberFormat="1" applyFont="1"/>
    <xf numFmtId="0" fontId="6" fillId="0" borderId="0" xfId="0" applyFont="1"/>
    <xf numFmtId="164" fontId="6" fillId="0" borderId="0" xfId="0" applyNumberFormat="1" applyFont="1"/>
    <xf numFmtId="0" fontId="7" fillId="0" borderId="0" xfId="0" applyFont="1"/>
    <xf numFmtId="164" fontId="6" fillId="3" borderId="0" xfId="0" applyNumberFormat="1" applyFont="1" applyFill="1"/>
    <xf numFmtId="0" fontId="8" fillId="0" borderId="0" xfId="0" applyFont="1"/>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vertical="center"/>
    </xf>
    <xf numFmtId="0" fontId="9" fillId="0" borderId="0" xfId="0" applyFont="1" applyAlignment="1">
      <alignment vertical="center"/>
    </xf>
    <xf numFmtId="0" fontId="9" fillId="0" borderId="0" xfId="0" applyFont="1" applyAlignment="1">
      <alignment vertical="center" wrapText="1"/>
    </xf>
    <xf numFmtId="0" fontId="11" fillId="0" borderId="0" xfId="1" applyAlignment="1">
      <alignment vertical="center"/>
    </xf>
    <xf numFmtId="14" fontId="9" fillId="0" borderId="0" xfId="0" applyNumberFormat="1" applyFont="1" applyAlignment="1">
      <alignment vertical="center"/>
    </xf>
    <xf numFmtId="0" fontId="0" fillId="0" borderId="0" xfId="0" applyFont="1"/>
    <xf numFmtId="0" fontId="6" fillId="4" borderId="0" xfId="0" applyFont="1" applyFill="1"/>
    <xf numFmtId="164" fontId="6" fillId="4" borderId="0" xfId="0" applyNumberFormat="1" applyFont="1" applyFill="1"/>
    <xf numFmtId="0" fontId="5" fillId="4" borderId="0" xfId="0" applyFont="1" applyFill="1"/>
    <xf numFmtId="0" fontId="0" fillId="4" borderId="0" xfId="0" applyFill="1"/>
    <xf numFmtId="0" fontId="3" fillId="2" borderId="0" xfId="0" quotePrefix="1" applyFont="1" applyFill="1" applyAlignment="1">
      <alignment horizontal="left" indent="2"/>
    </xf>
    <xf numFmtId="0" fontId="12" fillId="2" borderId="0" xfId="0" applyFont="1" applyFill="1"/>
    <xf numFmtId="0" fontId="7" fillId="4" borderId="0" xfId="0" applyFon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riff_configuration_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ariff_shares"/>
      <sheetName val="basic_configuration_REAL_VALUES"/>
      <sheetName val="Multiplier_20_dyn_0_LP"/>
      <sheetName val="Multiplier_20_dyn_20_LP"/>
      <sheetName val="Multiplier_20_dyn_40_LP"/>
      <sheetName val="Multiplier_20_dyn_60_LP"/>
      <sheetName val="Multiplier_20_dyn_80_LP"/>
      <sheetName val="Multiplier_40_dyn_0_LP"/>
      <sheetName val="Multiplier_40_dyn_20_LP"/>
      <sheetName val="Multiplier_40_dyn_40_LP"/>
      <sheetName val="Multiplier_40_dyn_60_LP"/>
      <sheetName val="Multiplier_40_dyn_80_LP"/>
      <sheetName val="Multiplier_60_dyn_0_LP"/>
      <sheetName val="Multiplier_60_dyn_20_LP"/>
      <sheetName val="Multiplier_60_dyn_40_LP"/>
      <sheetName val="Multiplier_60_dyn_60_LP"/>
      <sheetName val="Multiplier_60_dyn_80_LP"/>
      <sheetName val="Multiplier_80_dyn_0_LP"/>
      <sheetName val="Multiplier_80_dyn_20_LP"/>
      <sheetName val="Multiplier_80_dyn_40_LP"/>
      <sheetName val="Multiplier_80_dyn_60_LP"/>
      <sheetName val="Multiplier_80_dyn_80_LP"/>
      <sheetName val="Multiplier_100_dyn_0_LP"/>
      <sheetName val="Multiplier_100_dyn_20_LP"/>
      <sheetName val="Multiplier_100_dyn_40_LP"/>
      <sheetName val="Multiplier_100_dyn_60_LP"/>
      <sheetName val="Multiplier_100_dyn_80_LP"/>
    </sheetNames>
    <sheetDataSet>
      <sheetData sheetId="0"/>
      <sheetData sheetId="1"/>
      <sheetData sheetId="2"/>
      <sheetData sheetId="3">
        <row r="13">
          <cell r="I13">
            <v>129.18947473121293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netztransparenz.de/KWKG/KWKG-Umlagen-Uebersicht" TargetMode="External"/><Relationship Id="rId13" Type="http://schemas.openxmlformats.org/officeDocument/2006/relationships/printerSettings" Target="../printerSettings/printerSettings3.bin"/><Relationship Id="rId3" Type="http://schemas.openxmlformats.org/officeDocument/2006/relationships/hyperlink" Target="https://www.gesetze-im-internet.de/enfg/BJNR127200022.html" TargetMode="External"/><Relationship Id="rId7" Type="http://schemas.openxmlformats.org/officeDocument/2006/relationships/hyperlink" Target="https://www.gesetze-im-internet.de/kav/BJNR000120992.html" TargetMode="External"/><Relationship Id="rId12" Type="http://schemas.openxmlformats.org/officeDocument/2006/relationships/hyperlink" Target="https://www.gesetze-im-internet.de/ablav_2016/BJNR198400016.html" TargetMode="External"/><Relationship Id="rId2" Type="http://schemas.openxmlformats.org/officeDocument/2006/relationships/hyperlink" Target="https://www.gesetze-im-internet.de/stromstg/BJNR037810999.html" TargetMode="External"/><Relationship Id="rId1" Type="http://schemas.openxmlformats.org/officeDocument/2006/relationships/hyperlink" Target="https://www.stuttgart-netze.de/media/filer_public/41/96/41964a03-fdbf-4f71-8a0b-20c32fa25725/225_20230428_preise_und_regelungen_2023_v21.pdf" TargetMode="External"/><Relationship Id="rId6" Type="http://schemas.openxmlformats.org/officeDocument/2006/relationships/hyperlink" Target="https://www.gesetze-im-internet.de/eeg_2014/BJNR106610014.html" TargetMode="External"/><Relationship Id="rId11" Type="http://schemas.openxmlformats.org/officeDocument/2006/relationships/hyperlink" Target="https://www.netztransparenz.de/EnWG/Abschaltbare-Lasten-Umlage/Abschaltbare-Lasten-Umlagen-Uebersicht" TargetMode="External"/><Relationship Id="rId5" Type="http://schemas.openxmlformats.org/officeDocument/2006/relationships/hyperlink" Target="https://www.gesetze-im-internet.de/kwkg_2016/BJNR249810015.html" TargetMode="External"/><Relationship Id="rId10" Type="http://schemas.openxmlformats.org/officeDocument/2006/relationships/hyperlink" Target="https://www.netztransparenz.de/EnWG/-19-StromNEV-Umlage/-19-StromNEV-Umlagen-Uebersicht/-19-StromNEV-Umlage-2023" TargetMode="External"/><Relationship Id="rId4" Type="http://schemas.openxmlformats.org/officeDocument/2006/relationships/hyperlink" Target="https://www.gesetze-im-internet.de/stromnev/BJNR222500005.html" TargetMode="External"/><Relationship Id="rId9" Type="http://schemas.openxmlformats.org/officeDocument/2006/relationships/hyperlink" Target="https://www.netztransparenz.de/EnWG/Offshore-Netzumlage/Offshore-Netzumlagen-Uebersic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9F59-6675-417B-B24E-85E972840436}">
  <dimension ref="B1:E23"/>
  <sheetViews>
    <sheetView tabSelected="1" workbookViewId="0">
      <selection activeCell="B2" sqref="B2"/>
    </sheetView>
  </sheetViews>
  <sheetFormatPr baseColWidth="10" defaultColWidth="11.42578125" defaultRowHeight="14.25" x14ac:dyDescent="0.2"/>
  <cols>
    <col min="1" max="1" width="1.7109375" style="2" customWidth="1"/>
    <col min="2" max="2" width="35.140625" style="2" customWidth="1"/>
    <col min="3" max="3" width="15.7109375" style="2" bestFit="1" customWidth="1"/>
    <col min="4" max="4" width="15.42578125" style="2" bestFit="1" customWidth="1"/>
    <col min="5" max="5" width="22.7109375" style="2" bestFit="1" customWidth="1"/>
    <col min="6" max="16384" width="11.42578125" style="2"/>
  </cols>
  <sheetData>
    <row r="1" spans="2:2" ht="6.95" customHeight="1" x14ac:dyDescent="0.2"/>
    <row r="2" spans="2:2" ht="15.75" x14ac:dyDescent="0.25">
      <c r="B2" s="1" t="s">
        <v>2</v>
      </c>
    </row>
    <row r="3" spans="2:2" ht="15.75" x14ac:dyDescent="0.25">
      <c r="B3" s="1"/>
    </row>
    <row r="4" spans="2:2" x14ac:dyDescent="0.2">
      <c r="B4" s="2" t="s">
        <v>0</v>
      </c>
    </row>
    <row r="5" spans="2:2" x14ac:dyDescent="0.2">
      <c r="B5" s="2" t="s">
        <v>121</v>
      </c>
    </row>
    <row r="6" spans="2:2" x14ac:dyDescent="0.2">
      <c r="B6" s="27" t="s">
        <v>119</v>
      </c>
    </row>
    <row r="7" spans="2:2" x14ac:dyDescent="0.2">
      <c r="B7" s="27" t="s">
        <v>120</v>
      </c>
    </row>
    <row r="8" spans="2:2" x14ac:dyDescent="0.2">
      <c r="B8" s="2" t="s">
        <v>3</v>
      </c>
    </row>
    <row r="9" spans="2:2" x14ac:dyDescent="0.2">
      <c r="B9" s="28" t="s">
        <v>122</v>
      </c>
    </row>
    <row r="10" spans="2:2" x14ac:dyDescent="0.2">
      <c r="B10" s="2" t="s">
        <v>123</v>
      </c>
    </row>
    <row r="11" spans="2:2" x14ac:dyDescent="0.2">
      <c r="B11" s="2" t="s">
        <v>1</v>
      </c>
    </row>
    <row r="12" spans="2:2" x14ac:dyDescent="0.2">
      <c r="B12" s="2" t="s">
        <v>98</v>
      </c>
    </row>
    <row r="13" spans="2:2" x14ac:dyDescent="0.2">
      <c r="B13" s="2" t="s">
        <v>99</v>
      </c>
    </row>
    <row r="15" spans="2:2" ht="15" x14ac:dyDescent="0.25">
      <c r="B15" s="3" t="s">
        <v>4</v>
      </c>
    </row>
    <row r="17" spans="2:5" ht="15" x14ac:dyDescent="0.25">
      <c r="B17" s="4" t="s">
        <v>5</v>
      </c>
      <c r="C17" s="4" t="s">
        <v>6</v>
      </c>
      <c r="D17" s="4" t="s">
        <v>7</v>
      </c>
      <c r="E17" s="4" t="s">
        <v>8</v>
      </c>
    </row>
    <row r="18" spans="2:5" x14ac:dyDescent="0.2">
      <c r="B18" s="5" t="s">
        <v>9</v>
      </c>
      <c r="C18" s="5" t="s">
        <v>16</v>
      </c>
      <c r="D18" s="5" t="s">
        <v>102</v>
      </c>
      <c r="E18" s="5" t="s">
        <v>103</v>
      </c>
    </row>
    <row r="19" spans="2:5" x14ac:dyDescent="0.2">
      <c r="B19" s="5" t="s">
        <v>10</v>
      </c>
      <c r="C19" s="5" t="s">
        <v>16</v>
      </c>
      <c r="D19" s="5" t="s">
        <v>102</v>
      </c>
      <c r="E19" s="5" t="s">
        <v>103</v>
      </c>
    </row>
    <row r="20" spans="2:5" x14ac:dyDescent="0.2">
      <c r="B20" s="5" t="s">
        <v>11</v>
      </c>
      <c r="C20" s="5" t="s">
        <v>17</v>
      </c>
      <c r="D20" s="5" t="s">
        <v>100</v>
      </c>
      <c r="E20" s="5" t="s">
        <v>15</v>
      </c>
    </row>
    <row r="21" spans="2:5" x14ac:dyDescent="0.2">
      <c r="B21" s="5" t="s">
        <v>12</v>
      </c>
      <c r="C21" s="5" t="s">
        <v>17</v>
      </c>
      <c r="D21" s="5" t="s">
        <v>100</v>
      </c>
      <c r="E21" s="5" t="s">
        <v>15</v>
      </c>
    </row>
    <row r="22" spans="2:5" x14ac:dyDescent="0.2">
      <c r="B22" s="5" t="s">
        <v>13</v>
      </c>
      <c r="C22" s="5" t="s">
        <v>16</v>
      </c>
      <c r="D22" s="5" t="s">
        <v>101</v>
      </c>
      <c r="E22" s="5" t="s">
        <v>103</v>
      </c>
    </row>
    <row r="23" spans="2:5" x14ac:dyDescent="0.2">
      <c r="B23" s="5" t="s">
        <v>14</v>
      </c>
      <c r="C23" s="5" t="s">
        <v>16</v>
      </c>
      <c r="D23" s="5" t="s">
        <v>102</v>
      </c>
      <c r="E23" s="5" t="s">
        <v>104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6F998-9ABC-4707-A766-B287B89607D5}">
  <dimension ref="A1:G18"/>
  <sheetViews>
    <sheetView workbookViewId="0"/>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81.4257812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79.8</v>
      </c>
      <c r="D3">
        <v>2023</v>
      </c>
      <c r="E3" s="22">
        <v>0</v>
      </c>
      <c r="F3" t="s">
        <v>90</v>
      </c>
      <c r="G3" t="s">
        <v>46</v>
      </c>
    </row>
    <row r="4" spans="1:7" x14ac:dyDescent="0.25">
      <c r="A4" s="6" t="s">
        <v>24</v>
      </c>
      <c r="B4" s="6">
        <v>20.5</v>
      </c>
      <c r="C4" s="6">
        <v>20.5</v>
      </c>
      <c r="D4">
        <v>2023</v>
      </c>
      <c r="E4" s="22">
        <v>0</v>
      </c>
      <c r="F4" t="s">
        <v>91</v>
      </c>
      <c r="G4" t="s">
        <v>49</v>
      </c>
    </row>
    <row r="5" spans="1:7" x14ac:dyDescent="0.25">
      <c r="A5" s="6" t="s">
        <v>26</v>
      </c>
      <c r="B5" s="6">
        <f>SUM(B6:B10)</f>
        <v>37.549999999999997</v>
      </c>
      <c r="C5" s="7">
        <f>SUM(C6:C10)</f>
        <v>37.549999999999997</v>
      </c>
      <c r="D5">
        <v>2023</v>
      </c>
      <c r="E5" s="22">
        <v>0</v>
      </c>
    </row>
    <row r="6" spans="1:7" x14ac:dyDescent="0.25">
      <c r="A6" t="s">
        <v>27</v>
      </c>
      <c r="B6">
        <v>3.57</v>
      </c>
      <c r="C6">
        <v>3.57</v>
      </c>
      <c r="D6">
        <v>2023</v>
      </c>
      <c r="E6" s="22">
        <v>0</v>
      </c>
      <c r="F6" t="s">
        <v>92</v>
      </c>
      <c r="G6" t="s">
        <v>72</v>
      </c>
    </row>
    <row r="7" spans="1:7" x14ac:dyDescent="0.25">
      <c r="A7" t="s">
        <v>28</v>
      </c>
      <c r="B7">
        <v>5.91</v>
      </c>
      <c r="C7">
        <v>5.91</v>
      </c>
      <c r="D7">
        <v>2023</v>
      </c>
      <c r="E7" s="22">
        <v>0</v>
      </c>
      <c r="F7" t="s">
        <v>92</v>
      </c>
      <c r="G7" t="s">
        <v>73</v>
      </c>
    </row>
    <row r="8" spans="1:7" x14ac:dyDescent="0.25">
      <c r="A8" t="s">
        <v>29</v>
      </c>
      <c r="B8" s="22">
        <v>4.17</v>
      </c>
      <c r="C8" s="22">
        <v>4.17</v>
      </c>
      <c r="D8">
        <v>2023</v>
      </c>
      <c r="E8" s="22">
        <v>0</v>
      </c>
      <c r="F8" t="s">
        <v>92</v>
      </c>
      <c r="G8" t="s">
        <v>74</v>
      </c>
    </row>
    <row r="9" spans="1:7" x14ac:dyDescent="0.25">
      <c r="A9" t="s">
        <v>30</v>
      </c>
      <c r="B9">
        <v>0</v>
      </c>
      <c r="C9">
        <v>0</v>
      </c>
      <c r="D9">
        <v>2023</v>
      </c>
      <c r="E9" s="22">
        <v>0</v>
      </c>
      <c r="F9" t="s">
        <v>93</v>
      </c>
      <c r="G9" t="s">
        <v>84</v>
      </c>
    </row>
    <row r="10" spans="1:7" x14ac:dyDescent="0.25">
      <c r="A10" t="s">
        <v>31</v>
      </c>
      <c r="B10">
        <v>23.9</v>
      </c>
      <c r="C10">
        <v>23.9</v>
      </c>
      <c r="D10">
        <v>2023</v>
      </c>
      <c r="E10" s="22">
        <v>0</v>
      </c>
      <c r="F10" t="s">
        <v>94</v>
      </c>
      <c r="G10" t="s">
        <v>88</v>
      </c>
    </row>
    <row r="11" spans="1:7" x14ac:dyDescent="0.25">
      <c r="A11" s="8" t="s">
        <v>33</v>
      </c>
      <c r="B11" s="8">
        <f>B4+B5+B3</f>
        <v>137.85</v>
      </c>
      <c r="C11" s="9">
        <f>C4+C5+C3</f>
        <v>137.85</v>
      </c>
      <c r="D11" s="8">
        <v>2023</v>
      </c>
      <c r="E11" s="22">
        <v>0</v>
      </c>
      <c r="F11" s="8"/>
      <c r="G11" t="s">
        <v>89</v>
      </c>
    </row>
    <row r="12" spans="1:7" x14ac:dyDescent="0.25">
      <c r="A12" s="10" t="s">
        <v>34</v>
      </c>
      <c r="B12" s="11">
        <f>0.19*SUM(B2:B5)</f>
        <v>26.191499999999998</v>
      </c>
      <c r="C12" s="11">
        <f>0.19*SUM(C2:C5)</f>
        <v>26.191499999999998</v>
      </c>
      <c r="D12" s="8"/>
      <c r="E12" s="22">
        <v>0</v>
      </c>
      <c r="F12" s="12" t="s">
        <v>95</v>
      </c>
    </row>
    <row r="13" spans="1:7" x14ac:dyDescent="0.25">
      <c r="A13" s="23" t="s">
        <v>35</v>
      </c>
      <c r="B13" s="24">
        <v>0</v>
      </c>
      <c r="C13" s="24">
        <v>0</v>
      </c>
      <c r="D13" s="25"/>
      <c r="E13" s="29">
        <v>0</v>
      </c>
      <c r="F13" s="25" t="s">
        <v>36</v>
      </c>
      <c r="G13" s="26" t="s">
        <v>96</v>
      </c>
    </row>
    <row r="14" spans="1:7" x14ac:dyDescent="0.25">
      <c r="A14" s="10" t="s">
        <v>115</v>
      </c>
      <c r="B14" s="11">
        <f>SUM(B2:B5,B12:B13)</f>
        <v>164.04149999999998</v>
      </c>
      <c r="C14" s="13">
        <f>SUM(C2:C5,C12:C13)</f>
        <v>164.04149999999998</v>
      </c>
      <c r="D14" s="10">
        <v>2023</v>
      </c>
      <c r="E14" s="22">
        <v>0</v>
      </c>
      <c r="F14" s="8"/>
    </row>
    <row r="15" spans="1:7" x14ac:dyDescent="0.25">
      <c r="A15" t="s">
        <v>116</v>
      </c>
      <c r="B15">
        <v>0</v>
      </c>
      <c r="C15" t="s">
        <v>37</v>
      </c>
      <c r="D15">
        <v>2023</v>
      </c>
      <c r="E15" s="22">
        <v>0</v>
      </c>
      <c r="F15" t="s">
        <v>97</v>
      </c>
      <c r="G15" t="s">
        <v>46</v>
      </c>
    </row>
    <row r="16" spans="1:7" x14ac:dyDescent="0.25">
      <c r="A16" t="s">
        <v>38</v>
      </c>
      <c r="B16">
        <v>10.17</v>
      </c>
      <c r="C16" t="s">
        <v>39</v>
      </c>
      <c r="D16">
        <v>2023</v>
      </c>
      <c r="E16" s="22">
        <v>0</v>
      </c>
      <c r="F16" t="s">
        <v>109</v>
      </c>
      <c r="G16" t="s">
        <v>46</v>
      </c>
    </row>
    <row r="18" spans="1:1" x14ac:dyDescent="0.25">
      <c r="A18" s="1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0CD1-6FB3-4C61-9F08-C925617B1FC3}">
  <dimension ref="A1:G18"/>
  <sheetViews>
    <sheetView workbookViewId="0">
      <selection activeCell="E1" sqref="E1:E1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81.4257812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79.8</v>
      </c>
      <c r="D3">
        <v>2023</v>
      </c>
      <c r="E3" s="22">
        <v>0</v>
      </c>
      <c r="F3" t="s">
        <v>90</v>
      </c>
      <c r="G3" t="s">
        <v>46</v>
      </c>
    </row>
    <row r="4" spans="1:7" x14ac:dyDescent="0.25">
      <c r="A4" s="6" t="s">
        <v>24</v>
      </c>
      <c r="B4" s="6">
        <v>20.5</v>
      </c>
      <c r="C4" s="6">
        <v>20.5</v>
      </c>
      <c r="D4">
        <v>2023</v>
      </c>
      <c r="E4" s="22">
        <v>0</v>
      </c>
      <c r="F4" t="s">
        <v>91</v>
      </c>
      <c r="G4" t="s">
        <v>49</v>
      </c>
    </row>
    <row r="5" spans="1:7" x14ac:dyDescent="0.25">
      <c r="A5" s="6" t="s">
        <v>26</v>
      </c>
      <c r="B5" s="6">
        <f>SUM(B6:B10)</f>
        <v>37.549999999999997</v>
      </c>
      <c r="C5" s="7">
        <f>SUM(C6:C10)</f>
        <v>37.549999999999997</v>
      </c>
      <c r="D5">
        <v>2023</v>
      </c>
      <c r="E5" s="22">
        <v>0</v>
      </c>
    </row>
    <row r="6" spans="1:7" x14ac:dyDescent="0.25">
      <c r="A6" t="s">
        <v>27</v>
      </c>
      <c r="B6">
        <v>3.57</v>
      </c>
      <c r="C6">
        <v>3.57</v>
      </c>
      <c r="D6">
        <v>2023</v>
      </c>
      <c r="E6" s="22">
        <v>0</v>
      </c>
      <c r="F6" t="s">
        <v>92</v>
      </c>
      <c r="G6" t="s">
        <v>72</v>
      </c>
    </row>
    <row r="7" spans="1:7" x14ac:dyDescent="0.25">
      <c r="A7" t="s">
        <v>28</v>
      </c>
      <c r="B7">
        <v>5.91</v>
      </c>
      <c r="C7">
        <v>5.91</v>
      </c>
      <c r="D7">
        <v>2023</v>
      </c>
      <c r="E7" s="22">
        <v>0</v>
      </c>
      <c r="F7" t="s">
        <v>92</v>
      </c>
      <c r="G7" t="s">
        <v>73</v>
      </c>
    </row>
    <row r="8" spans="1:7" x14ac:dyDescent="0.25">
      <c r="A8" t="s">
        <v>29</v>
      </c>
      <c r="B8" s="22">
        <v>4.17</v>
      </c>
      <c r="C8" s="22">
        <v>4.17</v>
      </c>
      <c r="D8">
        <v>2023</v>
      </c>
      <c r="E8" s="22">
        <v>0</v>
      </c>
      <c r="F8" t="s">
        <v>92</v>
      </c>
      <c r="G8" t="s">
        <v>74</v>
      </c>
    </row>
    <row r="9" spans="1:7" x14ac:dyDescent="0.25">
      <c r="A9" t="s">
        <v>30</v>
      </c>
      <c r="B9">
        <v>0</v>
      </c>
      <c r="C9">
        <v>0</v>
      </c>
      <c r="D9">
        <v>2023</v>
      </c>
      <c r="E9" s="22">
        <v>0</v>
      </c>
      <c r="F9" t="s">
        <v>93</v>
      </c>
      <c r="G9" t="s">
        <v>84</v>
      </c>
    </row>
    <row r="10" spans="1:7" x14ac:dyDescent="0.25">
      <c r="A10" t="s">
        <v>31</v>
      </c>
      <c r="B10">
        <v>23.9</v>
      </c>
      <c r="C10">
        <v>23.9</v>
      </c>
      <c r="D10">
        <v>2023</v>
      </c>
      <c r="E10" s="22">
        <v>0</v>
      </c>
      <c r="F10" t="s">
        <v>94</v>
      </c>
      <c r="G10" t="s">
        <v>88</v>
      </c>
    </row>
    <row r="11" spans="1:7" x14ac:dyDescent="0.25">
      <c r="A11" s="8" t="s">
        <v>33</v>
      </c>
      <c r="B11" s="8">
        <f>B4+B5+B3</f>
        <v>137.85</v>
      </c>
      <c r="C11" s="9">
        <f>C4+C5+C3</f>
        <v>137.85</v>
      </c>
      <c r="D11" s="8">
        <v>2023</v>
      </c>
      <c r="E11" s="22">
        <v>0</v>
      </c>
      <c r="F11" s="8"/>
      <c r="G11" t="s">
        <v>89</v>
      </c>
    </row>
    <row r="12" spans="1:7" x14ac:dyDescent="0.25">
      <c r="A12" s="10" t="s">
        <v>34</v>
      </c>
      <c r="B12" s="11">
        <f>0.19*SUM(B2:B5)</f>
        <v>26.191499999999998</v>
      </c>
      <c r="C12" s="11">
        <f>0.19*SUM(C2:C5)</f>
        <v>26.191499999999998</v>
      </c>
      <c r="D12" s="8"/>
      <c r="E12" s="22">
        <v>0</v>
      </c>
      <c r="F12" s="12" t="s">
        <v>95</v>
      </c>
    </row>
    <row r="13" spans="1:7" x14ac:dyDescent="0.25">
      <c r="A13" s="23" t="s">
        <v>35</v>
      </c>
      <c r="B13" s="24">
        <v>0</v>
      </c>
      <c r="C13" s="24">
        <v>0</v>
      </c>
      <c r="D13" s="25"/>
      <c r="E13" s="29">
        <v>0</v>
      </c>
      <c r="F13" s="25" t="s">
        <v>36</v>
      </c>
      <c r="G13" s="26" t="s">
        <v>96</v>
      </c>
    </row>
    <row r="14" spans="1:7" x14ac:dyDescent="0.25">
      <c r="A14" s="10" t="s">
        <v>115</v>
      </c>
      <c r="B14" s="11">
        <f>SUM(B2:B5,B12:B13)</f>
        <v>164.04149999999998</v>
      </c>
      <c r="C14" s="13">
        <f>SUM(C2:C5,C12:C13)</f>
        <v>164.04149999999998</v>
      </c>
      <c r="D14" s="10">
        <v>2023</v>
      </c>
      <c r="E14" s="22">
        <v>0</v>
      </c>
      <c r="F14" s="8"/>
    </row>
    <row r="15" spans="1:7" x14ac:dyDescent="0.25">
      <c r="A15" t="s">
        <v>116</v>
      </c>
      <c r="B15">
        <v>0</v>
      </c>
      <c r="C15" t="s">
        <v>37</v>
      </c>
      <c r="D15">
        <v>2023</v>
      </c>
      <c r="E15" s="22">
        <v>0</v>
      </c>
      <c r="F15" t="s">
        <v>97</v>
      </c>
      <c r="G15" t="s">
        <v>46</v>
      </c>
    </row>
    <row r="16" spans="1:7" x14ac:dyDescent="0.25">
      <c r="A16" t="s">
        <v>38</v>
      </c>
      <c r="B16">
        <v>10.17</v>
      </c>
      <c r="C16" t="s">
        <v>39</v>
      </c>
      <c r="D16">
        <v>2023</v>
      </c>
      <c r="E16" s="22">
        <v>0</v>
      </c>
      <c r="F16" t="s">
        <v>109</v>
      </c>
      <c r="G16" t="s">
        <v>46</v>
      </c>
    </row>
    <row r="18" spans="1:1" x14ac:dyDescent="0.25">
      <c r="A18"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8DBB-3091-409B-A186-B130C0B79515}">
  <dimension ref="A1:G18"/>
  <sheetViews>
    <sheetView workbookViewId="0"/>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123.710937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12.8</v>
      </c>
      <c r="D3">
        <v>2023</v>
      </c>
      <c r="E3" s="22">
        <v>0</v>
      </c>
      <c r="F3" t="s">
        <v>110</v>
      </c>
      <c r="G3" t="s">
        <v>46</v>
      </c>
    </row>
    <row r="4" spans="1:7" x14ac:dyDescent="0.25">
      <c r="A4" s="6" t="s">
        <v>24</v>
      </c>
      <c r="B4" s="6">
        <v>20.5</v>
      </c>
      <c r="C4" s="6">
        <v>15.37</v>
      </c>
      <c r="D4">
        <v>2023</v>
      </c>
      <c r="E4" s="22">
        <v>0</v>
      </c>
      <c r="F4" t="s">
        <v>25</v>
      </c>
      <c r="G4" t="s">
        <v>49</v>
      </c>
    </row>
    <row r="5" spans="1:7" x14ac:dyDescent="0.25">
      <c r="A5" s="6" t="s">
        <v>26</v>
      </c>
      <c r="B5" s="6">
        <f>SUM(B6:B10)</f>
        <v>37.549999999999997</v>
      </c>
      <c r="C5" s="7">
        <f>SUM(C6:C10)</f>
        <v>1.1000000000000001</v>
      </c>
      <c r="D5">
        <v>2023</v>
      </c>
      <c r="E5" s="22">
        <v>0</v>
      </c>
    </row>
    <row r="6" spans="1:7" x14ac:dyDescent="0.25">
      <c r="A6" t="s">
        <v>27</v>
      </c>
      <c r="B6">
        <v>3.57</v>
      </c>
      <c r="C6">
        <v>0</v>
      </c>
      <c r="D6">
        <v>2023</v>
      </c>
      <c r="E6" s="22">
        <v>1</v>
      </c>
      <c r="F6" t="s">
        <v>128</v>
      </c>
      <c r="G6" t="s">
        <v>127</v>
      </c>
    </row>
    <row r="7" spans="1:7" x14ac:dyDescent="0.25">
      <c r="A7" t="s">
        <v>28</v>
      </c>
      <c r="B7">
        <v>5.91</v>
      </c>
      <c r="C7">
        <v>0</v>
      </c>
      <c r="D7">
        <v>2023</v>
      </c>
      <c r="E7" s="22">
        <v>1</v>
      </c>
      <c r="F7" t="s">
        <v>128</v>
      </c>
      <c r="G7" t="s">
        <v>126</v>
      </c>
    </row>
    <row r="8" spans="1:7" x14ac:dyDescent="0.25">
      <c r="A8" t="s">
        <v>29</v>
      </c>
      <c r="B8" s="22">
        <v>4.17</v>
      </c>
      <c r="C8">
        <v>0</v>
      </c>
      <c r="D8">
        <v>2023</v>
      </c>
      <c r="E8" s="22">
        <v>1</v>
      </c>
      <c r="F8" t="s">
        <v>125</v>
      </c>
      <c r="G8" t="s">
        <v>114</v>
      </c>
    </row>
    <row r="9" spans="1:7" x14ac:dyDescent="0.25">
      <c r="A9" t="s">
        <v>30</v>
      </c>
      <c r="B9">
        <v>0</v>
      </c>
      <c r="C9">
        <v>0</v>
      </c>
      <c r="D9">
        <v>2023</v>
      </c>
      <c r="E9" s="22">
        <v>0</v>
      </c>
      <c r="F9" t="s">
        <v>93</v>
      </c>
      <c r="G9" t="s">
        <v>84</v>
      </c>
    </row>
    <row r="10" spans="1:7" x14ac:dyDescent="0.25">
      <c r="A10" t="s">
        <v>31</v>
      </c>
      <c r="B10">
        <v>23.9</v>
      </c>
      <c r="C10">
        <v>1.1000000000000001</v>
      </c>
      <c r="D10">
        <v>2023</v>
      </c>
      <c r="E10" s="22">
        <v>0</v>
      </c>
      <c r="F10" t="s">
        <v>32</v>
      </c>
      <c r="G10" t="s">
        <v>88</v>
      </c>
    </row>
    <row r="11" spans="1:7" x14ac:dyDescent="0.25">
      <c r="A11" s="8" t="s">
        <v>33</v>
      </c>
      <c r="B11" s="8">
        <f>B4+B5+B3</f>
        <v>137.85</v>
      </c>
      <c r="C11" s="9">
        <f>C4+C5+C3</f>
        <v>29.27</v>
      </c>
      <c r="D11" s="8">
        <v>2023</v>
      </c>
      <c r="E11" s="22">
        <v>0</v>
      </c>
      <c r="F11" s="8"/>
      <c r="G11" t="s">
        <v>89</v>
      </c>
    </row>
    <row r="12" spans="1:7" x14ac:dyDescent="0.25">
      <c r="A12" s="10" t="s">
        <v>34</v>
      </c>
      <c r="B12" s="11">
        <f>0*SUM(B2:B5)</f>
        <v>0</v>
      </c>
      <c r="C12" s="11">
        <f>0*SUM(C2:C5)</f>
        <v>0</v>
      </c>
      <c r="D12" s="8"/>
      <c r="E12" s="22">
        <v>0</v>
      </c>
      <c r="F12" s="12" t="s">
        <v>113</v>
      </c>
    </row>
    <row r="13" spans="1:7" x14ac:dyDescent="0.25">
      <c r="A13" s="23" t="s">
        <v>35</v>
      </c>
      <c r="B13" s="24">
        <v>0</v>
      </c>
      <c r="C13" s="24">
        <v>0</v>
      </c>
      <c r="D13" s="25"/>
      <c r="E13" s="29">
        <v>0</v>
      </c>
      <c r="F13" s="25" t="s">
        <v>36</v>
      </c>
      <c r="G13" s="26" t="s">
        <v>96</v>
      </c>
    </row>
    <row r="14" spans="1:7" x14ac:dyDescent="0.25">
      <c r="A14" s="10" t="s">
        <v>115</v>
      </c>
      <c r="B14" s="11">
        <f>SUM(B2:B5,B12:B13)</f>
        <v>137.85</v>
      </c>
      <c r="C14" s="13">
        <f>SUM(C2:C5,C12:C13)</f>
        <v>29.270000000000003</v>
      </c>
      <c r="D14" s="10">
        <v>2023</v>
      </c>
      <c r="E14" s="22">
        <v>0</v>
      </c>
      <c r="F14" s="8"/>
    </row>
    <row r="15" spans="1:7" x14ac:dyDescent="0.25">
      <c r="A15" t="s">
        <v>116</v>
      </c>
      <c r="B15">
        <v>98.85</v>
      </c>
      <c r="C15" t="s">
        <v>37</v>
      </c>
      <c r="D15">
        <v>2023</v>
      </c>
      <c r="E15" s="22">
        <v>0</v>
      </c>
      <c r="F15" t="s">
        <v>111</v>
      </c>
      <c r="G15" t="s">
        <v>46</v>
      </c>
    </row>
    <row r="16" spans="1:7" x14ac:dyDescent="0.25">
      <c r="A16" t="s">
        <v>38</v>
      </c>
      <c r="B16">
        <v>575.79999999999995</v>
      </c>
      <c r="C16" t="s">
        <v>39</v>
      </c>
      <c r="D16">
        <v>2023</v>
      </c>
      <c r="E16" s="22">
        <v>0</v>
      </c>
      <c r="F16" t="s">
        <v>112</v>
      </c>
      <c r="G16" t="s">
        <v>46</v>
      </c>
    </row>
    <row r="18" spans="1:1" x14ac:dyDescent="0.25">
      <c r="A18" s="1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037D-F2B6-4676-B544-E6ACCC566667}">
  <dimension ref="A1:G18"/>
  <sheetViews>
    <sheetView workbookViewId="0"/>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123.710937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12.8</v>
      </c>
      <c r="D3">
        <v>2023</v>
      </c>
      <c r="E3" s="22">
        <v>0</v>
      </c>
      <c r="F3" t="s">
        <v>110</v>
      </c>
      <c r="G3" t="s">
        <v>46</v>
      </c>
    </row>
    <row r="4" spans="1:7" x14ac:dyDescent="0.25">
      <c r="A4" s="6" t="s">
        <v>24</v>
      </c>
      <c r="B4" s="6">
        <v>20.5</v>
      </c>
      <c r="C4" s="6">
        <v>15.37</v>
      </c>
      <c r="D4">
        <v>2023</v>
      </c>
      <c r="E4" s="22">
        <v>0</v>
      </c>
      <c r="F4" t="s">
        <v>25</v>
      </c>
      <c r="G4" t="s">
        <v>49</v>
      </c>
    </row>
    <row r="5" spans="1:7" x14ac:dyDescent="0.25">
      <c r="A5" s="6" t="s">
        <v>26</v>
      </c>
      <c r="B5" s="6">
        <f>SUM(B6:B10)</f>
        <v>37.549999999999997</v>
      </c>
      <c r="C5" s="7">
        <f>SUM(C6:C10)</f>
        <v>1.1000000000000001</v>
      </c>
      <c r="D5">
        <v>2023</v>
      </c>
      <c r="E5" s="22">
        <v>0</v>
      </c>
    </row>
    <row r="6" spans="1:7" x14ac:dyDescent="0.25">
      <c r="A6" t="s">
        <v>27</v>
      </c>
      <c r="B6">
        <v>3.57</v>
      </c>
      <c r="C6">
        <v>0</v>
      </c>
      <c r="D6">
        <v>2023</v>
      </c>
      <c r="E6" s="22">
        <v>1</v>
      </c>
      <c r="F6" t="s">
        <v>128</v>
      </c>
      <c r="G6" t="s">
        <v>127</v>
      </c>
    </row>
    <row r="7" spans="1:7" x14ac:dyDescent="0.25">
      <c r="A7" t="s">
        <v>28</v>
      </c>
      <c r="B7">
        <v>5.91</v>
      </c>
      <c r="C7">
        <v>0</v>
      </c>
      <c r="D7">
        <v>2023</v>
      </c>
      <c r="E7" s="22">
        <v>1</v>
      </c>
      <c r="F7" t="s">
        <v>128</v>
      </c>
      <c r="G7" t="s">
        <v>126</v>
      </c>
    </row>
    <row r="8" spans="1:7" x14ac:dyDescent="0.25">
      <c r="A8" t="s">
        <v>29</v>
      </c>
      <c r="B8" s="22">
        <v>4.17</v>
      </c>
      <c r="C8">
        <v>0</v>
      </c>
      <c r="D8">
        <v>2023</v>
      </c>
      <c r="E8" s="22">
        <v>1</v>
      </c>
      <c r="F8" t="s">
        <v>125</v>
      </c>
      <c r="G8" t="s">
        <v>114</v>
      </c>
    </row>
    <row r="9" spans="1:7" x14ac:dyDescent="0.25">
      <c r="A9" t="s">
        <v>30</v>
      </c>
      <c r="B9">
        <v>0</v>
      </c>
      <c r="C9">
        <v>0</v>
      </c>
      <c r="D9">
        <v>2023</v>
      </c>
      <c r="E9" s="22">
        <v>0</v>
      </c>
      <c r="F9" t="s">
        <v>93</v>
      </c>
      <c r="G9" t="s">
        <v>84</v>
      </c>
    </row>
    <row r="10" spans="1:7" x14ac:dyDescent="0.25">
      <c r="A10" t="s">
        <v>31</v>
      </c>
      <c r="B10">
        <v>23.9</v>
      </c>
      <c r="C10">
        <v>1.1000000000000001</v>
      </c>
      <c r="D10">
        <v>2023</v>
      </c>
      <c r="E10" s="22">
        <v>0</v>
      </c>
      <c r="F10" t="s">
        <v>32</v>
      </c>
      <c r="G10" t="s">
        <v>88</v>
      </c>
    </row>
    <row r="11" spans="1:7" x14ac:dyDescent="0.25">
      <c r="A11" s="8" t="s">
        <v>33</v>
      </c>
      <c r="B11" s="8">
        <f>B4+B5+B3</f>
        <v>137.85</v>
      </c>
      <c r="C11" s="9">
        <f>C4+C5+C3</f>
        <v>29.27</v>
      </c>
      <c r="D11" s="8">
        <v>2023</v>
      </c>
      <c r="E11" s="22">
        <v>0</v>
      </c>
      <c r="F11" s="8"/>
      <c r="G11" t="s">
        <v>89</v>
      </c>
    </row>
    <row r="12" spans="1:7" x14ac:dyDescent="0.25">
      <c r="A12" s="10" t="s">
        <v>34</v>
      </c>
      <c r="B12" s="11">
        <f>0*SUM(B2:B5)</f>
        <v>0</v>
      </c>
      <c r="C12" s="11">
        <f>0*SUM(C2:C5)</f>
        <v>0</v>
      </c>
      <c r="D12" s="8"/>
      <c r="E12" s="22">
        <v>0</v>
      </c>
      <c r="F12" s="12" t="s">
        <v>113</v>
      </c>
    </row>
    <row r="13" spans="1:7" x14ac:dyDescent="0.25">
      <c r="A13" s="23" t="s">
        <v>35</v>
      </c>
      <c r="B13" s="24">
        <v>0</v>
      </c>
      <c r="C13" s="24">
        <v>0</v>
      </c>
      <c r="D13" s="25"/>
      <c r="E13" s="29">
        <v>0</v>
      </c>
      <c r="F13" s="25" t="s">
        <v>36</v>
      </c>
      <c r="G13" s="26" t="s">
        <v>96</v>
      </c>
    </row>
    <row r="14" spans="1:7" x14ac:dyDescent="0.25">
      <c r="A14" s="10" t="s">
        <v>115</v>
      </c>
      <c r="B14" s="11">
        <f>SUM(B2:B5,B12:B13)</f>
        <v>137.85</v>
      </c>
      <c r="C14" s="13">
        <f>SUM(C2:C5,C12:C13)</f>
        <v>29.270000000000003</v>
      </c>
      <c r="D14" s="10">
        <v>2023</v>
      </c>
      <c r="E14" s="22">
        <v>0</v>
      </c>
      <c r="F14" s="8"/>
    </row>
    <row r="15" spans="1:7" x14ac:dyDescent="0.25">
      <c r="A15" t="s">
        <v>116</v>
      </c>
      <c r="B15">
        <v>98.85</v>
      </c>
      <c r="C15" t="s">
        <v>37</v>
      </c>
      <c r="D15">
        <v>2023</v>
      </c>
      <c r="E15" s="22">
        <v>0</v>
      </c>
      <c r="F15" t="s">
        <v>111</v>
      </c>
      <c r="G15" t="s">
        <v>46</v>
      </c>
    </row>
    <row r="16" spans="1:7" x14ac:dyDescent="0.25">
      <c r="A16" t="s">
        <v>38</v>
      </c>
      <c r="B16">
        <v>575.79999999999995</v>
      </c>
      <c r="C16" t="s">
        <v>39</v>
      </c>
      <c r="D16">
        <v>2023</v>
      </c>
      <c r="E16" s="22">
        <v>0</v>
      </c>
      <c r="F16" t="s">
        <v>112</v>
      </c>
      <c r="G16" t="s">
        <v>46</v>
      </c>
    </row>
    <row r="18" spans="1:1" x14ac:dyDescent="0.25">
      <c r="A18" s="1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E0BC-7246-4B6D-B709-C9DFB0F4D896}">
  <dimension ref="A1:G18"/>
  <sheetViews>
    <sheetView workbookViewId="0">
      <selection activeCell="E1" sqref="E1:E1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81.4257812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59.8</v>
      </c>
      <c r="D3">
        <v>2023</v>
      </c>
      <c r="E3" s="22">
        <v>0</v>
      </c>
      <c r="F3" t="s">
        <v>105</v>
      </c>
      <c r="G3" t="s">
        <v>46</v>
      </c>
    </row>
    <row r="4" spans="1:7" x14ac:dyDescent="0.25">
      <c r="A4" s="6" t="s">
        <v>24</v>
      </c>
      <c r="B4" s="6">
        <v>20.5</v>
      </c>
      <c r="C4" s="6">
        <v>20.5</v>
      </c>
      <c r="D4">
        <v>2023</v>
      </c>
      <c r="E4" s="22">
        <v>0</v>
      </c>
      <c r="F4" t="s">
        <v>91</v>
      </c>
      <c r="G4" t="s">
        <v>49</v>
      </c>
    </row>
    <row r="5" spans="1:7" x14ac:dyDescent="0.25">
      <c r="A5" s="6" t="s">
        <v>26</v>
      </c>
      <c r="B5" s="6">
        <f>SUM(B6:B10)</f>
        <v>37.549999999999997</v>
      </c>
      <c r="C5" s="7">
        <f>SUM(C6:C10)</f>
        <v>37.549999999999997</v>
      </c>
      <c r="D5">
        <v>2023</v>
      </c>
      <c r="E5" s="22">
        <v>0</v>
      </c>
    </row>
    <row r="6" spans="1:7" x14ac:dyDescent="0.25">
      <c r="A6" t="s">
        <v>27</v>
      </c>
      <c r="B6">
        <v>3.57</v>
      </c>
      <c r="C6">
        <v>3.57</v>
      </c>
      <c r="D6">
        <v>2023</v>
      </c>
      <c r="E6" s="22">
        <v>0</v>
      </c>
      <c r="F6" t="s">
        <v>92</v>
      </c>
      <c r="G6" t="s">
        <v>72</v>
      </c>
    </row>
    <row r="7" spans="1:7" x14ac:dyDescent="0.25">
      <c r="A7" t="s">
        <v>28</v>
      </c>
      <c r="B7">
        <v>5.91</v>
      </c>
      <c r="C7">
        <v>5.91</v>
      </c>
      <c r="D7">
        <v>2023</v>
      </c>
      <c r="E7" s="22">
        <v>0</v>
      </c>
      <c r="F7" t="s">
        <v>92</v>
      </c>
      <c r="G7" t="s">
        <v>73</v>
      </c>
    </row>
    <row r="8" spans="1:7" x14ac:dyDescent="0.25">
      <c r="A8" t="s">
        <v>29</v>
      </c>
      <c r="B8" s="22">
        <v>4.17</v>
      </c>
      <c r="C8" s="22">
        <v>4.17</v>
      </c>
      <c r="D8">
        <v>2023</v>
      </c>
      <c r="E8" s="22">
        <v>0</v>
      </c>
      <c r="F8" t="s">
        <v>92</v>
      </c>
      <c r="G8" t="s">
        <v>74</v>
      </c>
    </row>
    <row r="9" spans="1:7" x14ac:dyDescent="0.25">
      <c r="A9" t="s">
        <v>30</v>
      </c>
      <c r="B9">
        <v>0</v>
      </c>
      <c r="C9">
        <v>0</v>
      </c>
      <c r="D9">
        <v>2023</v>
      </c>
      <c r="E9" s="22">
        <v>0</v>
      </c>
      <c r="F9" t="s">
        <v>93</v>
      </c>
      <c r="G9" t="s">
        <v>84</v>
      </c>
    </row>
    <row r="10" spans="1:7" x14ac:dyDescent="0.25">
      <c r="A10" t="s">
        <v>31</v>
      </c>
      <c r="B10">
        <v>23.9</v>
      </c>
      <c r="C10">
        <v>23.9</v>
      </c>
      <c r="D10">
        <v>2023</v>
      </c>
      <c r="E10" s="22">
        <v>0</v>
      </c>
      <c r="F10" t="s">
        <v>94</v>
      </c>
      <c r="G10" t="s">
        <v>88</v>
      </c>
    </row>
    <row r="11" spans="1:7" x14ac:dyDescent="0.25">
      <c r="A11" s="8" t="s">
        <v>33</v>
      </c>
      <c r="B11" s="8">
        <f>B4+B5+B3</f>
        <v>137.85</v>
      </c>
      <c r="C11" s="9">
        <f>C4+C5+C3</f>
        <v>117.85</v>
      </c>
      <c r="D11" s="8">
        <v>2023</v>
      </c>
      <c r="E11" s="22">
        <v>0</v>
      </c>
      <c r="F11" s="8"/>
      <c r="G11" t="s">
        <v>89</v>
      </c>
    </row>
    <row r="12" spans="1:7" x14ac:dyDescent="0.25">
      <c r="A12" s="10" t="s">
        <v>34</v>
      </c>
      <c r="B12" s="11">
        <f>0*SUM(B2:B5)</f>
        <v>0</v>
      </c>
      <c r="C12" s="11">
        <f>0*SUM(C2:C5)</f>
        <v>0</v>
      </c>
      <c r="D12" s="8"/>
      <c r="E12" s="22">
        <v>0</v>
      </c>
      <c r="F12" s="12" t="s">
        <v>113</v>
      </c>
    </row>
    <row r="13" spans="1:7" x14ac:dyDescent="0.25">
      <c r="A13" s="23" t="s">
        <v>35</v>
      </c>
      <c r="B13" s="24">
        <v>0</v>
      </c>
      <c r="C13" s="24">
        <v>0</v>
      </c>
      <c r="D13" s="25"/>
      <c r="E13" s="29">
        <v>0</v>
      </c>
      <c r="F13" s="25" t="s">
        <v>36</v>
      </c>
      <c r="G13" s="26" t="s">
        <v>96</v>
      </c>
    </row>
    <row r="14" spans="1:7" x14ac:dyDescent="0.25">
      <c r="A14" s="10" t="s">
        <v>115</v>
      </c>
      <c r="B14" s="11">
        <f>SUM(B2:B5,B12:B13)</f>
        <v>137.85</v>
      </c>
      <c r="C14" s="13">
        <f>SUM(C2:C5,C12:C13)</f>
        <v>117.85</v>
      </c>
      <c r="D14" s="10">
        <v>2023</v>
      </c>
      <c r="E14" s="22">
        <v>0</v>
      </c>
      <c r="F14" s="8"/>
    </row>
    <row r="15" spans="1:7" x14ac:dyDescent="0.25">
      <c r="A15" t="s">
        <v>116</v>
      </c>
      <c r="B15">
        <v>18.989999999999998</v>
      </c>
      <c r="C15" t="s">
        <v>37</v>
      </c>
      <c r="D15">
        <v>2023</v>
      </c>
      <c r="E15" s="22">
        <v>0</v>
      </c>
      <c r="F15" t="s">
        <v>106</v>
      </c>
      <c r="G15" t="s">
        <v>46</v>
      </c>
    </row>
    <row r="16" spans="1:7" x14ac:dyDescent="0.25">
      <c r="A16" t="s">
        <v>38</v>
      </c>
      <c r="B16">
        <v>402.74</v>
      </c>
      <c r="C16" t="s">
        <v>39</v>
      </c>
      <c r="D16">
        <v>2023</v>
      </c>
      <c r="E16" s="22">
        <v>0</v>
      </c>
      <c r="F16" t="s">
        <v>107</v>
      </c>
      <c r="G16" t="s">
        <v>46</v>
      </c>
    </row>
    <row r="18" spans="1:1" x14ac:dyDescent="0.25">
      <c r="A18" s="1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D669-3EB1-44CD-8271-E4D1E5AC2FFF}">
  <dimension ref="A1:G18"/>
  <sheetViews>
    <sheetView workbookViewId="0">
      <selection activeCell="E1" sqref="E1:E16"/>
    </sheetView>
  </sheetViews>
  <sheetFormatPr baseColWidth="10" defaultRowHeight="15" x14ac:dyDescent="0.25"/>
  <cols>
    <col min="1" max="1" width="96.7109375" bestFit="1" customWidth="1"/>
    <col min="2" max="2" width="25.5703125" bestFit="1" customWidth="1"/>
    <col min="3" max="3" width="52.42578125" bestFit="1" customWidth="1"/>
    <col min="4" max="4" width="6.7109375" bestFit="1" customWidth="1"/>
    <col min="5" max="5" width="16.140625" bestFit="1" customWidth="1"/>
    <col min="6" max="6" width="81.42578125" bestFit="1" customWidth="1"/>
    <col min="7" max="7" width="49.42578125" bestFit="1" customWidth="1"/>
  </cols>
  <sheetData>
    <row r="1" spans="1:7" x14ac:dyDescent="0.25">
      <c r="A1" s="6" t="s">
        <v>18</v>
      </c>
      <c r="B1" s="6" t="s">
        <v>117</v>
      </c>
      <c r="C1" s="6" t="s">
        <v>118</v>
      </c>
      <c r="D1" s="6" t="s">
        <v>19</v>
      </c>
      <c r="E1" s="22" t="s">
        <v>124</v>
      </c>
      <c r="F1" s="6" t="s">
        <v>20</v>
      </c>
      <c r="G1" s="6" t="s">
        <v>41</v>
      </c>
    </row>
    <row r="2" spans="1:7" x14ac:dyDescent="0.25">
      <c r="A2" s="6" t="s">
        <v>21</v>
      </c>
      <c r="B2" s="6">
        <v>0</v>
      </c>
      <c r="C2" s="6">
        <v>0</v>
      </c>
      <c r="D2">
        <v>2023</v>
      </c>
      <c r="E2" s="22">
        <v>0</v>
      </c>
      <c r="F2" t="s">
        <v>22</v>
      </c>
      <c r="G2" t="s">
        <v>87</v>
      </c>
    </row>
    <row r="3" spans="1:7" x14ac:dyDescent="0.25">
      <c r="A3" s="6" t="s">
        <v>23</v>
      </c>
      <c r="B3" s="6">
        <v>79.8</v>
      </c>
      <c r="C3" s="6">
        <v>49.8</v>
      </c>
      <c r="D3">
        <v>2023</v>
      </c>
      <c r="E3" s="22">
        <v>0</v>
      </c>
      <c r="F3" t="s">
        <v>108</v>
      </c>
      <c r="G3" t="s">
        <v>46</v>
      </c>
    </row>
    <row r="4" spans="1:7" x14ac:dyDescent="0.25">
      <c r="A4" s="6" t="s">
        <v>24</v>
      </c>
      <c r="B4" s="6">
        <v>20.5</v>
      </c>
      <c r="C4" s="6">
        <v>20.5</v>
      </c>
      <c r="D4">
        <v>2023</v>
      </c>
      <c r="E4" s="22">
        <v>0</v>
      </c>
      <c r="F4" t="s">
        <v>91</v>
      </c>
      <c r="G4" t="s">
        <v>49</v>
      </c>
    </row>
    <row r="5" spans="1:7" x14ac:dyDescent="0.25">
      <c r="A5" s="6" t="s">
        <v>26</v>
      </c>
      <c r="B5" s="6">
        <f>SUM(B6:B10)</f>
        <v>37.549999999999997</v>
      </c>
      <c r="C5" s="7">
        <f>SUM(C6:C10)</f>
        <v>37.549999999999997</v>
      </c>
      <c r="D5">
        <v>2023</v>
      </c>
      <c r="E5" s="22">
        <v>0</v>
      </c>
    </row>
    <row r="6" spans="1:7" x14ac:dyDescent="0.25">
      <c r="A6" t="s">
        <v>27</v>
      </c>
      <c r="B6">
        <v>3.57</v>
      </c>
      <c r="C6">
        <v>3.57</v>
      </c>
      <c r="D6">
        <v>2023</v>
      </c>
      <c r="E6" s="22">
        <v>0</v>
      </c>
      <c r="F6" t="s">
        <v>92</v>
      </c>
      <c r="G6" t="s">
        <v>72</v>
      </c>
    </row>
    <row r="7" spans="1:7" x14ac:dyDescent="0.25">
      <c r="A7" t="s">
        <v>28</v>
      </c>
      <c r="B7">
        <v>5.91</v>
      </c>
      <c r="C7">
        <v>5.91</v>
      </c>
      <c r="D7">
        <v>2023</v>
      </c>
      <c r="E7" s="22">
        <v>0</v>
      </c>
      <c r="F7" t="s">
        <v>92</v>
      </c>
      <c r="G7" t="s">
        <v>73</v>
      </c>
    </row>
    <row r="8" spans="1:7" x14ac:dyDescent="0.25">
      <c r="A8" t="s">
        <v>29</v>
      </c>
      <c r="B8" s="22">
        <v>4.17</v>
      </c>
      <c r="C8" s="22">
        <v>4.17</v>
      </c>
      <c r="D8">
        <v>2023</v>
      </c>
      <c r="E8" s="22">
        <v>0</v>
      </c>
      <c r="F8" t="s">
        <v>92</v>
      </c>
      <c r="G8" t="s">
        <v>74</v>
      </c>
    </row>
    <row r="9" spans="1:7" x14ac:dyDescent="0.25">
      <c r="A9" t="s">
        <v>30</v>
      </c>
      <c r="B9">
        <v>0</v>
      </c>
      <c r="C9">
        <v>0</v>
      </c>
      <c r="D9">
        <v>2023</v>
      </c>
      <c r="E9" s="22">
        <v>0</v>
      </c>
      <c r="F9" t="s">
        <v>93</v>
      </c>
      <c r="G9" t="s">
        <v>84</v>
      </c>
    </row>
    <row r="10" spans="1:7" x14ac:dyDescent="0.25">
      <c r="A10" t="s">
        <v>31</v>
      </c>
      <c r="B10">
        <v>23.9</v>
      </c>
      <c r="C10">
        <v>23.9</v>
      </c>
      <c r="D10">
        <v>2023</v>
      </c>
      <c r="E10" s="22">
        <v>0</v>
      </c>
      <c r="F10" t="s">
        <v>94</v>
      </c>
      <c r="G10" t="s">
        <v>88</v>
      </c>
    </row>
    <row r="11" spans="1:7" x14ac:dyDescent="0.25">
      <c r="A11" s="8" t="s">
        <v>33</v>
      </c>
      <c r="B11" s="8">
        <f>B4+B5+B3</f>
        <v>137.85</v>
      </c>
      <c r="C11" s="9">
        <f>C4+C5+C3</f>
        <v>107.85</v>
      </c>
      <c r="D11" s="8">
        <v>2023</v>
      </c>
      <c r="E11" s="22">
        <v>0</v>
      </c>
      <c r="F11" s="8"/>
      <c r="G11" t="s">
        <v>89</v>
      </c>
    </row>
    <row r="12" spans="1:7" x14ac:dyDescent="0.25">
      <c r="A12" s="10" t="s">
        <v>34</v>
      </c>
      <c r="B12" s="11">
        <f>0.19*SUM(B2:B5)</f>
        <v>26.191499999999998</v>
      </c>
      <c r="C12" s="11">
        <f>0.19*SUM(C2:C5)</f>
        <v>20.491499999999998</v>
      </c>
      <c r="D12" s="8"/>
      <c r="E12" s="22">
        <v>0</v>
      </c>
      <c r="F12" s="12" t="s">
        <v>95</v>
      </c>
    </row>
    <row r="13" spans="1:7" x14ac:dyDescent="0.25">
      <c r="A13" s="23" t="s">
        <v>35</v>
      </c>
      <c r="B13" s="24">
        <v>0</v>
      </c>
      <c r="C13" s="24">
        <v>0</v>
      </c>
      <c r="D13" s="25"/>
      <c r="E13" s="29">
        <v>0</v>
      </c>
      <c r="F13" s="25" t="s">
        <v>36</v>
      </c>
      <c r="G13" s="26" t="s">
        <v>96</v>
      </c>
    </row>
    <row r="14" spans="1:7" x14ac:dyDescent="0.25">
      <c r="A14" s="10" t="s">
        <v>115</v>
      </c>
      <c r="B14" s="11">
        <f>SUM(B2:B5,B12:B13)</f>
        <v>164.04149999999998</v>
      </c>
      <c r="C14" s="13">
        <f>SUM(C2:C5,C12:C13)</f>
        <v>128.3415</v>
      </c>
      <c r="D14" s="10">
        <v>2023</v>
      </c>
      <c r="E14" s="22">
        <v>0</v>
      </c>
      <c r="F14" s="8"/>
    </row>
    <row r="15" spans="1:7" x14ac:dyDescent="0.25">
      <c r="A15" t="s">
        <v>116</v>
      </c>
      <c r="B15">
        <v>0</v>
      </c>
      <c r="C15" t="s">
        <v>37</v>
      </c>
      <c r="D15">
        <v>2023</v>
      </c>
      <c r="E15" s="22">
        <v>0</v>
      </c>
      <c r="F15" t="s">
        <v>97</v>
      </c>
      <c r="G15" t="s">
        <v>46</v>
      </c>
    </row>
    <row r="16" spans="1:7" x14ac:dyDescent="0.25">
      <c r="A16" t="s">
        <v>38</v>
      </c>
      <c r="B16">
        <v>10.17</v>
      </c>
      <c r="C16" t="s">
        <v>39</v>
      </c>
      <c r="D16">
        <v>2023</v>
      </c>
      <c r="E16" s="22">
        <v>0</v>
      </c>
      <c r="F16" t="s">
        <v>109</v>
      </c>
      <c r="G16" t="s">
        <v>46</v>
      </c>
    </row>
    <row r="18" spans="1:1" x14ac:dyDescent="0.25">
      <c r="A18" s="14"/>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5E347-072F-43B6-9716-627C72860BD0}">
  <dimension ref="A1:D15"/>
  <sheetViews>
    <sheetView workbookViewId="0">
      <selection activeCell="B14" sqref="B14"/>
    </sheetView>
  </sheetViews>
  <sheetFormatPr baseColWidth="10" defaultRowHeight="15" x14ac:dyDescent="0.25"/>
  <cols>
    <col min="1" max="1" width="19.42578125" style="18" bestFit="1" customWidth="1"/>
    <col min="2" max="2" width="160.28515625" style="18" customWidth="1"/>
    <col min="3" max="3" width="139.140625" style="18" bestFit="1" customWidth="1"/>
    <col min="4" max="4" width="11.85546875" style="18" bestFit="1" customWidth="1"/>
    <col min="5" max="16384" width="11.42578125" style="17"/>
  </cols>
  <sheetData>
    <row r="1" spans="1:4" x14ac:dyDescent="0.25">
      <c r="A1" s="15" t="s">
        <v>42</v>
      </c>
      <c r="B1" s="16" t="s">
        <v>43</v>
      </c>
      <c r="C1" s="15" t="s">
        <v>44</v>
      </c>
      <c r="D1" s="15" t="s">
        <v>45</v>
      </c>
    </row>
    <row r="2" spans="1:4" x14ac:dyDescent="0.25">
      <c r="A2" s="18" t="s">
        <v>81</v>
      </c>
      <c r="B2" s="19" t="s">
        <v>83</v>
      </c>
      <c r="C2" s="20" t="s">
        <v>82</v>
      </c>
      <c r="D2" s="21">
        <v>45083</v>
      </c>
    </row>
    <row r="3" spans="1:4" x14ac:dyDescent="0.25">
      <c r="A3" s="18" t="s">
        <v>59</v>
      </c>
      <c r="B3" s="19" t="s">
        <v>61</v>
      </c>
      <c r="C3" s="20" t="s">
        <v>62</v>
      </c>
      <c r="D3" s="21">
        <v>45083</v>
      </c>
    </row>
    <row r="4" spans="1:4" x14ac:dyDescent="0.25">
      <c r="A4" s="18" t="s">
        <v>51</v>
      </c>
      <c r="B4" s="19" t="s">
        <v>52</v>
      </c>
      <c r="C4" s="20" t="s">
        <v>53</v>
      </c>
      <c r="D4" s="21">
        <v>45083</v>
      </c>
    </row>
    <row r="5" spans="1:4" x14ac:dyDescent="0.25">
      <c r="A5" s="18" t="s">
        <v>78</v>
      </c>
      <c r="B5" s="19" t="s">
        <v>79</v>
      </c>
      <c r="C5" s="20" t="s">
        <v>80</v>
      </c>
      <c r="D5" s="21">
        <v>45083</v>
      </c>
    </row>
    <row r="6" spans="1:4" x14ac:dyDescent="0.25">
      <c r="A6" s="18" t="s">
        <v>64</v>
      </c>
      <c r="B6" s="19" t="s">
        <v>63</v>
      </c>
      <c r="C6" s="20" t="s">
        <v>65</v>
      </c>
      <c r="D6" s="21">
        <v>45083</v>
      </c>
    </row>
    <row r="7" spans="1:4" x14ac:dyDescent="0.25">
      <c r="A7" s="18" t="s">
        <v>60</v>
      </c>
      <c r="B7" s="19" t="s">
        <v>57</v>
      </c>
      <c r="C7" s="20" t="s">
        <v>58</v>
      </c>
      <c r="D7" s="21">
        <v>45083</v>
      </c>
    </row>
    <row r="8" spans="1:4" x14ac:dyDescent="0.25">
      <c r="A8" s="18" t="s">
        <v>56</v>
      </c>
      <c r="B8" s="19" t="s">
        <v>54</v>
      </c>
      <c r="C8" s="20" t="s">
        <v>55</v>
      </c>
      <c r="D8" s="21">
        <v>45083</v>
      </c>
    </row>
    <row r="9" spans="1:4" x14ac:dyDescent="0.25">
      <c r="A9" s="18" t="s">
        <v>49</v>
      </c>
      <c r="B9" s="19" t="s">
        <v>48</v>
      </c>
      <c r="C9" s="20" t="s">
        <v>50</v>
      </c>
      <c r="D9" s="21">
        <v>45083</v>
      </c>
    </row>
    <row r="10" spans="1:4" x14ac:dyDescent="0.25">
      <c r="A10" s="18" t="s">
        <v>46</v>
      </c>
      <c r="B10" s="19" t="s">
        <v>47</v>
      </c>
      <c r="C10" s="20" t="s">
        <v>40</v>
      </c>
      <c r="D10" s="21">
        <v>45083</v>
      </c>
    </row>
    <row r="11" spans="1:4" x14ac:dyDescent="0.25">
      <c r="A11" s="18" t="s">
        <v>70</v>
      </c>
      <c r="B11" s="18" t="s">
        <v>86</v>
      </c>
      <c r="C11" s="20" t="s">
        <v>85</v>
      </c>
      <c r="D11" s="21">
        <v>45083</v>
      </c>
    </row>
    <row r="12" spans="1:4" x14ac:dyDescent="0.25">
      <c r="A12" s="18" t="s">
        <v>72</v>
      </c>
      <c r="B12" s="18" t="s">
        <v>71</v>
      </c>
      <c r="C12" s="20" t="s">
        <v>66</v>
      </c>
      <c r="D12" s="21">
        <v>45083</v>
      </c>
    </row>
    <row r="13" spans="1:4" x14ac:dyDescent="0.25">
      <c r="A13" s="18" t="s">
        <v>73</v>
      </c>
      <c r="B13" s="18" t="s">
        <v>75</v>
      </c>
      <c r="C13" s="20" t="s">
        <v>67</v>
      </c>
      <c r="D13" s="21">
        <v>45083</v>
      </c>
    </row>
    <row r="14" spans="1:4" x14ac:dyDescent="0.25">
      <c r="A14" s="18" t="s">
        <v>74</v>
      </c>
      <c r="B14" s="18" t="s">
        <v>77</v>
      </c>
      <c r="C14" s="20" t="s">
        <v>68</v>
      </c>
      <c r="D14" s="21">
        <v>45083</v>
      </c>
    </row>
    <row r="15" spans="1:4" x14ac:dyDescent="0.25">
      <c r="A15" s="18" t="s">
        <v>84</v>
      </c>
      <c r="B15" s="18" t="s">
        <v>76</v>
      </c>
      <c r="C15" s="20" t="s">
        <v>69</v>
      </c>
      <c r="D15" s="21">
        <v>45083</v>
      </c>
    </row>
  </sheetData>
  <autoFilter ref="A1:D1" xr:uid="{BCA9791E-5F8D-4097-A4ED-C9D7CBCE3581}">
    <sortState ref="A2:D15">
      <sortCondition ref="A1"/>
    </sortState>
  </autoFilter>
  <hyperlinks>
    <hyperlink ref="C10" r:id="rId1" xr:uid="{971E5F60-E30A-4B1D-90C9-2563FE054E13}"/>
    <hyperlink ref="C9" r:id="rId2" xr:uid="{CB752296-88D2-43A0-BDCA-FC10283EB0C3}"/>
    <hyperlink ref="C4" r:id="rId3" xr:uid="{319D2D59-D004-43C2-9001-7056FC14A424}"/>
    <hyperlink ref="C8" r:id="rId4" xr:uid="{5CFF3A28-369F-475C-B441-1B61CFA632F1}"/>
    <hyperlink ref="C7" r:id="rId5" xr:uid="{5A4633B3-51C6-42F8-948B-0B7A92E9AB21}"/>
    <hyperlink ref="C3" r:id="rId6" xr:uid="{2C789CCE-E623-467F-8F91-5DF4F7353073}"/>
    <hyperlink ref="C6" r:id="rId7" xr:uid="{086DD325-E4F5-4B8F-99CA-888CD4FFC481}"/>
    <hyperlink ref="C12" r:id="rId8" xr:uid="{CDF82412-270A-4AFB-A3DC-D586EFBF5979}"/>
    <hyperlink ref="C13" r:id="rId9" xr:uid="{EF013DBD-FD2C-4AE0-BEE1-799762F29428}"/>
    <hyperlink ref="C14" r:id="rId10" xr:uid="{088C31AB-E457-4E6A-A70A-79DFD2146524}"/>
    <hyperlink ref="C15" r:id="rId11" xr:uid="{80822E49-F709-4E7C-9C6F-3A2216F0DCAA}"/>
    <hyperlink ref="C2" r:id="rId12" xr:uid="{6CD70CE4-8B53-47F9-BA9E-66AFCF84810A}"/>
  </hyperlinks>
  <pageMargins left="0.7" right="0.7" top="0.78740157499999996" bottom="0.78740157499999996"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README</vt:lpstr>
      <vt:lpstr>hoho_cluster_shift_only</vt:lpstr>
      <vt:lpstr>hoho_cluster_shift_shed</vt:lpstr>
      <vt:lpstr>ind_cluster_shift_only</vt:lpstr>
      <vt:lpstr>ind_cluster_shift_shed</vt:lpstr>
      <vt:lpstr>tcs_cluster_shift_only</vt:lpstr>
      <vt:lpstr>tcs+hoho_cluster_shift_only</vt:lpstr>
      <vt:lpstr>sources</vt:lpstr>
      <vt:lpstr>aver</vt:lpstr>
    </vt:vector>
  </TitlesOfParts>
  <Company>DLR e.V.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Kochems, Johannes</dc:creator>
  <cp:lastModifiedBy>Kochems, Johannes</cp:lastModifiedBy>
  <dcterms:created xsi:type="dcterms:W3CDTF">2023-06-06T06:53:35Z</dcterms:created>
  <dcterms:modified xsi:type="dcterms:W3CDTF">2023-06-07T09:01:01Z</dcterms:modified>
</cp:coreProperties>
</file>