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koch_j0\AMIRIS\demand_response_analyses_workflow\inputs\"/>
    </mc:Choice>
  </mc:AlternateContent>
  <xr:revisionPtr revIDLastSave="0" documentId="13_ncr:1_{39DFB570-3EA2-4DC6-83AF-0E2F18AA7678}" xr6:coauthVersionLast="36" xr6:coauthVersionMax="36" xr10:uidLastSave="{00000000-0000-0000-0000-000000000000}"/>
  <bookViews>
    <workbookView xWindow="0" yWindow="0" windowWidth="38400" windowHeight="17625" activeTab="1" xr2:uid="{3118DBBB-A8B8-40F0-B654-F617A01C8433}"/>
  </bookViews>
  <sheets>
    <sheet name="README" sheetId="1" r:id="rId1"/>
    <sheet name="hoho_cluster_shift_only" sheetId="2" r:id="rId2"/>
    <sheet name="hoho_cluster_shift_shed" sheetId="3" r:id="rId3"/>
    <sheet name="ind_cluster_shift_only" sheetId="4" r:id="rId4"/>
    <sheet name="ind_cluster_shift_shed" sheetId="5" r:id="rId5"/>
    <sheet name="tcs_cluster_shift_only" sheetId="6" r:id="rId6"/>
    <sheet name="tcs+hoho_cluster_shift_only" sheetId="7" r:id="rId7"/>
    <sheet name="sources" sheetId="8" r:id="rId8"/>
  </sheets>
  <externalReferences>
    <externalReference r:id="rId9"/>
  </externalReferences>
  <definedNames>
    <definedName name="_xlnm._FilterDatabase" localSheetId="7" hidden="1">sources!$A$1:$D$1</definedName>
    <definedName name="aver">hoho_cluster_shift_only!$C$13</definedName>
    <definedName name="AverageConsumerPrice">[1]Multiplier_20_dyn_0_LP!$I$13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B5" i="5"/>
  <c r="B12" i="4"/>
  <c r="B12" i="6"/>
  <c r="C12" i="6"/>
  <c r="C12" i="7"/>
  <c r="C11" i="7"/>
  <c r="C5" i="7"/>
  <c r="B5" i="7"/>
  <c r="B12" i="7" s="1"/>
  <c r="C5" i="6"/>
  <c r="B5" i="6"/>
  <c r="C5" i="4"/>
  <c r="C12" i="4" s="1"/>
  <c r="B5" i="4"/>
  <c r="C5" i="3"/>
  <c r="B5" i="3"/>
  <c r="B12" i="3" s="1"/>
  <c r="C5" i="2"/>
  <c r="C12" i="2" s="1"/>
  <c r="C14" i="2" s="1"/>
  <c r="B5" i="2"/>
  <c r="B12" i="2" s="1"/>
  <c r="B14" i="5" l="1"/>
  <c r="B11" i="5"/>
  <c r="C11" i="5"/>
  <c r="B12" i="5"/>
  <c r="C12" i="5"/>
  <c r="C14" i="5" s="1"/>
  <c r="B14" i="7"/>
  <c r="C14" i="7"/>
  <c r="B11" i="7"/>
  <c r="C11" i="6"/>
  <c r="C14" i="6"/>
  <c r="B14" i="6"/>
  <c r="B11" i="6"/>
  <c r="B14" i="4"/>
  <c r="B11" i="4"/>
  <c r="C14" i="4"/>
  <c r="C11" i="4"/>
  <c r="B11" i="3"/>
  <c r="C12" i="3"/>
  <c r="C14" i="3" s="1"/>
  <c r="B14" i="3"/>
  <c r="C11" i="3"/>
  <c r="B11" i="2"/>
  <c r="B14" i="2"/>
  <c r="C11" i="2" l="1"/>
</calcChain>
</file>

<file path=xl/sharedStrings.xml><?xml version="1.0" encoding="utf-8"?>
<sst xmlns="http://schemas.openxmlformats.org/spreadsheetml/2006/main" count="365" uniqueCount="123">
  <si>
    <t>In principle, prices for final consumers are derived from the tariff components of the current system.</t>
  </si>
  <si>
    <t>Tariff components are split into: Energy-related payments (comprises: wholesale electricity price, energy-related network charges, power tax, KWKG levy, AbLaV levy, § 17f EnWG levy, § 19 (2) StromNEV levy, concession fee) and capacity-related payments (which correspond to network charges in the current system).</t>
  </si>
  <si>
    <t>Now the overall payment obligation (specific value in €/MWh) is used as a starting point to parameterize the different tariff designs to be research which abstract from real price components.</t>
  </si>
  <si>
    <t>Hypothetical situations with varying the splits between capacitiy- and energy-related payments as well as using different shares of dynamic energy-related prices are researched.</t>
  </si>
  <si>
    <t>Tariff Design for demand response clusters</t>
  </si>
  <si>
    <t>For deriving the overall payment obligations, it is assumed that the demand response portfolio is connected to grid at the same network connection point. The corresponding network charges are used. Also, all the state administered payments that occur for such consumers are used.</t>
  </si>
  <si>
    <t>The clusters are parameterized as follows</t>
  </si>
  <si>
    <t>cluster</t>
  </si>
  <si>
    <t>voltage level</t>
  </si>
  <si>
    <t>full load hours</t>
  </si>
  <si>
    <t>tariff exemptions</t>
  </si>
  <si>
    <t>hoho_cluster_shift_only</t>
  </si>
  <si>
    <t>hoho_cluster_shift_shed</t>
  </si>
  <si>
    <t>ind_cluster_shift_only</t>
  </si>
  <si>
    <t>ind_cluster_shift_shed</t>
  </si>
  <si>
    <t>tcs_cluster_shift_only</t>
  </si>
  <si>
    <t>tcs+hoho_cluster_shift_only</t>
  </si>
  <si>
    <t>yes</t>
  </si>
  <si>
    <t>low voltage</t>
  </si>
  <si>
    <t>medium voltage</t>
  </si>
  <si>
    <t>TariffComponent</t>
  </si>
  <si>
    <t>Year</t>
  </si>
  <si>
    <t>Comment for Reduction</t>
  </si>
  <si>
    <t>EEGSurchargeInEuroPerMWh</t>
  </si>
  <si>
    <t>Abschaffung / Haushaltsfinanzierung EEG-Umlage</t>
  </si>
  <si>
    <t>VolumetricNetworkChargeInEuroPerMWh</t>
  </si>
  <si>
    <t>ElectricityTaxInEuroPerMWh</t>
  </si>
  <si>
    <t>§ 9b StG</t>
  </si>
  <si>
    <t>OtherSurchargesInEuroPerMWh</t>
  </si>
  <si>
    <t>KWKG levy</t>
  </si>
  <si>
    <t>voll umlagepflichtig; §§ 30-31 EnFG greifen nicht (15 % Umlage) greift nicht</t>
  </si>
  <si>
    <t>§ 17f EnWG levy</t>
  </si>
  <si>
    <t>§ 19 (2) StromNEV levy</t>
  </si>
  <si>
    <t>AbLaV levy</t>
  </si>
  <si>
    <t>Concession fee</t>
  </si>
  <si>
    <t>§ 2 (3) KAV; Mindestumlage für Sondervertragskunden</t>
  </si>
  <si>
    <t>SUM OTHER (Incl. Volumetric network charges)</t>
  </si>
  <si>
    <t>VAT</t>
  </si>
  <si>
    <t>Weighted Average Wholesale Price</t>
  </si>
  <si>
    <t xml:space="preserve"> </t>
  </si>
  <si>
    <t>€/kW * a</t>
  </si>
  <si>
    <t>Metering</t>
  </si>
  <si>
    <t>€/a</t>
  </si>
  <si>
    <t>https://www.stuttgart-netze.de/media//filer_public/41/96/41964a03-fdbf-4f71-8a0b-20c32fa25725/225_20230428_preise_und_regelungen_2023_v21.pdf</t>
  </si>
  <si>
    <t>Source</t>
  </si>
  <si>
    <t>Short Source</t>
  </si>
  <si>
    <t>Full Source</t>
  </si>
  <si>
    <t>Hyperlink</t>
  </si>
  <si>
    <t>Access Date</t>
  </si>
  <si>
    <t>Stuttgart Netze (2023)</t>
  </si>
  <si>
    <t>Stuttgart Netze (2023): Preise und Regelungen für die Nutzung des Stromverteilnetzes gültig ab 1. Januar 2023, Version 2.1.</t>
  </si>
  <si>
    <t>Stromsteuergesetz vom 24. März 1999 (BGBl. I S. 378; 2000 I S. 147), das zuletzt durch Artikel 2 des Gesetzes vom 19. Dezember 2022 (BGBl. I S. 2483) geändert worden ist</t>
  </si>
  <si>
    <t>StromStG</t>
  </si>
  <si>
    <t>https://www.gesetze-im-internet.de/stromstg/BJNR037810999.html</t>
  </si>
  <si>
    <t>EnFG</t>
  </si>
  <si>
    <t>Energiefinanzierungsgesetz vom 20. Juli 2022 (BGBl. I S. 1237, 1272), das zuletzt durch Artikel 11 des Gesetzes vom 20. Dezember 2022 (BGBl. I S. 2512) geändert worden ist</t>
  </si>
  <si>
    <t>https://www.gesetze-im-internet.de/enfg/BJNR127200022.html</t>
  </si>
  <si>
    <t>Stromnetzentgeltverordnung vom 25. Juli 2005 (BGBl. I S. 2225), die zuletzt durch Artikel 6 des Gesetzes vom 20. Juli 2022 (BGBl. I S. 1237) geändert worden ist</t>
  </si>
  <si>
    <t>https://www.gesetze-im-internet.de/stromnev/BJNR222500005.html</t>
  </si>
  <si>
    <t>StromNEV</t>
  </si>
  <si>
    <t>Kraft-Wärme-Kopplungsgesetz vom 21. Dezember 2015 (BGBl. I S. 2498), das zuletzt durch Artikel 9 des Gesetzes vom 20. Dezember 2022 (BGBl. I S. 2512) geändert worden ist</t>
  </si>
  <si>
    <t>https://www.gesetze-im-internet.de/kwkg_2016/BJNR249810015.html</t>
  </si>
  <si>
    <t>EEG 2023</t>
  </si>
  <si>
    <t>KWKG 2023</t>
  </si>
  <si>
    <t>Erneuerbare-Energien-Gesetz vom 21. Juli 2014 (BGBl. I S. 1066), das zuletzt durch Artikel 3 des Gesetzes vom 22. Mai 2023 (BGBl. 2023 I Nr. 133) geändert worden ist</t>
  </si>
  <si>
    <t>https://www.gesetze-im-internet.de/eeg_2014/BJNR106610014.html</t>
  </si>
  <si>
    <t>Konzessionsabgabenverordnung vom 9. Januar 1992 (BGBl. I S. 12; 407), die zuletzt durch Artikel 3 Absatz 4 der Verordnung vom 1. November 2006 (BGBl. I S. 2477) geändert worden ist</t>
  </si>
  <si>
    <t>KAV</t>
  </si>
  <si>
    <t>https://www.gesetze-im-internet.de/kav/BJNR000120992.html</t>
  </si>
  <si>
    <t>https://www.netztransparenz.de/KWKG/KWKG-Umlagen-Uebersicht</t>
  </si>
  <si>
    <t>https://www.netztransparenz.de/EnWG/Offshore-Netzumlage/Offshore-Netzumlagen-Uebersicht</t>
  </si>
  <si>
    <t>https://www.netztransparenz.de/EnWG/-19-StromNEV-Umlage/-19-StromNEV-Umlagen-Uebersicht/-19-StromNEV-Umlage-2023</t>
  </si>
  <si>
    <t>https://www.netztransparenz.de/EnWG/Abschaltbare-Lasten-Umlage/Abschaltbare-Lasten-Umlagen-Uebersicht</t>
  </si>
  <si>
    <t>ÜNB (2023a)</t>
  </si>
  <si>
    <t>Netztransparenz.de - KWKG-Umlagen-Übersicht</t>
  </si>
  <si>
    <t>ÜNB (2023b)</t>
  </si>
  <si>
    <t>ÜNB (2023c)</t>
  </si>
  <si>
    <t>ÜNB (2023d)</t>
  </si>
  <si>
    <t>Netztransparenz.de - Offshore-Netzumlagen-Übersicht</t>
  </si>
  <si>
    <t>Netztransparenz.de - Abschaltbare-Lasten-Umlagen-Übersicht</t>
  </si>
  <si>
    <t>Netztransparenz.de - § 19 StromNEV-Umlagen-Übersicht - § 19 StromNEV-Umlage 2023</t>
  </si>
  <si>
    <t>EnWG</t>
  </si>
  <si>
    <t>Energiewirtschaftsgesetz vom 7. Juli 2005 (BGBl. I S. 1970; 3621), das zuletzt durch Artikel 1 des Gesetzes vom 22. Mai 2023 (BGBl. 2023 I Nr. 133) geändert worden ist</t>
  </si>
  <si>
    <t>https://www.gesetze-im-internet.de/enwg_2005/BJNR197010005.html</t>
  </si>
  <si>
    <t>AbLaV</t>
  </si>
  <si>
    <t>https://www.gesetze-im-internet.de/ablav_2016/BJNR198400016.html</t>
  </si>
  <si>
    <t>Verordnung zu abschaltbaren Lasten vom 16. August 2016 (BGBl. I S. 1984), die zuletzt durch Artikel 9 des Gesetzes vom 20. Juli 2022 (BGBl. I S. 1237) geändert worden ist</t>
  </si>
  <si>
    <t>ÜNB (2023e)</t>
  </si>
  <si>
    <t>https://www.netztransparenz.de/EEG/EEG-Finanzierung</t>
  </si>
  <si>
    <t>Netztransparenz.de - EEG-Finanzierung</t>
  </si>
  <si>
    <t>§ 6 i.V.m. Anlage 1 EnFG; ÜNB (2023a)</t>
  </si>
  <si>
    <t>Stuttgart Netze (2023); KAV</t>
  </si>
  <si>
    <t>BDEW (2023)</t>
  </si>
  <si>
    <t>Preisblatt 2; NS (nur AP)</t>
  </si>
  <si>
    <t>§ 3 StG</t>
  </si>
  <si>
    <t>voll umlagepflichtig</t>
  </si>
  <si>
    <t>Abschaffung AbLaV zum 01.07.2022</t>
  </si>
  <si>
    <t>§ 2 (2) KAV</t>
  </si>
  <si>
    <t>VAT for household consumers</t>
  </si>
  <si>
    <t>AMIRIS simulation result; calculated within workflow!</t>
  </si>
  <si>
    <t>Preisblatt 2;  Stuttgart Netze has no "Grundpreis" for LV (NS: Niederspannung) consumers</t>
  </si>
  <si>
    <t>The wholesale price is determined model-endogenous. Thus, it is not specified here and calculated within the workflow.</t>
  </si>
  <si>
    <t>Similarly, the capacity-related payments as well as the resulting overall payment obligations are calculated within the workflow.</t>
  </si>
  <si>
    <t>&gt; 2.500</t>
  </si>
  <si>
    <t>&lt; 2.500</t>
  </si>
  <si>
    <t>n.a.</t>
  </si>
  <si>
    <t>no</t>
  </si>
  <si>
    <t>partly (heat pump tariff)</t>
  </si>
  <si>
    <t>Preisblatt 1; NS (nur AP) vs. NS &lt; 2.500 h</t>
  </si>
  <si>
    <t>Preisblatt 1; NS &lt; 2.500 h</t>
  </si>
  <si>
    <t>Preisblatt 4; NS</t>
  </si>
  <si>
    <t>Preisblatt 2; NS (nur AP, Entnahmestelle Wärmepumpe)</t>
  </si>
  <si>
    <t>Preisblatt 5;  Eintarifzählung jährliche Messung</t>
  </si>
  <si>
    <t>Preisblatt 1; NS (nur AP) vs. MS &gt; 2.500 h</t>
  </si>
  <si>
    <t>Preisblatt 1;  MS &gt; 2.500 h</t>
  </si>
  <si>
    <t>Preisblatt 4; MS</t>
  </si>
  <si>
    <t>no VAT for commercial consumers</t>
  </si>
  <si>
    <t>StromNEV / KWKG 2023; Mischwert LV A' und B'; reduzierter Satz: 0.5 €/MWh für Verbrauch über 1000 MWh/a</t>
  </si>
  <si>
    <t>ÜNB (2023d); calculated within workflow</t>
  </si>
  <si>
    <t>SUM EXCL WHOLESALE AND CAPACITY PRICE</t>
  </si>
  <si>
    <t>Capacity-related Network Charges</t>
  </si>
  <si>
    <t>Regular Value in EUR/MWh</t>
  </si>
  <si>
    <t>Applicable Value in EUR/MWh (incl. possible reductions)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</si>
</sst>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2"/>
      <color theme="1"/>
      <name val="Arial"/>
      <family val="2"/>
    </font>
    <font>
      <sz val="11"/>
      <color theme="1"/>
      <name val="Arial"/>
      <family val="2"/>
    </font>
    <font>
      <b/>
      <sz val="11"/>
      <color theme="1"/>
      <name val="Arial"/>
      <family val="2"/>
    </font>
    <font>
      <b/>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28">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3" fillId="2" borderId="1" xfId="0" applyFont="1" applyFill="1" applyBorder="1"/>
    <xf numFmtId="0" fontId="1" fillId="0" borderId="0" xfId="0" applyFont="1"/>
    <xf numFmtId="2" fontId="1" fillId="0" borderId="0" xfId="0" applyNumberFormat="1" applyFont="1"/>
    <xf numFmtId="0" fontId="5" fillId="0" borderId="0" xfId="0" applyFont="1"/>
    <xf numFmtId="2" fontId="5" fillId="0" borderId="0" xfId="0" applyNumberFormat="1" applyFont="1"/>
    <xf numFmtId="0" fontId="6" fillId="0" borderId="0" xfId="0" applyFont="1"/>
    <xf numFmtId="164" fontId="6" fillId="0" borderId="0" xfId="0" applyNumberFormat="1" applyFont="1"/>
    <xf numFmtId="0" fontId="7" fillId="0" borderId="0" xfId="0" applyFont="1"/>
    <xf numFmtId="164" fontId="6" fillId="3" borderId="0" xfId="0" applyNumberFormat="1" applyFont="1" applyFill="1"/>
    <xf numFmtId="0" fontId="8" fillId="0" borderId="0" xfId="0" applyFont="1"/>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vertical="center"/>
    </xf>
    <xf numFmtId="0" fontId="9" fillId="0" borderId="0" xfId="0" applyFont="1" applyAlignment="1">
      <alignment vertical="center"/>
    </xf>
    <xf numFmtId="0" fontId="9" fillId="0" borderId="0" xfId="0" applyFont="1" applyAlignment="1">
      <alignment vertical="center" wrapText="1"/>
    </xf>
    <xf numFmtId="0" fontId="11" fillId="0" borderId="0" xfId="1" applyAlignment="1">
      <alignment vertical="center"/>
    </xf>
    <xf numFmtId="14" fontId="9" fillId="0" borderId="0" xfId="0" applyNumberFormat="1" applyFont="1" applyAlignment="1">
      <alignment vertical="center"/>
    </xf>
    <xf numFmtId="0" fontId="0" fillId="0" borderId="0" xfId="0" applyFont="1"/>
    <xf numFmtId="0" fontId="6" fillId="4" borderId="0" xfId="0" applyFont="1" applyFill="1"/>
    <xf numFmtId="164" fontId="6" fillId="4" borderId="0" xfId="0" applyNumberFormat="1" applyFont="1" applyFill="1"/>
    <xf numFmtId="0" fontId="5" fillId="4" borderId="0" xfId="0" applyFont="1" applyFill="1"/>
    <xf numFmtId="0" fontId="0" fillId="4" borderId="0" xfId="0" applyFill="1"/>
    <xf numFmtId="0" fontId="0" fillId="4" borderId="0" xfId="0"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riff_configuration_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ariff_shares"/>
      <sheetName val="basic_configuration_REAL_VALUES"/>
      <sheetName val="Multiplier_20_dyn_0_LP"/>
      <sheetName val="Multiplier_20_dyn_20_LP"/>
      <sheetName val="Multiplier_20_dyn_40_LP"/>
      <sheetName val="Multiplier_20_dyn_60_LP"/>
      <sheetName val="Multiplier_20_dyn_80_LP"/>
      <sheetName val="Multiplier_40_dyn_0_LP"/>
      <sheetName val="Multiplier_40_dyn_20_LP"/>
      <sheetName val="Multiplier_40_dyn_40_LP"/>
      <sheetName val="Multiplier_40_dyn_60_LP"/>
      <sheetName val="Multiplier_40_dyn_80_LP"/>
      <sheetName val="Multiplier_60_dyn_0_LP"/>
      <sheetName val="Multiplier_60_dyn_20_LP"/>
      <sheetName val="Multiplier_60_dyn_40_LP"/>
      <sheetName val="Multiplier_60_dyn_60_LP"/>
      <sheetName val="Multiplier_60_dyn_80_LP"/>
      <sheetName val="Multiplier_80_dyn_0_LP"/>
      <sheetName val="Multiplier_80_dyn_20_LP"/>
      <sheetName val="Multiplier_80_dyn_40_LP"/>
      <sheetName val="Multiplier_80_dyn_60_LP"/>
      <sheetName val="Multiplier_80_dyn_80_LP"/>
      <sheetName val="Multiplier_100_dyn_0_LP"/>
      <sheetName val="Multiplier_100_dyn_20_LP"/>
      <sheetName val="Multiplier_100_dyn_40_LP"/>
      <sheetName val="Multiplier_100_dyn_60_LP"/>
      <sheetName val="Multiplier_100_dyn_80_LP"/>
    </sheetNames>
    <sheetDataSet>
      <sheetData sheetId="0"/>
      <sheetData sheetId="1"/>
      <sheetData sheetId="2"/>
      <sheetData sheetId="3">
        <row r="13">
          <cell r="I13">
            <v>129.18947473121293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netztransparenz.de/KWKG/KWKG-Umlagen-Uebersicht" TargetMode="External"/><Relationship Id="rId13" Type="http://schemas.openxmlformats.org/officeDocument/2006/relationships/printerSettings" Target="../printerSettings/printerSettings2.bin"/><Relationship Id="rId3" Type="http://schemas.openxmlformats.org/officeDocument/2006/relationships/hyperlink" Target="https://www.gesetze-im-internet.de/enfg/BJNR127200022.html" TargetMode="External"/><Relationship Id="rId7" Type="http://schemas.openxmlformats.org/officeDocument/2006/relationships/hyperlink" Target="https://www.gesetze-im-internet.de/kav/BJNR000120992.html" TargetMode="External"/><Relationship Id="rId12" Type="http://schemas.openxmlformats.org/officeDocument/2006/relationships/hyperlink" Target="https://www.gesetze-im-internet.de/ablav_2016/BJNR198400016.html" TargetMode="External"/><Relationship Id="rId2" Type="http://schemas.openxmlformats.org/officeDocument/2006/relationships/hyperlink" Target="https://www.gesetze-im-internet.de/stromstg/BJNR037810999.html" TargetMode="External"/><Relationship Id="rId1" Type="http://schemas.openxmlformats.org/officeDocument/2006/relationships/hyperlink" Target="https://www.stuttgart-netze.de/media/filer_public/41/96/41964a03-fdbf-4f71-8a0b-20c32fa25725/225_20230428_preise_und_regelungen_2023_v21.pdf" TargetMode="External"/><Relationship Id="rId6" Type="http://schemas.openxmlformats.org/officeDocument/2006/relationships/hyperlink" Target="https://www.gesetze-im-internet.de/eeg_2014/BJNR106610014.html" TargetMode="External"/><Relationship Id="rId11" Type="http://schemas.openxmlformats.org/officeDocument/2006/relationships/hyperlink" Target="https://www.netztransparenz.de/EnWG/Abschaltbare-Lasten-Umlage/Abschaltbare-Lasten-Umlagen-Uebersicht" TargetMode="External"/><Relationship Id="rId5" Type="http://schemas.openxmlformats.org/officeDocument/2006/relationships/hyperlink" Target="https://www.gesetze-im-internet.de/kwkg_2016/BJNR249810015.html" TargetMode="External"/><Relationship Id="rId10" Type="http://schemas.openxmlformats.org/officeDocument/2006/relationships/hyperlink" Target="https://www.netztransparenz.de/EnWG/-19-StromNEV-Umlage/-19-StromNEV-Umlagen-Uebersicht/-19-StromNEV-Umlage-2023" TargetMode="External"/><Relationship Id="rId4" Type="http://schemas.openxmlformats.org/officeDocument/2006/relationships/hyperlink" Target="https://www.gesetze-im-internet.de/stromnev/BJNR222500005.html" TargetMode="External"/><Relationship Id="rId9" Type="http://schemas.openxmlformats.org/officeDocument/2006/relationships/hyperlink" Target="https://www.netztransparenz.de/EnWG/Offshore-Netzumlage/Offshore-Netzumlagen-Uebersic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9F59-6675-417B-B24E-85E972840436}">
  <dimension ref="B1:E20"/>
  <sheetViews>
    <sheetView workbookViewId="0">
      <selection activeCell="B2" sqref="B2"/>
    </sheetView>
  </sheetViews>
  <sheetFormatPr baseColWidth="10" defaultColWidth="11.42578125" defaultRowHeight="14.25" x14ac:dyDescent="0.2"/>
  <cols>
    <col min="1" max="1" width="1.7109375" style="2" customWidth="1"/>
    <col min="2" max="2" width="35.140625" style="2" customWidth="1"/>
    <col min="3" max="3" width="15.7109375" style="2" bestFit="1" customWidth="1"/>
    <col min="4" max="4" width="15.42578125" style="2" bestFit="1" customWidth="1"/>
    <col min="5" max="5" width="22.7109375" style="2" bestFit="1" customWidth="1"/>
    <col min="6" max="16384" width="11.42578125" style="2"/>
  </cols>
  <sheetData>
    <row r="1" spans="2:5" ht="6.95" customHeight="1" x14ac:dyDescent="0.2"/>
    <row r="2" spans="2:5" ht="15.75" x14ac:dyDescent="0.25">
      <c r="B2" s="1" t="s">
        <v>4</v>
      </c>
    </row>
    <row r="3" spans="2:5" ht="15.75" x14ac:dyDescent="0.25">
      <c r="B3" s="1"/>
    </row>
    <row r="4" spans="2:5" x14ac:dyDescent="0.2">
      <c r="B4" s="2" t="s">
        <v>0</v>
      </c>
    </row>
    <row r="5" spans="2:5" x14ac:dyDescent="0.2">
      <c r="B5" s="2" t="s">
        <v>1</v>
      </c>
    </row>
    <row r="6" spans="2:5" x14ac:dyDescent="0.2">
      <c r="B6" s="2" t="s">
        <v>5</v>
      </c>
    </row>
    <row r="7" spans="2:5" x14ac:dyDescent="0.2">
      <c r="B7" s="2" t="s">
        <v>2</v>
      </c>
    </row>
    <row r="8" spans="2:5" x14ac:dyDescent="0.2">
      <c r="B8" s="2" t="s">
        <v>3</v>
      </c>
    </row>
    <row r="9" spans="2:5" x14ac:dyDescent="0.2">
      <c r="B9" s="2" t="s">
        <v>101</v>
      </c>
    </row>
    <row r="10" spans="2:5" x14ac:dyDescent="0.2">
      <c r="B10" s="2" t="s">
        <v>102</v>
      </c>
    </row>
    <row r="12" spans="2:5" ht="15" x14ac:dyDescent="0.25">
      <c r="B12" s="3" t="s">
        <v>6</v>
      </c>
    </row>
    <row r="14" spans="2:5" ht="15" x14ac:dyDescent="0.25">
      <c r="B14" s="4" t="s">
        <v>7</v>
      </c>
      <c r="C14" s="4" t="s">
        <v>8</v>
      </c>
      <c r="D14" s="4" t="s">
        <v>9</v>
      </c>
      <c r="E14" s="4" t="s">
        <v>10</v>
      </c>
    </row>
    <row r="15" spans="2:5" x14ac:dyDescent="0.2">
      <c r="B15" s="5" t="s">
        <v>11</v>
      </c>
      <c r="C15" s="5" t="s">
        <v>18</v>
      </c>
      <c r="D15" s="5" t="s">
        <v>105</v>
      </c>
      <c r="E15" s="5" t="s">
        <v>106</v>
      </c>
    </row>
    <row r="16" spans="2:5" x14ac:dyDescent="0.2">
      <c r="B16" s="5" t="s">
        <v>12</v>
      </c>
      <c r="C16" s="5" t="s">
        <v>18</v>
      </c>
      <c r="D16" s="5" t="s">
        <v>105</v>
      </c>
      <c r="E16" s="5" t="s">
        <v>106</v>
      </c>
    </row>
    <row r="17" spans="2:5" x14ac:dyDescent="0.2">
      <c r="B17" s="5" t="s">
        <v>13</v>
      </c>
      <c r="C17" s="5" t="s">
        <v>19</v>
      </c>
      <c r="D17" s="5" t="s">
        <v>103</v>
      </c>
      <c r="E17" s="5" t="s">
        <v>17</v>
      </c>
    </row>
    <row r="18" spans="2:5" x14ac:dyDescent="0.2">
      <c r="B18" s="5" t="s">
        <v>14</v>
      </c>
      <c r="C18" s="5" t="s">
        <v>19</v>
      </c>
      <c r="D18" s="5" t="s">
        <v>103</v>
      </c>
      <c r="E18" s="5" t="s">
        <v>17</v>
      </c>
    </row>
    <row r="19" spans="2:5" x14ac:dyDescent="0.2">
      <c r="B19" s="5" t="s">
        <v>15</v>
      </c>
      <c r="C19" s="5" t="s">
        <v>18</v>
      </c>
      <c r="D19" s="5" t="s">
        <v>104</v>
      </c>
      <c r="E19" s="5" t="s">
        <v>106</v>
      </c>
    </row>
    <row r="20" spans="2:5" x14ac:dyDescent="0.2">
      <c r="B20" s="5" t="s">
        <v>16</v>
      </c>
      <c r="C20" s="5" t="s">
        <v>18</v>
      </c>
      <c r="D20" s="5" t="s">
        <v>105</v>
      </c>
      <c r="E20" s="5" t="s">
        <v>107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F998-9ABC-4707-A766-B287B89607D5}">
  <dimension ref="A1:F18"/>
  <sheetViews>
    <sheetView tabSelected="1" workbookViewId="0">
      <selection activeCell="C14" sqref="C14"/>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79.8</v>
      </c>
      <c r="D3">
        <v>2023</v>
      </c>
      <c r="E3" t="s">
        <v>93</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137.85</v>
      </c>
      <c r="D11" s="8">
        <v>2023</v>
      </c>
      <c r="E11" s="8"/>
      <c r="F11" t="s">
        <v>92</v>
      </c>
    </row>
    <row r="12" spans="1:6" x14ac:dyDescent="0.25">
      <c r="A12" s="10" t="s">
        <v>37</v>
      </c>
      <c r="B12" s="11">
        <f>0.19*SUM(B2:B5)</f>
        <v>26.191499999999998</v>
      </c>
      <c r="C12" s="11">
        <f>0.19*SUM(C2:C5)</f>
        <v>26.191499999999998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164.04149999999998</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0CD1-6FB3-4C61-9F08-C925617B1FC3}">
  <dimension ref="A1:F18"/>
  <sheetViews>
    <sheetView workbookViewId="0">
      <selection activeCell="B1" sqref="B1:C1"/>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79.8</v>
      </c>
      <c r="D3">
        <v>2023</v>
      </c>
      <c r="E3" t="s">
        <v>93</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137.85</v>
      </c>
      <c r="D11" s="8">
        <v>2023</v>
      </c>
      <c r="E11" s="8"/>
      <c r="F11" t="s">
        <v>92</v>
      </c>
    </row>
    <row r="12" spans="1:6" x14ac:dyDescent="0.25">
      <c r="A12" s="10" t="s">
        <v>37</v>
      </c>
      <c r="B12" s="11">
        <f>0.19*SUM(B2:B5)</f>
        <v>26.191499999999998</v>
      </c>
      <c r="C12" s="11">
        <f>0.19*SUM(C2:C5)</f>
        <v>26.191499999999998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164.04149999999998</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8DBB-3091-409B-A186-B130C0B79515}">
  <dimension ref="A1:F18"/>
  <sheetViews>
    <sheetView workbookViewId="0">
      <selection activeCell="B1" sqref="B1:C1"/>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99"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12.8</v>
      </c>
      <c r="D3">
        <v>2023</v>
      </c>
      <c r="E3" t="s">
        <v>113</v>
      </c>
      <c r="F3" t="s">
        <v>49</v>
      </c>
    </row>
    <row r="4" spans="1:6" x14ac:dyDescent="0.25">
      <c r="A4" s="6" t="s">
        <v>26</v>
      </c>
      <c r="B4" s="6">
        <v>20.5</v>
      </c>
      <c r="C4" s="6">
        <v>15.37</v>
      </c>
      <c r="D4">
        <v>2023</v>
      </c>
      <c r="E4" t="s">
        <v>27</v>
      </c>
      <c r="F4" t="s">
        <v>52</v>
      </c>
    </row>
    <row r="5" spans="1:6" x14ac:dyDescent="0.25">
      <c r="A5" s="6" t="s">
        <v>28</v>
      </c>
      <c r="B5" s="6">
        <f>SUM(B6:B10)</f>
        <v>37.549999999999997</v>
      </c>
      <c r="C5" s="7">
        <f>SUM(C6:C10)</f>
        <v>14.75</v>
      </c>
      <c r="D5">
        <v>2023</v>
      </c>
    </row>
    <row r="6" spans="1:6" x14ac:dyDescent="0.25">
      <c r="A6" t="s">
        <v>29</v>
      </c>
      <c r="B6">
        <v>3.57</v>
      </c>
      <c r="C6">
        <v>3.57</v>
      </c>
      <c r="D6">
        <v>2023</v>
      </c>
      <c r="E6" t="s">
        <v>30</v>
      </c>
      <c r="F6" t="s">
        <v>75</v>
      </c>
    </row>
    <row r="7" spans="1:6" x14ac:dyDescent="0.25">
      <c r="A7" t="s">
        <v>31</v>
      </c>
      <c r="B7">
        <v>5.91</v>
      </c>
      <c r="C7">
        <v>5.91</v>
      </c>
      <c r="D7">
        <v>2023</v>
      </c>
      <c r="E7" t="s">
        <v>30</v>
      </c>
      <c r="F7" t="s">
        <v>76</v>
      </c>
    </row>
    <row r="8" spans="1:6" x14ac:dyDescent="0.25">
      <c r="A8" t="s">
        <v>32</v>
      </c>
      <c r="B8" s="22">
        <v>4.17</v>
      </c>
      <c r="C8" s="27">
        <v>4.17</v>
      </c>
      <c r="D8">
        <v>2023</v>
      </c>
      <c r="E8" t="s">
        <v>117</v>
      </c>
      <c r="F8" t="s">
        <v>118</v>
      </c>
    </row>
    <row r="9" spans="1:6" x14ac:dyDescent="0.25">
      <c r="A9" t="s">
        <v>33</v>
      </c>
      <c r="B9">
        <v>0</v>
      </c>
      <c r="C9">
        <v>0</v>
      </c>
      <c r="D9">
        <v>2023</v>
      </c>
      <c r="E9" t="s">
        <v>96</v>
      </c>
      <c r="F9" t="s">
        <v>87</v>
      </c>
    </row>
    <row r="10" spans="1:6" x14ac:dyDescent="0.25">
      <c r="A10" t="s">
        <v>34</v>
      </c>
      <c r="B10">
        <v>23.9</v>
      </c>
      <c r="C10">
        <v>1.1000000000000001</v>
      </c>
      <c r="D10">
        <v>2023</v>
      </c>
      <c r="E10" t="s">
        <v>97</v>
      </c>
      <c r="F10" t="s">
        <v>91</v>
      </c>
    </row>
    <row r="11" spans="1:6" x14ac:dyDescent="0.25">
      <c r="A11" s="8" t="s">
        <v>36</v>
      </c>
      <c r="B11" s="8">
        <f>B4+B5+B3</f>
        <v>137.85</v>
      </c>
      <c r="C11" s="9">
        <f>C4+C5+C3</f>
        <v>42.92</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42.92</v>
      </c>
      <c r="D14" s="10">
        <v>2023</v>
      </c>
      <c r="E14" s="8"/>
    </row>
    <row r="15" spans="1:6" x14ac:dyDescent="0.25">
      <c r="A15" t="s">
        <v>120</v>
      </c>
      <c r="B15">
        <v>98.85</v>
      </c>
      <c r="C15" t="s">
        <v>40</v>
      </c>
      <c r="D15">
        <v>2023</v>
      </c>
      <c r="E15" t="s">
        <v>114</v>
      </c>
      <c r="F15" t="s">
        <v>49</v>
      </c>
    </row>
    <row r="16" spans="1:6" x14ac:dyDescent="0.25">
      <c r="A16" t="s">
        <v>41</v>
      </c>
      <c r="B16">
        <v>575.79999999999995</v>
      </c>
      <c r="C16" t="s">
        <v>42</v>
      </c>
      <c r="D16">
        <v>2023</v>
      </c>
      <c r="E16" t="s">
        <v>115</v>
      </c>
      <c r="F16" t="s">
        <v>49</v>
      </c>
    </row>
    <row r="18" spans="1:1" x14ac:dyDescent="0.25">
      <c r="A18" s="1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037D-F2B6-4676-B544-E6ACCC566667}">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12.8</v>
      </c>
      <c r="D3">
        <v>2023</v>
      </c>
      <c r="E3" t="s">
        <v>113</v>
      </c>
      <c r="F3" t="s">
        <v>49</v>
      </c>
    </row>
    <row r="4" spans="1:6" x14ac:dyDescent="0.25">
      <c r="A4" s="6" t="s">
        <v>26</v>
      </c>
      <c r="B4" s="6">
        <v>20.5</v>
      </c>
      <c r="C4" s="6">
        <v>15.37</v>
      </c>
      <c r="D4">
        <v>2023</v>
      </c>
      <c r="E4" t="s">
        <v>27</v>
      </c>
      <c r="F4" t="s">
        <v>52</v>
      </c>
    </row>
    <row r="5" spans="1:6" x14ac:dyDescent="0.25">
      <c r="A5" s="6" t="s">
        <v>28</v>
      </c>
      <c r="B5" s="6">
        <f>SUM(B6:B10)</f>
        <v>37.549999999999997</v>
      </c>
      <c r="C5" s="7">
        <f>SUM(C6:C10)</f>
        <v>14.75</v>
      </c>
      <c r="D5">
        <v>2023</v>
      </c>
    </row>
    <row r="6" spans="1:6" x14ac:dyDescent="0.25">
      <c r="A6" t="s">
        <v>29</v>
      </c>
      <c r="B6">
        <v>3.57</v>
      </c>
      <c r="C6">
        <v>3.57</v>
      </c>
      <c r="D6">
        <v>2023</v>
      </c>
      <c r="E6" t="s">
        <v>30</v>
      </c>
      <c r="F6" t="s">
        <v>75</v>
      </c>
    </row>
    <row r="7" spans="1:6" x14ac:dyDescent="0.25">
      <c r="A7" t="s">
        <v>31</v>
      </c>
      <c r="B7">
        <v>5.91</v>
      </c>
      <c r="C7">
        <v>5.91</v>
      </c>
      <c r="D7">
        <v>2023</v>
      </c>
      <c r="E7" t="s">
        <v>30</v>
      </c>
      <c r="F7" t="s">
        <v>76</v>
      </c>
    </row>
    <row r="8" spans="1:6" x14ac:dyDescent="0.25">
      <c r="A8" t="s">
        <v>32</v>
      </c>
      <c r="B8" s="22">
        <v>4.17</v>
      </c>
      <c r="C8" s="27">
        <v>4.17</v>
      </c>
      <c r="D8">
        <v>2023</v>
      </c>
      <c r="E8" t="s">
        <v>117</v>
      </c>
      <c r="F8" s="26" t="s">
        <v>118</v>
      </c>
    </row>
    <row r="9" spans="1:6" x14ac:dyDescent="0.25">
      <c r="A9" t="s">
        <v>33</v>
      </c>
      <c r="B9">
        <v>0</v>
      </c>
      <c r="C9">
        <v>0</v>
      </c>
      <c r="D9">
        <v>2023</v>
      </c>
      <c r="E9" t="s">
        <v>96</v>
      </c>
      <c r="F9" t="s">
        <v>87</v>
      </c>
    </row>
    <row r="10" spans="1:6" x14ac:dyDescent="0.25">
      <c r="A10" t="s">
        <v>34</v>
      </c>
      <c r="B10">
        <v>23.9</v>
      </c>
      <c r="C10">
        <v>1.1000000000000001</v>
      </c>
      <c r="D10">
        <v>2023</v>
      </c>
      <c r="E10" t="s">
        <v>35</v>
      </c>
      <c r="F10" t="s">
        <v>91</v>
      </c>
    </row>
    <row r="11" spans="1:6" x14ac:dyDescent="0.25">
      <c r="A11" s="8" t="s">
        <v>36</v>
      </c>
      <c r="B11" s="8">
        <f>B4+B5+B3</f>
        <v>137.85</v>
      </c>
      <c r="C11" s="9">
        <f>C4+C5+C3</f>
        <v>42.92</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42.92</v>
      </c>
      <c r="D14" s="10">
        <v>2023</v>
      </c>
      <c r="E14" s="8"/>
    </row>
    <row r="15" spans="1:6" x14ac:dyDescent="0.25">
      <c r="A15" t="s">
        <v>120</v>
      </c>
      <c r="B15">
        <v>98.85</v>
      </c>
      <c r="C15" t="s">
        <v>40</v>
      </c>
      <c r="D15">
        <v>2023</v>
      </c>
      <c r="E15" t="s">
        <v>114</v>
      </c>
      <c r="F15" t="s">
        <v>49</v>
      </c>
    </row>
    <row r="16" spans="1:6" x14ac:dyDescent="0.25">
      <c r="A16" t="s">
        <v>41</v>
      </c>
      <c r="B16">
        <v>575.79999999999995</v>
      </c>
      <c r="C16" t="s">
        <v>42</v>
      </c>
      <c r="D16">
        <v>2023</v>
      </c>
      <c r="E16" t="s">
        <v>115</v>
      </c>
      <c r="F16" t="s">
        <v>49</v>
      </c>
    </row>
    <row r="18" spans="1:1" x14ac:dyDescent="0.25">
      <c r="A18" s="1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E0BC-7246-4B6D-B709-C9DFB0F4D896}">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59.8</v>
      </c>
      <c r="D3">
        <v>2023</v>
      </c>
      <c r="E3" t="s">
        <v>108</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117.85</v>
      </c>
      <c r="D11" s="8">
        <v>2023</v>
      </c>
      <c r="E11" s="8"/>
      <c r="F11" t="s">
        <v>92</v>
      </c>
    </row>
    <row r="12" spans="1:6" x14ac:dyDescent="0.25">
      <c r="A12" s="10" t="s">
        <v>37</v>
      </c>
      <c r="B12" s="11">
        <f>0*SUM(B2:B5)</f>
        <v>0</v>
      </c>
      <c r="C12" s="11">
        <f>0*SUM(C2:C5)</f>
        <v>0</v>
      </c>
      <c r="D12" s="8"/>
      <c r="E12" s="12" t="s">
        <v>116</v>
      </c>
    </row>
    <row r="13" spans="1:6" x14ac:dyDescent="0.25">
      <c r="A13" s="23" t="s">
        <v>38</v>
      </c>
      <c r="B13" s="24">
        <v>0</v>
      </c>
      <c r="C13" s="24">
        <v>0</v>
      </c>
      <c r="D13" s="25"/>
      <c r="E13" s="25" t="s">
        <v>39</v>
      </c>
      <c r="F13" s="26" t="s">
        <v>99</v>
      </c>
    </row>
    <row r="14" spans="1:6" x14ac:dyDescent="0.25">
      <c r="A14" s="10" t="s">
        <v>119</v>
      </c>
      <c r="B14" s="11">
        <f>SUM(B2:B5,B12:B13)</f>
        <v>137.85</v>
      </c>
      <c r="C14" s="13">
        <f>SUM(C2:C5,C12:C13)</f>
        <v>117.85</v>
      </c>
      <c r="D14" s="10">
        <v>2023</v>
      </c>
      <c r="E14" s="8"/>
    </row>
    <row r="15" spans="1:6" x14ac:dyDescent="0.25">
      <c r="A15" t="s">
        <v>120</v>
      </c>
      <c r="B15">
        <v>18.989999999999998</v>
      </c>
      <c r="C15" t="s">
        <v>40</v>
      </c>
      <c r="D15">
        <v>2023</v>
      </c>
      <c r="E15" t="s">
        <v>109</v>
      </c>
      <c r="F15" t="s">
        <v>49</v>
      </c>
    </row>
    <row r="16" spans="1:6" x14ac:dyDescent="0.25">
      <c r="A16" t="s">
        <v>41</v>
      </c>
      <c r="B16">
        <v>402.74</v>
      </c>
      <c r="C16" t="s">
        <v>42</v>
      </c>
      <c r="D16">
        <v>2023</v>
      </c>
      <c r="E16" t="s">
        <v>110</v>
      </c>
      <c r="F16" t="s">
        <v>49</v>
      </c>
    </row>
    <row r="18" spans="1:1" x14ac:dyDescent="0.25">
      <c r="A18" s="1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D669-3EB1-44CD-8271-E4D1E5AC2FFF}">
  <dimension ref="A1:F18"/>
  <sheetViews>
    <sheetView workbookViewId="0">
      <selection activeCell="B1" sqref="B1:C104857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81.42578125" bestFit="1" customWidth="1"/>
    <col min="6" max="6" width="49.42578125" bestFit="1" customWidth="1"/>
  </cols>
  <sheetData>
    <row r="1" spans="1:6" x14ac:dyDescent="0.25">
      <c r="A1" s="6" t="s">
        <v>20</v>
      </c>
      <c r="B1" s="6" t="s">
        <v>121</v>
      </c>
      <c r="C1" s="6" t="s">
        <v>122</v>
      </c>
      <c r="D1" s="6" t="s">
        <v>21</v>
      </c>
      <c r="E1" s="6" t="s">
        <v>22</v>
      </c>
      <c r="F1" s="6" t="s">
        <v>44</v>
      </c>
    </row>
    <row r="2" spans="1:6" x14ac:dyDescent="0.25">
      <c r="A2" s="6" t="s">
        <v>23</v>
      </c>
      <c r="B2" s="6">
        <v>0</v>
      </c>
      <c r="C2" s="6">
        <v>0</v>
      </c>
      <c r="D2">
        <v>2023</v>
      </c>
      <c r="E2" t="s">
        <v>24</v>
      </c>
      <c r="F2" t="s">
        <v>90</v>
      </c>
    </row>
    <row r="3" spans="1:6" x14ac:dyDescent="0.25">
      <c r="A3" s="6" t="s">
        <v>25</v>
      </c>
      <c r="B3" s="6">
        <v>79.8</v>
      </c>
      <c r="C3" s="6">
        <v>49.8</v>
      </c>
      <c r="D3">
        <v>2023</v>
      </c>
      <c r="E3" t="s">
        <v>111</v>
      </c>
      <c r="F3" t="s">
        <v>49</v>
      </c>
    </row>
    <row r="4" spans="1:6" x14ac:dyDescent="0.25">
      <c r="A4" s="6" t="s">
        <v>26</v>
      </c>
      <c r="B4" s="6">
        <v>20.5</v>
      </c>
      <c r="C4" s="6">
        <v>20.5</v>
      </c>
      <c r="D4">
        <v>2023</v>
      </c>
      <c r="E4" t="s">
        <v>94</v>
      </c>
      <c r="F4" t="s">
        <v>52</v>
      </c>
    </row>
    <row r="5" spans="1:6" x14ac:dyDescent="0.25">
      <c r="A5" s="6" t="s">
        <v>28</v>
      </c>
      <c r="B5" s="6">
        <f>SUM(B6:B10)</f>
        <v>37.549999999999997</v>
      </c>
      <c r="C5" s="7">
        <f>SUM(C6:C10)</f>
        <v>37.549999999999997</v>
      </c>
      <c r="D5">
        <v>2023</v>
      </c>
    </row>
    <row r="6" spans="1:6" x14ac:dyDescent="0.25">
      <c r="A6" t="s">
        <v>29</v>
      </c>
      <c r="B6">
        <v>3.57</v>
      </c>
      <c r="C6">
        <v>3.57</v>
      </c>
      <c r="D6">
        <v>2023</v>
      </c>
      <c r="E6" t="s">
        <v>95</v>
      </c>
      <c r="F6" t="s">
        <v>75</v>
      </c>
    </row>
    <row r="7" spans="1:6" x14ac:dyDescent="0.25">
      <c r="A7" t="s">
        <v>31</v>
      </c>
      <c r="B7">
        <v>5.91</v>
      </c>
      <c r="C7">
        <v>5.91</v>
      </c>
      <c r="D7">
        <v>2023</v>
      </c>
      <c r="E7" t="s">
        <v>95</v>
      </c>
      <c r="F7" t="s">
        <v>76</v>
      </c>
    </row>
    <row r="8" spans="1:6" x14ac:dyDescent="0.25">
      <c r="A8" t="s">
        <v>32</v>
      </c>
      <c r="B8" s="22">
        <v>4.17</v>
      </c>
      <c r="C8" s="22">
        <v>4.17</v>
      </c>
      <c r="D8">
        <v>2023</v>
      </c>
      <c r="E8" t="s">
        <v>95</v>
      </c>
      <c r="F8" t="s">
        <v>77</v>
      </c>
    </row>
    <row r="9" spans="1:6" x14ac:dyDescent="0.25">
      <c r="A9" t="s">
        <v>33</v>
      </c>
      <c r="B9">
        <v>0</v>
      </c>
      <c r="C9">
        <v>0</v>
      </c>
      <c r="D9">
        <v>2023</v>
      </c>
      <c r="E9" t="s">
        <v>96</v>
      </c>
      <c r="F9" t="s">
        <v>87</v>
      </c>
    </row>
    <row r="10" spans="1:6" x14ac:dyDescent="0.25">
      <c r="A10" t="s">
        <v>34</v>
      </c>
      <c r="B10">
        <v>23.9</v>
      </c>
      <c r="C10">
        <v>23.9</v>
      </c>
      <c r="D10">
        <v>2023</v>
      </c>
      <c r="E10" t="s">
        <v>97</v>
      </c>
      <c r="F10" t="s">
        <v>91</v>
      </c>
    </row>
    <row r="11" spans="1:6" x14ac:dyDescent="0.25">
      <c r="A11" s="8" t="s">
        <v>36</v>
      </c>
      <c r="B11" s="8">
        <f>B4+B5+B3</f>
        <v>137.85</v>
      </c>
      <c r="C11" s="9">
        <f>C4+C5+C3</f>
        <v>107.85</v>
      </c>
      <c r="D11" s="8">
        <v>2023</v>
      </c>
      <c r="E11" s="8"/>
      <c r="F11" t="s">
        <v>92</v>
      </c>
    </row>
    <row r="12" spans="1:6" x14ac:dyDescent="0.25">
      <c r="A12" s="10" t="s">
        <v>37</v>
      </c>
      <c r="B12" s="11">
        <f>0.19*SUM(B2:B5)</f>
        <v>26.191499999999998</v>
      </c>
      <c r="C12" s="11">
        <f>0.19*SUM(C2:C5)</f>
        <v>20.491499999999998</v>
      </c>
      <c r="D12" s="8"/>
      <c r="E12" s="12" t="s">
        <v>98</v>
      </c>
    </row>
    <row r="13" spans="1:6" x14ac:dyDescent="0.25">
      <c r="A13" s="23" t="s">
        <v>38</v>
      </c>
      <c r="B13" s="24">
        <v>0</v>
      </c>
      <c r="C13" s="24">
        <v>0</v>
      </c>
      <c r="D13" s="25"/>
      <c r="E13" s="25" t="s">
        <v>39</v>
      </c>
      <c r="F13" s="26" t="s">
        <v>99</v>
      </c>
    </row>
    <row r="14" spans="1:6" x14ac:dyDescent="0.25">
      <c r="A14" s="10" t="s">
        <v>119</v>
      </c>
      <c r="B14" s="11">
        <f>SUM(B2:B5,B12:B13)</f>
        <v>164.04149999999998</v>
      </c>
      <c r="C14" s="13">
        <f>SUM(C2:C5,C12:C13)</f>
        <v>128.3415</v>
      </c>
      <c r="D14" s="10">
        <v>2023</v>
      </c>
      <c r="E14" s="8"/>
    </row>
    <row r="15" spans="1:6" x14ac:dyDescent="0.25">
      <c r="A15" t="s">
        <v>120</v>
      </c>
      <c r="B15">
        <v>0</v>
      </c>
      <c r="C15" t="s">
        <v>40</v>
      </c>
      <c r="D15">
        <v>2023</v>
      </c>
      <c r="E15" t="s">
        <v>100</v>
      </c>
      <c r="F15" t="s">
        <v>49</v>
      </c>
    </row>
    <row r="16" spans="1:6" x14ac:dyDescent="0.25">
      <c r="A16" t="s">
        <v>41</v>
      </c>
      <c r="B16">
        <v>10.17</v>
      </c>
      <c r="C16" t="s">
        <v>42</v>
      </c>
      <c r="D16">
        <v>2023</v>
      </c>
      <c r="E16" t="s">
        <v>112</v>
      </c>
      <c r="F16" t="s">
        <v>49</v>
      </c>
    </row>
    <row r="18" spans="1:1" x14ac:dyDescent="0.25">
      <c r="A18" s="14"/>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5E347-072F-43B6-9716-627C72860BD0}">
  <dimension ref="A1:D15"/>
  <sheetViews>
    <sheetView workbookViewId="0">
      <selection activeCell="B14" sqref="B14"/>
    </sheetView>
  </sheetViews>
  <sheetFormatPr baseColWidth="10" defaultRowHeight="15" x14ac:dyDescent="0.25"/>
  <cols>
    <col min="1" max="1" width="19.42578125" style="18" bestFit="1" customWidth="1"/>
    <col min="2" max="2" width="160.28515625" style="18" customWidth="1"/>
    <col min="3" max="3" width="139.140625" style="18" bestFit="1" customWidth="1"/>
    <col min="4" max="4" width="11.85546875" style="18" bestFit="1" customWidth="1"/>
    <col min="5" max="16384" width="11.42578125" style="17"/>
  </cols>
  <sheetData>
    <row r="1" spans="1:4" x14ac:dyDescent="0.25">
      <c r="A1" s="15" t="s">
        <v>45</v>
      </c>
      <c r="B1" s="16" t="s">
        <v>46</v>
      </c>
      <c r="C1" s="15" t="s">
        <v>47</v>
      </c>
      <c r="D1" s="15" t="s">
        <v>48</v>
      </c>
    </row>
    <row r="2" spans="1:4" x14ac:dyDescent="0.25">
      <c r="A2" s="18" t="s">
        <v>84</v>
      </c>
      <c r="B2" s="19" t="s">
        <v>86</v>
      </c>
      <c r="C2" s="20" t="s">
        <v>85</v>
      </c>
      <c r="D2" s="21">
        <v>45083</v>
      </c>
    </row>
    <row r="3" spans="1:4" x14ac:dyDescent="0.25">
      <c r="A3" s="18" t="s">
        <v>62</v>
      </c>
      <c r="B3" s="19" t="s">
        <v>64</v>
      </c>
      <c r="C3" s="20" t="s">
        <v>65</v>
      </c>
      <c r="D3" s="21">
        <v>45083</v>
      </c>
    </row>
    <row r="4" spans="1:4" x14ac:dyDescent="0.25">
      <c r="A4" s="18" t="s">
        <v>54</v>
      </c>
      <c r="B4" s="19" t="s">
        <v>55</v>
      </c>
      <c r="C4" s="20" t="s">
        <v>56</v>
      </c>
      <c r="D4" s="21">
        <v>45083</v>
      </c>
    </row>
    <row r="5" spans="1:4" x14ac:dyDescent="0.25">
      <c r="A5" s="18" t="s">
        <v>81</v>
      </c>
      <c r="B5" s="19" t="s">
        <v>82</v>
      </c>
      <c r="C5" s="20" t="s">
        <v>83</v>
      </c>
      <c r="D5" s="21">
        <v>45083</v>
      </c>
    </row>
    <row r="6" spans="1:4" x14ac:dyDescent="0.25">
      <c r="A6" s="18" t="s">
        <v>67</v>
      </c>
      <c r="B6" s="19" t="s">
        <v>66</v>
      </c>
      <c r="C6" s="20" t="s">
        <v>68</v>
      </c>
      <c r="D6" s="21">
        <v>45083</v>
      </c>
    </row>
    <row r="7" spans="1:4" x14ac:dyDescent="0.25">
      <c r="A7" s="18" t="s">
        <v>63</v>
      </c>
      <c r="B7" s="19" t="s">
        <v>60</v>
      </c>
      <c r="C7" s="20" t="s">
        <v>61</v>
      </c>
      <c r="D7" s="21">
        <v>45083</v>
      </c>
    </row>
    <row r="8" spans="1:4" x14ac:dyDescent="0.25">
      <c r="A8" s="18" t="s">
        <v>59</v>
      </c>
      <c r="B8" s="19" t="s">
        <v>57</v>
      </c>
      <c r="C8" s="20" t="s">
        <v>58</v>
      </c>
      <c r="D8" s="21">
        <v>45083</v>
      </c>
    </row>
    <row r="9" spans="1:4" x14ac:dyDescent="0.25">
      <c r="A9" s="18" t="s">
        <v>52</v>
      </c>
      <c r="B9" s="19" t="s">
        <v>51</v>
      </c>
      <c r="C9" s="20" t="s">
        <v>53</v>
      </c>
      <c r="D9" s="21">
        <v>45083</v>
      </c>
    </row>
    <row r="10" spans="1:4" x14ac:dyDescent="0.25">
      <c r="A10" s="18" t="s">
        <v>49</v>
      </c>
      <c r="B10" s="19" t="s">
        <v>50</v>
      </c>
      <c r="C10" s="20" t="s">
        <v>43</v>
      </c>
      <c r="D10" s="21">
        <v>45083</v>
      </c>
    </row>
    <row r="11" spans="1:4" x14ac:dyDescent="0.25">
      <c r="A11" s="18" t="s">
        <v>73</v>
      </c>
      <c r="B11" s="18" t="s">
        <v>89</v>
      </c>
      <c r="C11" s="20" t="s">
        <v>88</v>
      </c>
      <c r="D11" s="21">
        <v>45083</v>
      </c>
    </row>
    <row r="12" spans="1:4" x14ac:dyDescent="0.25">
      <c r="A12" s="18" t="s">
        <v>75</v>
      </c>
      <c r="B12" s="18" t="s">
        <v>74</v>
      </c>
      <c r="C12" s="20" t="s">
        <v>69</v>
      </c>
      <c r="D12" s="21">
        <v>45083</v>
      </c>
    </row>
    <row r="13" spans="1:4" x14ac:dyDescent="0.25">
      <c r="A13" s="18" t="s">
        <v>76</v>
      </c>
      <c r="B13" s="18" t="s">
        <v>78</v>
      </c>
      <c r="C13" s="20" t="s">
        <v>70</v>
      </c>
      <c r="D13" s="21">
        <v>45083</v>
      </c>
    </row>
    <row r="14" spans="1:4" x14ac:dyDescent="0.25">
      <c r="A14" s="18" t="s">
        <v>77</v>
      </c>
      <c r="B14" s="18" t="s">
        <v>80</v>
      </c>
      <c r="C14" s="20" t="s">
        <v>71</v>
      </c>
      <c r="D14" s="21">
        <v>45083</v>
      </c>
    </row>
    <row r="15" spans="1:4" x14ac:dyDescent="0.25">
      <c r="A15" s="18" t="s">
        <v>87</v>
      </c>
      <c r="B15" s="18" t="s">
        <v>79</v>
      </c>
      <c r="C15" s="20" t="s">
        <v>72</v>
      </c>
      <c r="D15" s="21">
        <v>45083</v>
      </c>
    </row>
  </sheetData>
  <autoFilter ref="A1:D1" xr:uid="{BCA9791E-5F8D-4097-A4ED-C9D7CBCE3581}">
    <sortState ref="A2:D15">
      <sortCondition ref="A1"/>
    </sortState>
  </autoFilter>
  <hyperlinks>
    <hyperlink ref="C10" r:id="rId1" xr:uid="{971E5F60-E30A-4B1D-90C9-2563FE054E13}"/>
    <hyperlink ref="C9" r:id="rId2" xr:uid="{CB752296-88D2-43A0-BDCA-FC10283EB0C3}"/>
    <hyperlink ref="C4" r:id="rId3" xr:uid="{319D2D59-D004-43C2-9001-7056FC14A424}"/>
    <hyperlink ref="C8" r:id="rId4" xr:uid="{5CFF3A28-369F-475C-B441-1B61CFA632F1}"/>
    <hyperlink ref="C7" r:id="rId5" xr:uid="{5A4633B3-51C6-42F8-948B-0B7A92E9AB21}"/>
    <hyperlink ref="C3" r:id="rId6" xr:uid="{2C789CCE-E623-467F-8F91-5DF4F7353073}"/>
    <hyperlink ref="C6" r:id="rId7" xr:uid="{086DD325-E4F5-4B8F-99CA-888CD4FFC481}"/>
    <hyperlink ref="C12" r:id="rId8" xr:uid="{CDF82412-270A-4AFB-A3DC-D586EFBF5979}"/>
    <hyperlink ref="C13" r:id="rId9" xr:uid="{EF013DBD-FD2C-4AE0-BEE1-799762F29428}"/>
    <hyperlink ref="C14" r:id="rId10" xr:uid="{088C31AB-E457-4E6A-A70A-79DFD2146524}"/>
    <hyperlink ref="C15" r:id="rId11" xr:uid="{80822E49-F709-4E7C-9C6F-3A2216F0DCAA}"/>
    <hyperlink ref="C2" r:id="rId12" xr:uid="{6CD70CE4-8B53-47F9-BA9E-66AFCF84810A}"/>
  </hyperlinks>
  <pageMargins left="0.7" right="0.7" top="0.78740157499999996" bottom="0.78740157499999996"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README</vt:lpstr>
      <vt:lpstr>hoho_cluster_shift_only</vt:lpstr>
      <vt:lpstr>hoho_cluster_shift_shed</vt:lpstr>
      <vt:lpstr>ind_cluster_shift_only</vt:lpstr>
      <vt:lpstr>ind_cluster_shift_shed</vt:lpstr>
      <vt:lpstr>tcs_cluster_shift_only</vt:lpstr>
      <vt:lpstr>tcs+hoho_cluster_shift_only</vt:lpstr>
      <vt:lpstr>sources</vt:lpstr>
      <vt:lpstr>aver</vt:lpstr>
    </vt:vector>
  </TitlesOfParts>
  <Company>DLR e.V.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Kochems, Johannes</dc:creator>
  <cp:lastModifiedBy>Kochems, Johannes</cp:lastModifiedBy>
  <dcterms:created xsi:type="dcterms:W3CDTF">2023-06-06T06:53:35Z</dcterms:created>
  <dcterms:modified xsi:type="dcterms:W3CDTF">2023-06-06T17:44:21Z</dcterms:modified>
</cp:coreProperties>
</file>