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PTSI dan TSI" sheetId="2" r:id="rId6"/>
    <sheet state="visible" name="Analisis Data" sheetId="3" r:id="rId7"/>
    <sheet state="visible" name="Parameter Perairan" sheetId="4" r:id="rId8"/>
    <sheet state="visible" name="Jepara - Prawean" sheetId="5" r:id="rId9"/>
    <sheet state="visible" name="Jepara - Kayu Apung" sheetId="6" r:id="rId10"/>
    <sheet state="visible" name="Jepara - Pulau Panjang" sheetId="7" r:id="rId11"/>
    <sheet state="visible" name="Jepara - Ujung Piring" sheetId="8" r:id="rId12"/>
    <sheet state="visible" name="Jepara - Blebak" sheetId="9" r:id="rId13"/>
    <sheet state="visible" name="Jepara - Kartini" sheetId="10" r:id="rId14"/>
    <sheet state="visible" name="Jepara - Semat" sheetId="11" r:id="rId15"/>
    <sheet state="visible" name="Jepara - Salor" sheetId="12" r:id="rId16"/>
    <sheet state="visible" name="Jepara - Teluk Awur" sheetId="13" r:id="rId17"/>
    <sheet state="visible" name="Cilacap - Tebeng 1" sheetId="14" r:id="rId18"/>
    <sheet state="visible" name="Cilacap - Tebeng 2" sheetId="15" r:id="rId19"/>
    <sheet state="visible" name="Cilacap - Karangtengah" sheetId="16" r:id="rId20"/>
    <sheet state="visible" name="Rembang - Pulau Marongan" sheetId="17" r:id="rId21"/>
    <sheet state="visible" name="Rembang - Pantai Leran 1 (Barat" sheetId="18" r:id="rId22"/>
    <sheet state="visible" name="Rembang - Pantai Leran 2 (Timur" sheetId="19" r:id="rId23"/>
  </sheets>
  <definedNames/>
  <calcPr/>
</workbook>
</file>

<file path=xl/sharedStrings.xml><?xml version="1.0" encoding="utf-8"?>
<sst xmlns="http://schemas.openxmlformats.org/spreadsheetml/2006/main" count="1900" uniqueCount="399">
  <si>
    <t>Stasiun</t>
  </si>
  <si>
    <t>Pantai</t>
  </si>
  <si>
    <t>Lokasi</t>
  </si>
  <si>
    <t>Longtitude (X)</t>
  </si>
  <si>
    <t>Latitude (Y)</t>
  </si>
  <si>
    <t>Tutupan Lamun</t>
  </si>
  <si>
    <t>Tutupan Makroalga</t>
  </si>
  <si>
    <t>Tutupan Perifiton</t>
  </si>
  <si>
    <t>Hasil IKEL/SEQI</t>
  </si>
  <si>
    <t>Klasifikasi</t>
  </si>
  <si>
    <t>Aktivitas</t>
  </si>
  <si>
    <t>Nilai PTSI</t>
  </si>
  <si>
    <t>Nilai TSI</t>
  </si>
  <si>
    <t xml:space="preserve">Stok Karbon Lamun (tonC/ha)
</t>
  </si>
  <si>
    <t xml:space="preserve">Stok Karbon Sedimen (tonC/ha)
</t>
  </si>
  <si>
    <t>Salinitas</t>
  </si>
  <si>
    <t>Suhu</t>
  </si>
  <si>
    <t>pH</t>
  </si>
  <si>
    <t>Nama Desa</t>
  </si>
  <si>
    <t>RMBG.SG01</t>
  </si>
  <si>
    <t>Pulau Marongan</t>
  </si>
  <si>
    <t>Rembang</t>
  </si>
  <si>
    <t>111.260958</t>
  </si>
  <si>
    <t>-6.667458</t>
  </si>
  <si>
    <t>Sedang</t>
  </si>
  <si>
    <t>Wisata; Memancing</t>
  </si>
  <si>
    <t>Desa Tasikharjo</t>
  </si>
  <si>
    <t>RMBG.SG02</t>
  </si>
  <si>
    <t>Pantai Leran 1 (Barat)</t>
  </si>
  <si>
    <t>111.468644</t>
  </si>
  <si>
    <t>-6.637642</t>
  </si>
  <si>
    <t>Tambak; PLTU</t>
  </si>
  <si>
    <t>Desa Leran</t>
  </si>
  <si>
    <t>RMBG.SG03</t>
  </si>
  <si>
    <t>Pantai Leran 2 (Timur)</t>
  </si>
  <si>
    <t>111.478622</t>
  </si>
  <si>
    <t>Desa Trahan</t>
  </si>
  <si>
    <t>JPRA.SG01</t>
  </si>
  <si>
    <t>Pantai Prawean</t>
  </si>
  <si>
    <t>Jepara</t>
  </si>
  <si>
    <t>110.653732</t>
  </si>
  <si>
    <t>-6.564077</t>
  </si>
  <si>
    <t>Wisata; Kapal</t>
  </si>
  <si>
    <t>Desa Bandengan</t>
  </si>
  <si>
    <t>JPRA.SG02</t>
  </si>
  <si>
    <t>Pantai Kayu Apung</t>
  </si>
  <si>
    <t>110.654463</t>
  </si>
  <si>
    <t>-6.549433</t>
  </si>
  <si>
    <t>Akuakultur</t>
  </si>
  <si>
    <t>JPRA.SG03</t>
  </si>
  <si>
    <t>Pulau Panjang</t>
  </si>
  <si>
    <t>110.630877</t>
  </si>
  <si>
    <t xml:space="preserve"> -6.576186</t>
  </si>
  <si>
    <t>Baik</t>
  </si>
  <si>
    <t>Desa Ujung Batu</t>
  </si>
  <si>
    <t>JPRA.SG04</t>
  </si>
  <si>
    <t>Pantai Ujung Piring</t>
  </si>
  <si>
    <t>110.669646</t>
  </si>
  <si>
    <t>-6.511672</t>
  </si>
  <si>
    <t>Wisata; Memancing; Dermaga; Memancing</t>
  </si>
  <si>
    <t>Desa Jambu</t>
  </si>
  <si>
    <t>JPRA.SG05</t>
  </si>
  <si>
    <t>Pantai Blebak</t>
  </si>
  <si>
    <t>110.67042</t>
  </si>
  <si>
    <t>-6.50291</t>
  </si>
  <si>
    <t>JPRA.SG06</t>
  </si>
  <si>
    <t>Pantai Kartini</t>
  </si>
  <si>
    <t>110.65236</t>
  </si>
  <si>
    <t>-6.56408</t>
  </si>
  <si>
    <t>Buruk</t>
  </si>
  <si>
    <t>n/a</t>
  </si>
  <si>
    <t>Desa Bulu</t>
  </si>
  <si>
    <t>JPRA.SG07</t>
  </si>
  <si>
    <t>Pantai Semat</t>
  </si>
  <si>
    <t>110.63885</t>
  </si>
  <si>
    <t>-6.63733</t>
  </si>
  <si>
    <t>Wisata; Gleaning</t>
  </si>
  <si>
    <t>Desa Semat</t>
  </si>
  <si>
    <t>JPRA.SG08</t>
  </si>
  <si>
    <t>Pantai Teluk Awur</t>
  </si>
  <si>
    <t>110.63732</t>
  </si>
  <si>
    <t>-6.62193</t>
  </si>
  <si>
    <t>Tambak; Gleaning</t>
  </si>
  <si>
    <t>Desa Teluk Awur</t>
  </si>
  <si>
    <t>JPRA.SG09</t>
  </si>
  <si>
    <t>Pantai Salor</t>
  </si>
  <si>
    <t>110.668667</t>
  </si>
  <si>
    <t>-6.533211</t>
  </si>
  <si>
    <t>Wisata</t>
  </si>
  <si>
    <t>Desa Mororejo</t>
  </si>
  <si>
    <t>Pantai Marina</t>
  </si>
  <si>
    <t>110.655078</t>
  </si>
  <si>
    <t>-6.565669</t>
  </si>
  <si>
    <t>Wisata; Dermaga</t>
  </si>
  <si>
    <t>CLCP.SG01</t>
  </si>
  <si>
    <t>Pantai Tebeng 1</t>
  </si>
  <si>
    <t>Cilacap</t>
  </si>
  <si>
    <t>109.035878</t>
  </si>
  <si>
    <t>-7.763661</t>
  </si>
  <si>
    <t>Desa Tambakreja</t>
  </si>
  <si>
    <t>CLCP.SG02</t>
  </si>
  <si>
    <t>Pantai Tebeng 2</t>
  </si>
  <si>
    <t>109.034642</t>
  </si>
  <si>
    <t>-7.765253</t>
  </si>
  <si>
    <t>CLCP.SG03</t>
  </si>
  <si>
    <t>Pantai Karang Tengah</t>
  </si>
  <si>
    <t>109.028900</t>
  </si>
  <si>
    <t>-7.765328</t>
  </si>
  <si>
    <t>Wisata; Memancing, Jetty</t>
  </si>
  <si>
    <t>PTSI / TSI</t>
  </si>
  <si>
    <t>KABUPATEN JEPARA</t>
  </si>
  <si>
    <t>KABUPATEN REMBANG</t>
  </si>
  <si>
    <t>KABUPATEN CILACAP</t>
  </si>
  <si>
    <t>No</t>
  </si>
  <si>
    <t>Parameter PTSI</t>
  </si>
  <si>
    <t>Pulau Panjang (Timur)</t>
  </si>
  <si>
    <t>Pulau Panjang (Barat)</t>
  </si>
  <si>
    <t>Pantai Prawean (1)</t>
  </si>
  <si>
    <t>Pantai Prawean (2)</t>
  </si>
  <si>
    <t>Pantai Teluk Awur (1)</t>
  </si>
  <si>
    <t>Pantai Teluk Awur (2)</t>
  </si>
  <si>
    <t>Pantai Leran (Barat PLTU)</t>
  </si>
  <si>
    <t>Pantai Leran (Timur PLTU)</t>
  </si>
  <si>
    <t>Pantai Tebeng (1)</t>
  </si>
  <si>
    <t>Pantai Tebeng (2)</t>
  </si>
  <si>
    <t>Penilaian PTSI</t>
  </si>
  <si>
    <t>Titik Koordinat</t>
  </si>
  <si>
    <t>6°34'31.76"S 110°37'51.73"E</t>
  </si>
  <si>
    <t>6°34'36.59"S 110°37'37.03"E</t>
  </si>
  <si>
    <t>6°33'50.15"S 110°39'11.75"E</t>
  </si>
  <si>
    <t>6°33'39.55"S 110°38'59.73"E</t>
  </si>
  <si>
    <t>6°30'09.54"S 110°40'11.80"E</t>
  </si>
  <si>
    <t>6°30'41.34"S 110°40'10.07"E</t>
  </si>
  <si>
    <t>6°33'00.36"S 110°39'14.26"E</t>
  </si>
  <si>
    <t>6°33'56.41"S 110°39'18.28"E</t>
  </si>
  <si>
    <t>6°38'13.19"S 110°38'20.70"E</t>
  </si>
  <si>
    <t>6°37'33.39"S 110°38'12.44"E</t>
  </si>
  <si>
    <t>6°37'00.26"S 110°38'22.66"E</t>
  </si>
  <si>
    <t>6°32'03.80"S 110°40'09.12"E</t>
  </si>
  <si>
    <t>6°40'00.28"S 111°15'40.22"E</t>
  </si>
  <si>
    <t>6°38'16.27"S 111°28'08.20"E</t>
  </si>
  <si>
    <t>6°37'39.54"S 111°28'44.33"E</t>
  </si>
  <si>
    <t>7°45'49.18"S 109°02'09.16"E</t>
  </si>
  <si>
    <t>7°45'54.91"S 109°02'04.71"E</t>
  </si>
  <si>
    <t>7°45'55.18"S 109°01'44.04"E</t>
  </si>
  <si>
    <t>Distribusi lamun historis</t>
  </si>
  <si>
    <t>(1) Untuk area yang sebelumnya tidak bervegetasi
(2) Untuk area yang sebelumnya bervegetasi</t>
  </si>
  <si>
    <t>Distribusi lamun saat ini</t>
  </si>
  <si>
    <t>(0) Untuk area yang saat ini bervegetasi
(1) Untuk area yang saat ini tidak bervegetasi</t>
  </si>
  <si>
    <t>Kedekatan dengan padang lamun alami</t>
  </si>
  <si>
    <t>(0) Untuk &lt; 100 m 
(1) Untuk ≥ 100 m</t>
  </si>
  <si>
    <t>Sedimen</t>
  </si>
  <si>
    <t>(0) Untuk batuan atau kerikil
(1) Untuk &gt; 70% lumpur/tanah liat
(2) Untuk kerikil bebas dengan &lt;70% lumpur/tanah liat</t>
  </si>
  <si>
    <t>Paparan Gelombang</t>
  </si>
  <si>
    <t>(0) Untuk &gt; rata-rata + 2 SD hasil pengukuran relatif terhadap indeks paparan di setiap lokasi
(1) Untuk ≤ rata-rata + 2 SD hasil pengukuran relatif terhadap indeks paparan di setiap lokasi</t>
  </si>
  <si>
    <t>Kedalaman air</t>
  </si>
  <si>
    <t>(0) Untuk &gt; 2 m saat air surut
(1) Untuk &lt; 0,5 m atau 1,5 - 2 m saat air surut
(2) Untuk 0,5 - 1,5 m saat air surut</t>
  </si>
  <si>
    <t>Kualitas air (TSS)</t>
  </si>
  <si>
    <t>(1) Untuk &gt; 20 mg/L
(2) Untuk &lt; 20 mg/L</t>
  </si>
  <si>
    <t>TOTAL SKOR PTSI</t>
  </si>
  <si>
    <t>Nilai yang akan muncul 0, 1, 2, 4, 8, dan 16</t>
  </si>
  <si>
    <t>Parameter TSI</t>
  </si>
  <si>
    <t>Penilaian TSI</t>
  </si>
  <si>
    <t>PTSI</t>
  </si>
  <si>
    <t>(0) Untuk PTSI = 0 - 1
(1) Untuk PTSI = 2 - 4
(2) Untuk PTSI = 8 -16</t>
  </si>
  <si>
    <t>Cahaya (data lapangan)</t>
  </si>
  <si>
    <t>(0) Untuk &lt; 20% intensitas permukaan
(1) Untuk ≥ 20% intensitas permukaan
(2) Untuk intensitas &gt; lamun referensi</t>
  </si>
  <si>
    <t>Cahaya 
(data lapangan)</t>
  </si>
  <si>
    <t>Bioturbasi (data lapangan)</t>
  </si>
  <si>
    <t>(0) Untuk melimpah
(1) Untuk ada
(2) Untuk tidak ada</t>
  </si>
  <si>
    <t>Bioturbasi 
(data lapangan)</t>
  </si>
  <si>
    <t>Kelangsungan hidup lamun (uji transplantasi)</t>
  </si>
  <si>
    <t>(0) Untuk &lt; 20%
(1) Untuk 20 - 40%
(2) Untuk &gt; 40%</t>
  </si>
  <si>
    <t>Kelangsungan hidup lamun 
(uji transplantasi)</t>
  </si>
  <si>
    <t>TOTAL SKOR TSI</t>
  </si>
  <si>
    <t>Sebelumnya bervegetasi</t>
  </si>
  <si>
    <t>Sebelumnya tidak bervegetasi</t>
  </si>
  <si>
    <t>Tidak bervegetasi</t>
  </si>
  <si>
    <t>≥ 100 m</t>
  </si>
  <si>
    <t>Pasir</t>
  </si>
  <si>
    <t>Lumpur</t>
  </si>
  <si>
    <t>dibawah rata-rata</t>
  </si>
  <si>
    <t>0,5 - 1,5 m</t>
  </si>
  <si>
    <t xml:space="preserve"> &lt; 20 mg/L</t>
  </si>
  <si>
    <t xml:space="preserve"> &gt; 20 mg/L</t>
  </si>
  <si>
    <t>≥ lamun referensi</t>
  </si>
  <si>
    <t>Tidak ada</t>
  </si>
  <si>
    <t>Lokasi/Pulau</t>
  </si>
  <si>
    <t>Rata-Rata
  Penutupan Lamun (%)</t>
  </si>
  <si>
    <t>STD EROR</t>
  </si>
  <si>
    <t>Dominansi Jenis (%)</t>
  </si>
  <si>
    <t>Nilai Parameter Pendukung (Rata-rata)</t>
  </si>
  <si>
    <t>Kecerahan Perairan</t>
  </si>
  <si>
    <t>Jumlah Spesies</t>
  </si>
  <si>
    <t>IKEL/SEQI</t>
  </si>
  <si>
    <t>Status IKEL</t>
  </si>
  <si>
    <t>Status IKEL:</t>
  </si>
  <si>
    <t>Ea</t>
  </si>
  <si>
    <t>Th</t>
  </si>
  <si>
    <t>Cr</t>
  </si>
  <si>
    <t>Os</t>
  </si>
  <si>
    <t>Hu</t>
  </si>
  <si>
    <t>Si</t>
  </si>
  <si>
    <t>Hp</t>
  </si>
  <si>
    <t>Ho</t>
  </si>
  <si>
    <t>Tutupan Makroalga (%)</t>
  </si>
  <si>
    <t>Tutupan Perifiton (%)</t>
  </si>
  <si>
    <t>0 &lt;= n &lt;= 0.36</t>
  </si>
  <si>
    <t>: Sangat Buruk</t>
  </si>
  <si>
    <t>0.37 &lt;= n &lt;= 0.52</t>
  </si>
  <si>
    <t>: Buruk</t>
  </si>
  <si>
    <t>0.53 &lt;= n &lt;= 0.68</t>
  </si>
  <si>
    <t>: Sedang</t>
  </si>
  <si>
    <t>0.69 &lt;= n &lt;= 0.84</t>
  </si>
  <si>
    <t>: Baik</t>
  </si>
  <si>
    <t>Rata - Rata</t>
  </si>
  <si>
    <t>0.85 &lt;= n &lt;= 1</t>
  </si>
  <si>
    <t>: Sangat Baik</t>
  </si>
  <si>
    <t>STDEV</t>
  </si>
  <si>
    <t>Data Aktivitas Antropogenik</t>
  </si>
  <si>
    <t>Wilayah</t>
  </si>
  <si>
    <t>Memancing</t>
  </si>
  <si>
    <t>Tambak</t>
  </si>
  <si>
    <t>PLTU</t>
  </si>
  <si>
    <t>Kapal</t>
  </si>
  <si>
    <t>Dermaga</t>
  </si>
  <si>
    <t>Gleaning</t>
  </si>
  <si>
    <t>Jetty</t>
  </si>
  <si>
    <t>Parameter Perairan</t>
  </si>
  <si>
    <t>Marina</t>
  </si>
  <si>
    <t>Tanggal</t>
  </si>
  <si>
    <t>Catatan:</t>
  </si>
  <si>
    <t>Pengamat</t>
  </si>
  <si>
    <t>Dio, Reza, Humam, Agus</t>
  </si>
  <si>
    <t>Waktu</t>
  </si>
  <si>
    <t/>
  </si>
  <si>
    <t>Informasi umum:</t>
  </si>
  <si>
    <t>Cuaca</t>
  </si>
  <si>
    <t xml:space="preserve">Kecerahan </t>
  </si>
  <si>
    <t>Sungai</t>
  </si>
  <si>
    <t xml:space="preserve">Kedalaman </t>
  </si>
  <si>
    <t>Mangove</t>
  </si>
  <si>
    <t xml:space="preserve">Dermaga </t>
  </si>
  <si>
    <t>Jalur Kapal dan Pariwisata</t>
  </si>
  <si>
    <t>Transek</t>
  </si>
  <si>
    <t>Koordinat</t>
  </si>
  <si>
    <t>Substrat</t>
  </si>
  <si>
    <t xml:space="preserve">Nilai Penutupan Lamun </t>
  </si>
  <si>
    <t>Rata - Rata Penutupan Lamun (%)</t>
  </si>
  <si>
    <t>Nilai penutupan lamun per jenis</t>
  </si>
  <si>
    <t>Kekayaan Spesies</t>
  </si>
  <si>
    <t>Kerapatan Ea (m2)</t>
  </si>
  <si>
    <t>Penutupan</t>
  </si>
  <si>
    <t>Kecerahan air</t>
  </si>
  <si>
    <t>Catatan</t>
  </si>
  <si>
    <t>Line</t>
  </si>
  <si>
    <t>Meter</t>
  </si>
  <si>
    <t>Lat</t>
  </si>
  <si>
    <t>Long</t>
  </si>
  <si>
    <t>Kotak</t>
  </si>
  <si>
    <t>Rata - Rata (%)</t>
  </si>
  <si>
    <t>Rata-Rata (%)</t>
  </si>
  <si>
    <t>Makroalga</t>
  </si>
  <si>
    <t>Epifit</t>
  </si>
  <si>
    <t>Tipe</t>
  </si>
  <si>
    <t>(%)</t>
  </si>
  <si>
    <t xml:space="preserve"> -6.564077° E, 110.653732° S</t>
  </si>
  <si>
    <t>Cerah</t>
  </si>
  <si>
    <t xml:space="preserve"> -6.565409°E, 110.652513°S</t>
  </si>
  <si>
    <t xml:space="preserve"> -6.563955° E, 110.653269° S</t>
  </si>
  <si>
    <t xml:space="preserve"> -6.564979°E , 110.652258°S</t>
  </si>
  <si>
    <t xml:space="preserve"> -6.563841° E, 110.652843° S</t>
  </si>
  <si>
    <t xml:space="preserve"> -6.564582°E, 110.651820°S</t>
  </si>
  <si>
    <t>Pariwisata dan Memancing</t>
  </si>
  <si>
    <t xml:space="preserve"> -6.549433° E, 110.654463° S</t>
  </si>
  <si>
    <t>Rubble</t>
  </si>
  <si>
    <t xml:space="preserve"> -6.548822° E, 110.653243° S</t>
  </si>
  <si>
    <t xml:space="preserve"> -6.548936° E, 110.654634° S</t>
  </si>
  <si>
    <t xml:space="preserve"> -6.548394° E, 110.653490° S</t>
  </si>
  <si>
    <t xml:space="preserve"> -6.548584° E,  110.655124° S</t>
  </si>
  <si>
    <t xml:space="preserve"> -6.547860° E,  110.653967° S</t>
  </si>
  <si>
    <t>Pariwisata dan Memancing Ikan</t>
  </si>
  <si>
    <t xml:space="preserve"> -6.576186°E, 110.630877°S</t>
  </si>
  <si>
    <t xml:space="preserve"> -6.575081°E, 110.631811°S</t>
  </si>
  <si>
    <t xml:space="preserve"> -6.576548°E, 110.630865°S</t>
  </si>
  <si>
    <t xml:space="preserve"> -6.575932°E, 110.631645°S</t>
  </si>
  <si>
    <t xml:space="preserve"> -6.576824°E, 110.630941°S</t>
  </si>
  <si>
    <t xml:space="preserve"> -6.576010°E, 110.632137°S</t>
  </si>
  <si>
    <t>Ada</t>
  </si>
  <si>
    <t>Tidak Ada</t>
  </si>
  <si>
    <t>Wisata dan Memancing</t>
  </si>
  <si>
    <t xml:space="preserve">Keruh </t>
  </si>
  <si>
    <t>37.5</t>
  </si>
  <si>
    <t>62.5</t>
  </si>
  <si>
    <t>-6.512319</t>
  </si>
  <si>
    <t>110.669048</t>
  </si>
  <si>
    <t>-6.511958</t>
  </si>
  <si>
    <t>110.669960</t>
  </si>
  <si>
    <t>-6.512571</t>
  </si>
  <si>
    <t>110.669319</t>
  </si>
  <si>
    <t>-6.512275</t>
  </si>
  <si>
    <t>110.670299</t>
  </si>
  <si>
    <t>-6.512479</t>
  </si>
  <si>
    <t>110.670105</t>
  </si>
  <si>
    <t>100 cm</t>
  </si>
  <si>
    <t>-6.50255</t>
  </si>
  <si>
    <t>110.67069</t>
  </si>
  <si>
    <t>-6.50273</t>
  </si>
  <si>
    <t>110.66997</t>
  </si>
  <si>
    <t>-6.50237</t>
  </si>
  <si>
    <t>110.67024</t>
  </si>
  <si>
    <t>-6.50264</t>
  </si>
  <si>
    <t>110.66950</t>
  </si>
  <si>
    <t>-6.502188</t>
  </si>
  <si>
    <t>110.66988</t>
  </si>
  <si>
    <t>-6.58619</t>
  </si>
  <si>
    <t>110.64304</t>
  </si>
  <si>
    <t>-6.58576</t>
  </si>
  <si>
    <t>110.64345</t>
  </si>
  <si>
    <t>-6.58574</t>
  </si>
  <si>
    <t>110.64280</t>
  </si>
  <si>
    <t>-6.58517</t>
  </si>
  <si>
    <t>110.64346</t>
  </si>
  <si>
    <t>-6.58518</t>
  </si>
  <si>
    <t>110.64289</t>
  </si>
  <si>
    <t>Pasir Rubble</t>
  </si>
  <si>
    <t>-6.63850</t>
  </si>
  <si>
    <t>110.63839</t>
  </si>
  <si>
    <t>-6.63773</t>
  </si>
  <si>
    <t>110.63903</t>
  </si>
  <si>
    <t>-6.63813</t>
  </si>
  <si>
    <t>110.63815</t>
  </si>
  <si>
    <t>-6.63804</t>
  </si>
  <si>
    <t>110.63922</t>
  </si>
  <si>
    <t>-6.63780</t>
  </si>
  <si>
    <t>110.63792</t>
  </si>
  <si>
    <t>6°31'59.56"S</t>
  </si>
  <si>
    <t>110°40'7.20"E</t>
  </si>
  <si>
    <t>Keruh</t>
  </si>
  <si>
    <t>6°32'2.18"S</t>
  </si>
  <si>
    <t>110°40'8.15"E</t>
  </si>
  <si>
    <t>6°32'3.36"S</t>
  </si>
  <si>
    <t>110°40'9.04"E</t>
  </si>
  <si>
    <t>15 cm</t>
  </si>
  <si>
    <t>Pasir halus</t>
  </si>
  <si>
    <t>110.63642</t>
  </si>
  <si>
    <t>-6.62239</t>
  </si>
  <si>
    <t>-6.62284</t>
  </si>
  <si>
    <t>110.63687</t>
  </si>
  <si>
    <t>Dio, Reza, Pamungkas, Surya</t>
  </si>
  <si>
    <t>Pantai Karangtengah</t>
  </si>
  <si>
    <t>Ms</t>
  </si>
  <si>
    <t>Dio, Pamungkas, Arfa</t>
  </si>
  <si>
    <t>30-130 Cm</t>
  </si>
  <si>
    <t>Terdapat aktivitas perangkap rajungan</t>
  </si>
  <si>
    <t xml:space="preserve">  6°40'2.85"S </t>
  </si>
  <si>
    <t>111°15'39.45"E</t>
  </si>
  <si>
    <t>Lumpur Berpasir</t>
  </si>
  <si>
    <t xml:space="preserve">  6°40'4.37"S</t>
  </si>
  <si>
    <t xml:space="preserve">  6°39'59.53"S</t>
  </si>
  <si>
    <t>111°15'39.23"E</t>
  </si>
  <si>
    <t xml:space="preserve">  6°40'0.67"S</t>
  </si>
  <si>
    <t>111°15'42.25"E</t>
  </si>
  <si>
    <t xml:space="preserve">  6°39'56.97"S</t>
  </si>
  <si>
    <t>111°15'40.80"E</t>
  </si>
  <si>
    <t xml:space="preserve">  6°39'58.17"S</t>
  </si>
  <si>
    <t>111°15'43.54"E</t>
  </si>
  <si>
    <t>Kabupaten Rembang</t>
  </si>
  <si>
    <t>Des Leran</t>
  </si>
  <si>
    <t>Pantai Leran (Barat)</t>
  </si>
  <si>
    <t>30-40 cm</t>
  </si>
  <si>
    <t>50-140 cm</t>
  </si>
  <si>
    <t>Ada Mangrove</t>
  </si>
  <si>
    <t>Jetty PLTU</t>
  </si>
  <si>
    <t>Terdapat aktivitas tambak dan PLTU disekitar, dan pancang untuk budidaya</t>
  </si>
  <si>
    <t xml:space="preserve">  6°38'15.51"S </t>
  </si>
  <si>
    <t>111°28'7.12"E</t>
  </si>
  <si>
    <t>Pasir Lumpur</t>
  </si>
  <si>
    <t xml:space="preserve">  6°38'13.21"S</t>
  </si>
  <si>
    <t>111°28'4.91"E</t>
  </si>
  <si>
    <t xml:space="preserve">  6°38'17.52"S</t>
  </si>
  <si>
    <t>111°28'4.64"E</t>
  </si>
  <si>
    <t xml:space="preserve">  6°38'15.19"S</t>
  </si>
  <si>
    <t>111°28'2.44"E</t>
  </si>
  <si>
    <t>Pantai Leran (Timur)</t>
  </si>
  <si>
    <t>30-160 cm</t>
  </si>
  <si>
    <t>6°37'38.65"S</t>
  </si>
  <si>
    <t>111°28'43.04"E</t>
  </si>
  <si>
    <t>Karang Pasir</t>
  </si>
  <si>
    <t>6°37'35.53"S</t>
  </si>
  <si>
    <t>111°28'42.07"E</t>
  </si>
  <si>
    <t>6°37'38.02"S</t>
  </si>
  <si>
    <t>111°28'44.66"E</t>
  </si>
  <si>
    <t>6°37'34.88"S</t>
  </si>
  <si>
    <t>111°28'43.73"E</t>
  </si>
  <si>
    <t>6°37'37.39"S</t>
  </si>
  <si>
    <t>111°28'46.17"E</t>
  </si>
  <si>
    <t>6°37'34.22"S</t>
  </si>
  <si>
    <t>111°28'45.28"E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</si>
</sst>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.m"/>
    <numFmt numFmtId="165" formatCode="#,##0.000"/>
    <numFmt numFmtId="166" formatCode="0.000"/>
    <numFmt numFmtId="167" formatCode="0.00000"/>
    <numFmt numFmtId="168" formatCode="0.0"/>
    <numFmt numFmtId="169" formatCode="#,##0.00000"/>
  </numFmts>
  <fonts count="25">
    <font>
      <sz val="10.0"/>
      <color rgb="FF000000"/>
      <name val="Arial"/>
      <scheme val="minor"/>
    </font>
    <font>
      <b/>
      <sz val="11.0"/>
      <color theme="1"/>
      <name val="Cambria"/>
    </font>
    <font>
      <sz val="11.0"/>
      <color rgb="FF000000"/>
      <name val="Cambria"/>
    </font>
    <font>
      <sz val="11.0"/>
      <color theme="1"/>
      <name val="Cambria"/>
    </font>
    <font>
      <color theme="1"/>
      <name val="Arial"/>
      <scheme val="minor"/>
    </font>
    <font>
      <color rgb="FF000000"/>
      <name val="Arial"/>
      <scheme val="minor"/>
    </font>
    <font>
      <b/>
      <sz val="17.0"/>
      <color theme="1"/>
      <name val="Arial"/>
      <scheme val="minor"/>
    </font>
    <font/>
    <font>
      <b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Cambria"/>
    </font>
    <font>
      <sz val="12.0"/>
      <color theme="1"/>
      <name val="Cambria"/>
    </font>
    <font>
      <b/>
      <color theme="1"/>
      <name val="Cambria"/>
    </font>
    <font>
      <b/>
      <sz val="12.0"/>
      <color theme="1"/>
      <name val="Calibri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b/>
      <sz val="11.0"/>
      <color theme="1"/>
      <name val="Calibri"/>
    </font>
    <font>
      <color theme="1"/>
      <name val="Cambria"/>
    </font>
    <font>
      <sz val="12.0"/>
      <color rgb="FF000000"/>
      <name val="&quot;Times New Roman&quot;"/>
    </font>
    <font>
      <sz val="11.0"/>
      <color rgb="FF1F1F1F"/>
      <name val="Arial"/>
    </font>
    <font>
      <sz val="11.0"/>
      <color theme="1"/>
      <name val="Times New Roman"/>
    </font>
    <font>
      <color rgb="FF000000"/>
      <name val="Cambria"/>
    </font>
  </fonts>
  <fills count="1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rgb="FF70AD47"/>
      </patternFill>
    </fill>
    <fill>
      <patternFill patternType="solid">
        <fgColor rgb="FFA5A5A5"/>
        <bgColor rgb="FFA5A5A5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1" xfId="0" applyAlignment="1" applyBorder="1" applyFont="1" applyNumberFormat="1">
      <alignment readingOrder="0" shrinkToFit="0" vertical="center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2" numFmtId="1" xfId="0" applyAlignment="1" applyBorder="1" applyFont="1" applyNumberFormat="1">
      <alignment horizontal="center" readingOrder="0" shrinkToFit="0" vertical="center" wrapText="0"/>
    </xf>
    <xf borderId="2" fillId="0" fontId="3" numFmtId="4" xfId="0" applyAlignment="1" applyBorder="1" applyFont="1" applyNumberFormat="1">
      <alignment horizontal="center" shrinkToFit="0" vertical="bottom" wrapText="0"/>
    </xf>
    <xf borderId="1" fillId="0" fontId="2" numFmtId="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2" xfId="0" applyAlignment="1" applyBorder="1" applyFont="1" applyNumberFormat="1">
      <alignment horizontal="center" readingOrder="0" shrinkToFit="0" vertical="bottom" wrapText="0"/>
    </xf>
    <xf borderId="1" fillId="0" fontId="2" numFmtId="2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" xfId="0" applyAlignment="1" applyBorder="1" applyFont="1" applyNumberFormat="1">
      <alignment readingOrder="0" shrinkToFit="0" vertical="bottom" wrapText="0"/>
    </xf>
    <xf borderId="1" fillId="0" fontId="2" numFmtId="49" xfId="0" applyAlignment="1" applyBorder="1" applyFont="1" applyNumberForma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1" xfId="0" applyAlignment="1" applyBorder="1" applyFont="1" applyNumberFormat="1">
      <alignment horizontal="center" readingOrder="0" shrinkToFit="0" vertical="bottom" wrapText="0"/>
    </xf>
    <xf borderId="2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5" numFmtId="3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4" fillId="2" fontId="6" numFmtId="0" xfId="0" applyAlignment="1" applyBorder="1" applyFill="1" applyFont="1">
      <alignment horizontal="center" readingOrder="0" vertical="center"/>
    </xf>
    <xf borderId="5" fillId="0" fontId="7" numFmtId="0" xfId="0" applyBorder="1" applyFont="1"/>
    <xf borderId="6" fillId="0" fontId="7" numFmtId="0" xfId="0" applyBorder="1" applyFont="1"/>
    <xf borderId="0" fillId="0" fontId="4" numFmtId="0" xfId="0" applyAlignment="1" applyFont="1">
      <alignment vertical="center"/>
    </xf>
    <xf borderId="7" fillId="3" fontId="8" numFmtId="0" xfId="0" applyAlignment="1" applyBorder="1" applyFill="1" applyFont="1">
      <alignment horizontal="center" readingOrder="0" vertical="center"/>
    </xf>
    <xf borderId="8" fillId="0" fontId="7" numFmtId="0" xfId="0" applyBorder="1" applyFont="1"/>
    <xf borderId="9" fillId="0" fontId="7" numFmtId="0" xfId="0" applyBorder="1" applyFont="1"/>
    <xf borderId="7" fillId="4" fontId="8" numFmtId="0" xfId="0" applyAlignment="1" applyBorder="1" applyFill="1" applyFont="1">
      <alignment horizontal="center" readingOrder="0" vertical="center"/>
    </xf>
    <xf borderId="7" fillId="5" fontId="8" numFmtId="0" xfId="0" applyAlignment="1" applyBorder="1" applyFill="1" applyFont="1">
      <alignment horizontal="center" readingOrder="0" vertical="center"/>
    </xf>
    <xf borderId="3" fillId="0" fontId="7" numFmtId="0" xfId="0" applyBorder="1" applyFont="1"/>
    <xf borderId="10" fillId="0" fontId="7" numFmtId="0" xfId="0" applyBorder="1" applyFont="1"/>
    <xf borderId="2" fillId="0" fontId="7" numFmtId="0" xfId="0" applyBorder="1" applyFont="1"/>
    <xf borderId="1" fillId="3" fontId="8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7" fillId="3" fontId="8" numFmtId="0" xfId="0" applyAlignment="1" applyBorder="1" applyFont="1">
      <alignment readingOrder="0" vertical="center"/>
    </xf>
    <xf borderId="1" fillId="3" fontId="4" numFmtId="0" xfId="0" applyAlignment="1" applyBorder="1" applyFont="1">
      <alignment readingOrder="0" vertical="center"/>
    </xf>
    <xf borderId="1" fillId="4" fontId="4" numFmtId="0" xfId="0" applyAlignment="1" applyBorder="1" applyFont="1">
      <alignment readingOrder="0" vertical="center"/>
    </xf>
    <xf borderId="1" fillId="5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7" fillId="2" fontId="8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readingOrder="0"/>
    </xf>
    <xf borderId="7" fillId="0" fontId="8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1" fillId="0" fontId="4" numFmtId="9" xfId="0" applyAlignment="1" applyBorder="1" applyFont="1" applyNumberFormat="1">
      <alignment horizontal="center" readingOrder="0" vertical="center"/>
    </xf>
    <xf borderId="7" fillId="0" fontId="4" numFmtId="9" xfId="0" applyAlignment="1" applyBorder="1" applyFont="1" applyNumberFormat="1">
      <alignment horizontal="center" readingOrder="0" vertical="center"/>
    </xf>
    <xf borderId="11" fillId="0" fontId="8" numFmtId="0" xfId="0" applyAlignment="1" applyBorder="1" applyFont="1">
      <alignment horizontal="center" readingOrder="0" vertical="top"/>
    </xf>
    <xf borderId="0" fillId="0" fontId="8" numFmtId="0" xfId="0" applyAlignment="1" applyFont="1">
      <alignment horizontal="center" readingOrder="0" vertical="top"/>
    </xf>
    <xf borderId="7" fillId="5" fontId="8" numFmtId="0" xfId="0" applyAlignment="1" applyBorder="1" applyFont="1">
      <alignment horizontal="center" readingOrder="0"/>
    </xf>
    <xf borderId="7" fillId="0" fontId="8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shrinkToFit="0" vertical="top" wrapText="1"/>
    </xf>
    <xf borderId="12" fillId="0" fontId="4" numFmtId="0" xfId="0" applyAlignment="1" applyBorder="1" applyFont="1">
      <alignment readingOrder="0" vertical="top"/>
    </xf>
    <xf borderId="12" fillId="0" fontId="4" numFmtId="0" xfId="0" applyAlignment="1" applyBorder="1" applyFont="1">
      <alignment horizontal="center" readingOrder="0" vertical="top"/>
    </xf>
    <xf borderId="1" fillId="5" fontId="8" numFmtId="0" xfId="0" applyAlignment="1" applyBorder="1" applyFont="1">
      <alignment horizontal="center"/>
    </xf>
    <xf borderId="1" fillId="5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top"/>
    </xf>
    <xf borderId="1" fillId="0" fontId="8" numFmtId="0" xfId="0" applyAlignment="1" applyBorder="1" applyFont="1">
      <alignment horizontal="center" readingOrder="0" vertical="center"/>
    </xf>
    <xf borderId="1" fillId="0" fontId="4" numFmtId="9" xfId="0" applyAlignment="1" applyBorder="1" applyFont="1" applyNumberFormat="1">
      <alignment horizontal="center" readingOrder="0" vertical="top"/>
    </xf>
    <xf borderId="12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14" fillId="0" fontId="7" numFmtId="0" xfId="0" applyBorder="1" applyFont="1"/>
    <xf borderId="15" fillId="0" fontId="7" numFmtId="0" xfId="0" applyBorder="1" applyFont="1"/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6" fontId="9" numFmtId="0" xfId="0" applyAlignment="1" applyFill="1" applyFont="1">
      <alignment readingOrder="0" shrinkToFit="0" vertical="bottom" wrapText="0"/>
    </xf>
    <xf borderId="14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2" fillId="0" fontId="3" numFmtId="165" xfId="0" applyAlignment="1" applyBorder="1" applyFont="1" applyNumberFormat="1">
      <alignment horizontal="center" vertical="bottom"/>
    </xf>
    <xf borderId="2" fillId="0" fontId="3" numFmtId="166" xfId="0" applyAlignment="1" applyBorder="1" applyFont="1" applyNumberFormat="1">
      <alignment horizontal="center" vertical="bottom"/>
    </xf>
    <xf borderId="2" fillId="0" fontId="3" numFmtId="1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0" fillId="7" fontId="9" numFmtId="0" xfId="0" applyAlignment="1" applyFill="1" applyFont="1">
      <alignment readingOrder="0" shrinkToFit="0" vertical="bottom" wrapText="0"/>
    </xf>
    <xf borderId="2" fillId="0" fontId="3" numFmtId="0" xfId="0" applyAlignment="1" applyBorder="1" applyFont="1">
      <alignment readingOrder="0" vertical="bottom"/>
    </xf>
    <xf borderId="2" fillId="0" fontId="3" numFmtId="3" xfId="0" applyAlignment="1" applyBorder="1" applyFont="1" applyNumberFormat="1">
      <alignment horizontal="center" readingOrder="0" vertical="bottom"/>
    </xf>
    <xf borderId="0" fillId="5" fontId="9" numFmtId="0" xfId="0" applyAlignment="1" applyFont="1">
      <alignment readingOrder="0" shrinkToFit="0" vertical="bottom" wrapText="0"/>
    </xf>
    <xf borderId="2" fillId="0" fontId="3" numFmtId="165" xfId="0" applyAlignment="1" applyBorder="1" applyFont="1" applyNumberFormat="1">
      <alignment horizontal="center" readingOrder="0" vertical="bottom"/>
    </xf>
    <xf borderId="0" fillId="8" fontId="9" numFmtId="0" xfId="0" applyAlignment="1" applyFill="1" applyFont="1">
      <alignment readingOrder="0" shrinkToFit="0" vertical="bottom" wrapText="0"/>
    </xf>
    <xf borderId="14" fillId="0" fontId="3" numFmtId="0" xfId="0" applyAlignment="1" applyBorder="1" applyFont="1">
      <alignment vertical="bottom"/>
    </xf>
    <xf borderId="16" fillId="5" fontId="3" numFmtId="0" xfId="0" applyAlignment="1" applyBorder="1" applyFont="1">
      <alignment vertical="bottom"/>
    </xf>
    <xf borderId="16" fillId="5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17" fillId="5" fontId="3" numFmtId="165" xfId="0" applyAlignment="1" applyBorder="1" applyFont="1" applyNumberFormat="1">
      <alignment horizontal="center" vertical="bottom"/>
    </xf>
    <xf borderId="16" fillId="0" fontId="3" numFmtId="1" xfId="0" applyAlignment="1" applyBorder="1" applyFont="1" applyNumberFormat="1">
      <alignment horizontal="center" vertical="bottom"/>
    </xf>
    <xf borderId="1" fillId="0" fontId="3" numFmtId="0" xfId="0" applyBorder="1" applyFont="1"/>
    <xf borderId="17" fillId="5" fontId="1" numFmtId="166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horizontal="center" readingOrder="0"/>
    </xf>
    <xf borderId="0" fillId="9" fontId="9" numFmtId="0" xfId="0" applyAlignment="1" applyFill="1" applyFont="1">
      <alignment readingOrder="0" shrinkToFit="0" vertical="bottom" wrapText="0"/>
    </xf>
    <xf borderId="14" fillId="0" fontId="10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vertical="bottom"/>
    </xf>
    <xf borderId="0" fillId="0" fontId="10" numFmtId="0" xfId="0" applyAlignment="1" applyFont="1">
      <alignment vertical="bottom"/>
    </xf>
    <xf borderId="1" fillId="0" fontId="4" numFmtId="0" xfId="0" applyBorder="1" applyFont="1"/>
    <xf borderId="2" fillId="0" fontId="3" numFmtId="166" xfId="0" applyAlignment="1" applyBorder="1" applyFont="1" applyNumberFormat="1">
      <alignment horizontal="center" readingOrder="0" vertical="bottom"/>
    </xf>
    <xf borderId="14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bottom"/>
    </xf>
    <xf borderId="1" fillId="0" fontId="4" numFmtId="2" xfId="0" applyBorder="1" applyFont="1" applyNumberFormat="1"/>
    <xf borderId="1" fillId="0" fontId="3" numFmtId="0" xfId="0" applyAlignment="1" applyBorder="1" applyFont="1">
      <alignment readingOrder="0" vertical="bottom"/>
    </xf>
    <xf borderId="1" fillId="0" fontId="4" numFmtId="2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12" fillId="0" fontId="11" numFmtId="0" xfId="0" applyAlignment="1" applyBorder="1" applyFont="1">
      <alignment horizontal="center" readingOrder="0" shrinkToFit="0" wrapText="0"/>
    </xf>
    <xf borderId="7" fillId="0" fontId="11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center" readingOrder="0" shrinkToFit="0" wrapText="0"/>
    </xf>
    <xf borderId="1" fillId="10" fontId="2" numFmtId="0" xfId="0" applyAlignment="1" applyBorder="1" applyFill="1" applyFont="1">
      <alignment readingOrder="0" shrinkToFit="0" vertical="bottom" wrapText="0"/>
    </xf>
    <xf borderId="1" fillId="11" fontId="2" numFmtId="0" xfId="0" applyAlignment="1" applyBorder="1" applyFill="1" applyFont="1">
      <alignment readingOrder="0" shrinkToFit="0" vertical="bottom" wrapText="0"/>
    </xf>
    <xf borderId="10" fillId="0" fontId="11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1" numFmtId="164" xfId="0" applyAlignment="1" applyBorder="1" applyFont="1" applyNumberFormat="1">
      <alignment horizontal="center" readingOrder="0" shrinkToFit="0" wrapText="0"/>
    </xf>
    <xf borderId="2" fillId="0" fontId="1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vertical="bottom" wrapText="1"/>
    </xf>
    <xf quotePrefix="1" borderId="0" fillId="0" fontId="10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1" fillId="0" fontId="12" numFmtId="0" xfId="0" applyAlignment="1" applyBorder="1" applyFont="1">
      <alignment vertical="top"/>
    </xf>
    <xf borderId="1" fillId="0" fontId="10" numFmtId="0" xfId="0" applyAlignment="1" applyBorder="1" applyFont="1">
      <alignment vertical="bottom"/>
    </xf>
    <xf borderId="7" fillId="0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vertical="bottom"/>
    </xf>
    <xf borderId="12" fillId="0" fontId="12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horizontal="center" vertical="bottom"/>
    </xf>
    <xf borderId="12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horizontal="center"/>
    </xf>
    <xf borderId="5" fillId="0" fontId="12" numFmtId="0" xfId="0" applyAlignment="1" applyBorder="1" applyFont="1">
      <alignment horizontal="center" readingOrder="0"/>
    </xf>
    <xf borderId="12" fillId="0" fontId="12" numFmtId="0" xfId="0" applyAlignment="1" applyBorder="1" applyFont="1">
      <alignment horizontal="center"/>
    </xf>
    <xf borderId="11" fillId="0" fontId="7" numFmtId="0" xfId="0" applyBorder="1" applyFont="1"/>
    <xf borderId="7" fillId="0" fontId="14" numFmtId="0" xfId="0" applyAlignment="1" applyBorder="1" applyFont="1">
      <alignment horizontal="center" vertical="bottom"/>
    </xf>
    <xf borderId="18" fillId="0" fontId="10" numFmtId="0" xfId="0" applyAlignment="1" applyBorder="1" applyFont="1">
      <alignment vertical="bottom"/>
    </xf>
    <xf borderId="8" fillId="0" fontId="12" numFmtId="0" xfId="0" applyAlignment="1" applyBorder="1" applyFont="1">
      <alignment horizontal="center" vertical="bottom"/>
    </xf>
    <xf borderId="8" fillId="0" fontId="10" numFmtId="0" xfId="0" applyAlignment="1" applyBorder="1" applyFont="1">
      <alignment vertical="bottom"/>
    </xf>
    <xf borderId="19" fillId="0" fontId="10" numFmtId="0" xfId="0" applyAlignment="1" applyBorder="1" applyFont="1">
      <alignment vertical="bottom"/>
    </xf>
    <xf borderId="20" fillId="0" fontId="12" numFmtId="0" xfId="0" applyAlignment="1" applyBorder="1" applyFont="1">
      <alignment horizontal="center" shrinkToFit="0" vertical="bottom" wrapText="1"/>
    </xf>
    <xf borderId="9" fillId="0" fontId="10" numFmtId="0" xfId="0" applyAlignment="1" applyBorder="1" applyFont="1">
      <alignment vertical="bottom"/>
    </xf>
    <xf borderId="21" fillId="0" fontId="12" numFmtId="0" xfId="0" applyAlignment="1" applyBorder="1" applyFont="1">
      <alignment horizontal="center" shrinkToFit="0" vertical="bottom" wrapText="1"/>
    </xf>
    <xf borderId="7" fillId="0" fontId="10" numFmtId="0" xfId="0" applyAlignment="1" applyBorder="1" applyFont="1">
      <alignment vertical="bottom"/>
    </xf>
    <xf borderId="12" fillId="0" fontId="12" numFmtId="0" xfId="0" applyAlignment="1" applyBorder="1" applyFont="1">
      <alignment horizontal="center" shrinkToFit="0" vertical="bottom" wrapText="1"/>
    </xf>
    <xf borderId="5" fillId="0" fontId="12" numFmtId="0" xfId="0" applyAlignment="1" applyBorder="1" applyFont="1">
      <alignment horizontal="center" shrinkToFit="0" vertical="bottom" wrapText="1"/>
    </xf>
    <xf borderId="7" fillId="10" fontId="15" numFmtId="0" xfId="0" applyAlignment="1" applyBorder="1" applyFont="1">
      <alignment horizontal="center" readingOrder="0" vertical="bottom"/>
    </xf>
    <xf borderId="12" fillId="10" fontId="15" numFmtId="0" xfId="0" applyAlignment="1" applyBorder="1" applyFont="1">
      <alignment horizontal="center" shrinkToFit="0" vertical="bottom" wrapText="1"/>
    </xf>
    <xf borderId="7" fillId="10" fontId="15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22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23" fillId="0" fontId="12" numFmtId="0" xfId="0" applyAlignment="1" applyBorder="1" applyFont="1">
      <alignment horizontal="center" vertical="bottom"/>
    </xf>
    <xf borderId="24" fillId="0" fontId="7" numFmtId="0" xfId="0" applyBorder="1" applyFont="1"/>
    <xf borderId="9" fillId="0" fontId="12" numFmtId="0" xfId="0" applyAlignment="1" applyBorder="1" applyFont="1">
      <alignment horizontal="center" vertical="bottom"/>
    </xf>
    <xf borderId="25" fillId="0" fontId="7" numFmtId="0" xfId="0" applyBorder="1" applyFont="1"/>
    <xf borderId="1" fillId="0" fontId="12" numFmtId="0" xfId="0" applyAlignment="1" applyBorder="1" applyFont="1">
      <alignment horizontal="center" shrinkToFit="0" vertical="bottom" wrapText="1"/>
    </xf>
    <xf borderId="1" fillId="10" fontId="15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16" numFmtId="167" xfId="0" applyAlignment="1" applyBorder="1" applyFont="1" applyNumberFormat="1">
      <alignment vertical="bottom"/>
    </xf>
    <xf borderId="1" fillId="0" fontId="3" numFmtId="167" xfId="0" applyAlignment="1" applyBorder="1" applyFont="1" applyNumberFormat="1">
      <alignment vertical="bottom"/>
    </xf>
    <xf borderId="26" fillId="0" fontId="17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center"/>
    </xf>
    <xf borderId="1" fillId="0" fontId="3" numFmtId="168" xfId="0" applyAlignment="1" applyBorder="1" applyFont="1" applyNumberFormat="1">
      <alignment horizontal="center"/>
    </xf>
    <xf borderId="9" fillId="0" fontId="3" numFmtId="0" xfId="0" applyAlignment="1" applyBorder="1" applyFont="1">
      <alignment horizontal="center" readingOrder="0"/>
    </xf>
    <xf borderId="1" fillId="10" fontId="10" numFmtId="0" xfId="0" applyAlignment="1" applyBorder="1" applyFont="1">
      <alignment horizontal="center" readingOrder="0" vertical="bottom"/>
    </xf>
    <xf borderId="1" fillId="10" fontId="10" numFmtId="0" xfId="0" applyAlignment="1" applyBorder="1" applyFont="1">
      <alignment horizontal="center" vertical="bottom"/>
    </xf>
    <xf borderId="0" fillId="0" fontId="18" numFmtId="0" xfId="0" applyAlignment="1" applyFont="1">
      <alignment horizontal="right" vertical="bottom"/>
    </xf>
    <xf borderId="0" fillId="0" fontId="4" numFmtId="0" xfId="0" applyFont="1"/>
    <xf borderId="12" fillId="0" fontId="3" numFmtId="0" xfId="0" applyAlignment="1" applyBorder="1" applyFont="1">
      <alignment horizontal="center" readingOrder="0"/>
    </xf>
    <xf borderId="12" fillId="0" fontId="10" numFmtId="0" xfId="0" applyAlignment="1" applyBorder="1" applyFont="1">
      <alignment readingOrder="0"/>
    </xf>
    <xf borderId="27" fillId="10" fontId="10" numFmtId="0" xfId="0" applyBorder="1" applyFont="1"/>
    <xf borderId="11" fillId="0" fontId="10" numFmtId="0" xfId="0" applyAlignment="1" applyBorder="1" applyFont="1">
      <alignment vertical="bottom"/>
    </xf>
    <xf borderId="1" fillId="0" fontId="17" numFmtId="167" xfId="0" applyAlignment="1" applyBorder="1" applyFont="1" applyNumberFormat="1">
      <alignment vertical="bottom"/>
    </xf>
    <xf borderId="1" fillId="0" fontId="10" numFmtId="167" xfId="0" applyAlignment="1" applyBorder="1" applyFont="1" applyNumberFormat="1">
      <alignment vertical="bottom"/>
    </xf>
    <xf borderId="1" fillId="0" fontId="17" numFmtId="0" xfId="0" applyAlignment="1" applyBorder="1" applyFont="1">
      <alignment horizontal="right" vertical="bottom"/>
    </xf>
    <xf borderId="1" fillId="0" fontId="10" numFmtId="0" xfId="0" applyBorder="1" applyFont="1"/>
    <xf borderId="1" fillId="0" fontId="10" numFmtId="0" xfId="0" applyAlignment="1" applyBorder="1" applyFont="1">
      <alignment horizontal="center" readingOrder="0"/>
    </xf>
    <xf borderId="1" fillId="0" fontId="17" numFmtId="0" xfId="0" applyAlignment="1" applyBorder="1" applyFont="1">
      <alignment vertical="bottom"/>
    </xf>
    <xf borderId="1" fillId="0" fontId="10" numFmtId="0" xfId="0" applyAlignment="1" applyBorder="1" applyFont="1">
      <alignment horizontal="center"/>
    </xf>
    <xf borderId="1" fillId="0" fontId="16" numFmtId="169" xfId="0" applyAlignment="1" applyBorder="1" applyFont="1" applyNumberFormat="1">
      <alignment vertical="bottom"/>
    </xf>
    <xf borderId="1" fillId="0" fontId="3" numFmtId="169" xfId="0" applyAlignment="1" applyBorder="1" applyFont="1" applyNumberFormat="1">
      <alignment vertical="bottom"/>
    </xf>
    <xf borderId="28" fillId="0" fontId="17" numFmtId="0" xfId="0" applyAlignment="1" applyBorder="1" applyFont="1">
      <alignment horizontal="right" vertical="bottom"/>
    </xf>
    <xf borderId="1" fillId="0" fontId="3" numFmtId="169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horizontal="center"/>
    </xf>
    <xf borderId="12" fillId="10" fontId="10" numFmtId="0" xfId="0" applyAlignment="1" applyBorder="1" applyFont="1">
      <alignment horizontal="center" readingOrder="0" vertical="bottom"/>
    </xf>
    <xf borderId="14" fillId="0" fontId="10" numFmtId="0" xfId="0" applyBorder="1" applyFont="1"/>
    <xf borderId="9" fillId="0" fontId="10" numFmtId="0" xfId="0" applyBorder="1" applyFont="1"/>
    <xf borderId="7" fillId="5" fontId="1" numFmtId="0" xfId="0" applyAlignment="1" applyBorder="1" applyFont="1">
      <alignment horizontal="center"/>
    </xf>
    <xf borderId="29" fillId="0" fontId="7" numFmtId="0" xfId="0" applyBorder="1" applyFont="1"/>
    <xf borderId="30" fillId="5" fontId="1" numFmtId="168" xfId="0" applyAlignment="1" applyBorder="1" applyFont="1" applyNumberFormat="1">
      <alignment horizontal="center"/>
    </xf>
    <xf borderId="1" fillId="5" fontId="10" numFmtId="0" xfId="0" applyBorder="1" applyFont="1"/>
    <xf borderId="30" fillId="5" fontId="1" numFmtId="0" xfId="0" applyAlignment="1" applyBorder="1" applyFont="1">
      <alignment horizontal="center"/>
    </xf>
    <xf borderId="31" fillId="5" fontId="10" numFmtId="0" xfId="0" applyBorder="1" applyFont="1"/>
    <xf borderId="27" fillId="5" fontId="10" numFmtId="0" xfId="0" applyBorder="1" applyFont="1"/>
    <xf borderId="1" fillId="5" fontId="1" numFmtId="0" xfId="0" applyAlignment="1" applyBorder="1" applyFont="1">
      <alignment horizontal="center"/>
    </xf>
    <xf borderId="30" fillId="5" fontId="10" numFmtId="0" xfId="0" applyBorder="1" applyFont="1"/>
    <xf borderId="1" fillId="5" fontId="10" numFmtId="0" xfId="0" applyAlignment="1" applyBorder="1" applyFont="1">
      <alignment vertical="bottom"/>
    </xf>
    <xf borderId="1" fillId="5" fontId="19" numFmtId="0" xfId="0" applyAlignment="1" applyBorder="1" applyFont="1">
      <alignment horizontal="center" vertical="bottom"/>
    </xf>
    <xf borderId="27" fillId="5" fontId="1" numFmtId="0" xfId="0" applyAlignment="1" applyBorder="1" applyFont="1">
      <alignment horizontal="center"/>
    </xf>
    <xf borderId="1" fillId="10" fontId="10" numFmtId="0" xfId="0" applyBorder="1" applyFont="1"/>
    <xf borderId="31" fillId="10" fontId="10" numFmtId="0" xfId="0" applyBorder="1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20" numFmtId="0" xfId="0" applyAlignment="1" applyFont="1">
      <alignment vertical="bottom"/>
    </xf>
    <xf borderId="5" fillId="0" fontId="12" numFmtId="0" xfId="0" applyAlignment="1" applyBorder="1" applyFont="1">
      <alignment horizontal="center" readingOrder="0" shrinkToFit="0" vertical="bottom" wrapText="1"/>
    </xf>
    <xf borderId="32" fillId="0" fontId="16" numFmtId="167" xfId="0" applyAlignment="1" applyBorder="1" applyFont="1" applyNumberFormat="1">
      <alignment vertical="bottom"/>
    </xf>
    <xf borderId="0" fillId="0" fontId="4" numFmtId="0" xfId="0" applyFont="1"/>
    <xf borderId="33" fillId="0" fontId="17" numFmtId="167" xfId="0" applyAlignment="1" applyBorder="1" applyFont="1" applyNumberFormat="1">
      <alignment vertical="bottom"/>
    </xf>
    <xf borderId="33" fillId="0" fontId="17" numFmtId="0" xfId="0" applyAlignment="1" applyBorder="1" applyFont="1">
      <alignment vertical="bottom"/>
    </xf>
    <xf borderId="34" fillId="0" fontId="16" numFmtId="169" xfId="0" applyAlignment="1" applyBorder="1" applyFont="1" applyNumberFormat="1">
      <alignment vertical="bottom"/>
    </xf>
    <xf borderId="1" fillId="0" fontId="10" numFmtId="0" xfId="0" applyAlignment="1" applyBorder="1" applyFont="1">
      <alignment readingOrder="0"/>
    </xf>
    <xf borderId="7" fillId="0" fontId="11" numFmtId="49" xfId="0" applyAlignment="1" applyBorder="1" applyFont="1" applyNumberFormat="1">
      <alignment horizontal="right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9" fillId="0" fontId="11" numFmtId="0" xfId="0" applyAlignment="1" applyBorder="1" applyFont="1">
      <alignment horizontal="center" readingOrder="0" shrinkToFit="0" vertical="bottom" wrapText="0"/>
    </xf>
    <xf borderId="3" fillId="0" fontId="11" numFmtId="49" xfId="0" applyAlignment="1" applyBorder="1" applyFont="1" applyNumberFormat="1">
      <alignment horizontal="right" shrinkToFit="0" vertical="bottom" wrapText="0"/>
    </xf>
    <xf borderId="2" fillId="0" fontId="11" numFmtId="0" xfId="0" applyAlignment="1" applyBorder="1" applyFont="1">
      <alignment horizontal="center" readingOrder="0" shrinkToFit="0" vertical="bottom" wrapText="0"/>
    </xf>
    <xf borderId="1" fillId="0" fontId="11" numFmtId="49" xfId="0" applyAlignment="1" applyBorder="1" applyFont="1" applyNumberFormat="1">
      <alignment horizontal="right" shrinkToFit="0" vertical="bottom" wrapText="0"/>
    </xf>
    <xf borderId="3" fillId="0" fontId="11" numFmtId="49" xfId="0" applyAlignment="1" applyBorder="1" applyFont="1" applyNumberFormat="1">
      <alignment horizontal="right" readingOrder="0" shrinkToFit="0" vertical="bottom" wrapText="0"/>
    </xf>
    <xf borderId="1" fillId="0" fontId="11" numFmtId="49" xfId="0" applyAlignment="1" applyBorder="1" applyFont="1" applyNumberFormat="1">
      <alignment horizontal="right" readingOrder="0" shrinkToFit="0" vertical="bottom" wrapText="0"/>
    </xf>
    <xf borderId="0" fillId="0" fontId="18" numFmtId="0" xfId="0" applyAlignment="1" applyFont="1">
      <alignment horizontal="right" readingOrder="0" vertical="bottom"/>
    </xf>
    <xf borderId="2" fillId="0" fontId="11" numFmtId="49" xfId="0" applyAlignment="1" applyBorder="1" applyFont="1" applyNumberFormat="1">
      <alignment horizontal="right" readingOrder="0" shrinkToFit="0" vertical="bottom" wrapText="0"/>
    </xf>
    <xf borderId="3" fillId="0" fontId="11" numFmtId="49" xfId="0" applyAlignment="1" applyBorder="1" applyFont="1" applyNumberFormat="1">
      <alignment shrinkToFit="0" vertical="bottom" wrapText="0"/>
    </xf>
    <xf borderId="1" fillId="0" fontId="11" numFmtId="49" xfId="0" applyAlignment="1" applyBorder="1" applyFont="1" applyNumberFormat="1">
      <alignment shrinkToFit="0" vertical="bottom" wrapText="0"/>
    </xf>
    <xf borderId="8" fillId="0" fontId="19" numFmtId="0" xfId="0" applyAlignment="1" applyBorder="1" applyFont="1">
      <alignment readingOrder="0" vertical="bottom"/>
    </xf>
    <xf borderId="8" fillId="0" fontId="12" numFmtId="0" xfId="0" applyAlignment="1" applyBorder="1" applyFont="1">
      <alignment horizontal="center" readingOrder="0" vertical="bottom"/>
    </xf>
    <xf borderId="2" fillId="0" fontId="11" numFmtId="49" xfId="0" applyAlignment="1" applyBorder="1" applyFont="1" applyNumberFormat="1">
      <alignment horizontal="center" shrinkToFit="0" vertical="bottom" wrapText="0"/>
    </xf>
    <xf borderId="27" fillId="10" fontId="10" numFmtId="0" xfId="0" applyAlignment="1" applyBorder="1" applyFont="1">
      <alignment readingOrder="0"/>
    </xf>
    <xf borderId="8" fillId="5" fontId="10" numFmtId="0" xfId="0" applyBorder="1" applyFont="1"/>
    <xf borderId="15" fillId="0" fontId="11" numFmtId="0" xfId="0" applyAlignment="1" applyBorder="1" applyFont="1">
      <alignment horizontal="right" readingOrder="0" shrinkToFit="0" vertical="bottom" wrapText="0"/>
    </xf>
    <xf borderId="6" fillId="0" fontId="11" numFmtId="0" xfId="0" applyAlignment="1" applyBorder="1" applyFont="1">
      <alignment horizontal="right" readingOrder="0" shrinkToFit="0" vertical="bottom" wrapText="0"/>
    </xf>
    <xf borderId="13" fillId="0" fontId="11" numFmtId="0" xfId="0" applyAlignment="1" applyBorder="1" applyFont="1">
      <alignment horizontal="right" readingOrder="0" shrinkToFit="0" vertical="bottom" wrapText="0"/>
    </xf>
    <xf borderId="13" fillId="0" fontId="11" numFmtId="0" xfId="0" applyAlignment="1" applyBorder="1" applyFont="1">
      <alignment readingOrder="0" shrinkToFit="0" vertical="bottom" wrapText="0"/>
    </xf>
    <xf borderId="2" fillId="0" fontId="11" numFmtId="0" xfId="0" applyAlignment="1" applyBorder="1" applyFont="1">
      <alignment readingOrder="0" shrinkToFit="0" vertical="bottom" wrapText="0"/>
    </xf>
    <xf borderId="2" fillId="0" fontId="11" numFmtId="49" xfId="0" applyAlignment="1" applyBorder="1" applyFont="1" applyNumberFormat="1">
      <alignment horizontal="center" readingOrder="0" shrinkToFit="0" vertical="bottom" wrapText="0"/>
    </xf>
    <xf borderId="2" fillId="0" fontId="11" numFmtId="0" xfId="0" applyAlignment="1" applyBorder="1" applyFon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14" fillId="0" fontId="11" numFmtId="0" xfId="0" applyAlignment="1" applyBorder="1" applyFont="1">
      <alignment horizontal="right" readingOrder="0" shrinkToFit="0" vertical="bottom" wrapText="0"/>
    </xf>
    <xf borderId="15" fillId="0" fontId="11" numFmtId="0" xfId="0" applyAlignment="1" applyBorder="1" applyFont="1">
      <alignment horizontal="right" shrinkToFit="0" vertical="bottom" wrapText="0"/>
    </xf>
    <xf borderId="6" fillId="0" fontId="11" numFmtId="0" xfId="0" applyAlignment="1" applyBorder="1" applyFont="1">
      <alignment horizontal="right" shrinkToFit="0" vertical="bottom" wrapText="0"/>
    </xf>
    <xf borderId="19" fillId="0" fontId="7" numFmtId="0" xfId="0" applyBorder="1" applyFont="1"/>
    <xf borderId="8" fillId="0" fontId="19" numFmtId="0" xfId="0" applyAlignment="1" applyBorder="1" applyFont="1">
      <alignment horizontal="center" readingOrder="0" vertical="bottom"/>
    </xf>
    <xf borderId="14" fillId="0" fontId="21" numFmtId="49" xfId="0" applyAlignment="1" applyBorder="1" applyFont="1" applyNumberFormat="1">
      <alignment readingOrder="0" shrinkToFit="0" vertical="bottom" wrapText="0"/>
    </xf>
    <xf borderId="1" fillId="0" fontId="21" numFmtId="49" xfId="0" applyAlignment="1" applyBorder="1" applyFont="1" applyNumberFormat="1">
      <alignment readingOrder="0" shrinkToFit="0" vertical="bottom" wrapText="0"/>
    </xf>
    <xf borderId="14" fillId="0" fontId="22" numFmtId="0" xfId="0" applyAlignment="1" applyBorder="1" applyFont="1">
      <alignment horizontal="right" readingOrder="0"/>
    </xf>
    <xf borderId="2" fillId="0" fontId="22" numFmtId="0" xfId="0" applyAlignment="1" applyBorder="1" applyFont="1">
      <alignment horizontal="right" readingOrder="0"/>
    </xf>
    <xf borderId="0" fillId="0" fontId="11" numFmtId="49" xfId="0" applyAlignment="1" applyFont="1" applyNumberFormat="1">
      <alignment shrinkToFit="0" vertical="bottom" wrapText="0"/>
    </xf>
    <xf borderId="1" fillId="0" fontId="21" numFmtId="49" xfId="0" applyAlignment="1" applyBorder="1" applyFont="1" applyNumberFormat="1">
      <alignment horizontal="center" shrinkToFit="0" vertical="bottom" wrapText="0"/>
    </xf>
    <xf borderId="1" fillId="0" fontId="22" numFmtId="0" xfId="0" applyAlignment="1" applyBorder="1" applyFont="1">
      <alignment horizontal="right" readingOrder="0"/>
    </xf>
    <xf borderId="1" fillId="0" fontId="21" numFmtId="49" xfId="0" applyAlignment="1" applyBorder="1" applyFont="1" applyNumberFormat="1">
      <alignment shrinkToFit="0" vertical="bottom" wrapText="0"/>
    </xf>
    <xf borderId="15" fillId="0" fontId="21" numFmtId="49" xfId="0" applyAlignment="1" applyBorder="1" applyFont="1" applyNumberFormat="1">
      <alignment shrinkToFit="0" vertical="bottom" wrapText="0"/>
    </xf>
    <xf borderId="13" fillId="0" fontId="21" numFmtId="49" xfId="0" applyAlignment="1" applyBorder="1" applyFont="1" applyNumberFormat="1">
      <alignment horizontal="center" shrinkToFit="0" vertical="bottom" wrapText="0"/>
    </xf>
    <xf borderId="9" fillId="0" fontId="21" numFmtId="49" xfId="0" applyAlignment="1" applyBorder="1" applyFont="1" applyNumberFormat="1">
      <alignment horizontal="center" shrinkToFit="0" vertical="bottom" wrapText="0"/>
    </xf>
    <xf borderId="14" fillId="0" fontId="21" numFmtId="49" xfId="0" applyAlignment="1" applyBorder="1" applyFont="1" applyNumberFormat="1">
      <alignment shrinkToFit="0" vertical="bottom" wrapText="0"/>
    </xf>
    <xf borderId="2" fillId="0" fontId="21" numFmtId="49" xfId="0" applyAlignment="1" applyBorder="1" applyFont="1" applyNumberFormat="1">
      <alignment horizontal="center" shrinkToFit="0" vertical="bottom" wrapText="0"/>
    </xf>
    <xf borderId="15" fillId="0" fontId="11" numFmtId="0" xfId="0" applyAlignment="1" applyBorder="1" applyFont="1">
      <alignment horizontal="center" readingOrder="0" shrinkToFit="0" vertical="bottom" wrapText="0"/>
    </xf>
    <xf borderId="6" fillId="0" fontId="11" numFmtId="0" xfId="0" applyAlignment="1" applyBorder="1" applyFont="1">
      <alignment horizontal="center" readingOrder="0" shrinkToFit="0" vertical="bottom" wrapText="0"/>
    </xf>
    <xf borderId="0" fillId="0" fontId="11" numFmtId="49" xfId="0" applyAlignment="1" applyFont="1" applyNumberFormat="1">
      <alignment horizontal="right" readingOrder="0" shrinkToFit="0" vertical="bottom" wrapText="0"/>
    </xf>
    <xf borderId="1" fillId="0" fontId="11" numFmtId="49" xfId="0" applyAlignment="1" applyBorder="1" applyFont="1" applyNumberFormat="1">
      <alignment horizontal="center" readingOrder="0" shrinkToFit="0" vertical="bottom" wrapText="0"/>
    </xf>
    <xf borderId="1" fillId="0" fontId="11" numFmtId="49" xfId="0" applyAlignment="1" applyBorder="1" applyFont="1" applyNumberFormat="1">
      <alignment horizontal="left" readingOrder="0" shrinkToFit="0" vertical="bottom" wrapText="0"/>
    </xf>
    <xf borderId="6" fillId="0" fontId="1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9" fillId="0" fontId="2" numFmtId="0" xfId="0" applyAlignment="1" applyBorder="1" applyFont="1">
      <alignment horizontal="center" readingOrder="0" shrinkToFit="0" wrapText="0"/>
    </xf>
    <xf borderId="12" fillId="0" fontId="2" numFmtId="0" xfId="0" applyAlignment="1" applyBorder="1" applyFont="1">
      <alignment horizontal="center" readingOrder="0" shrinkToFit="0" wrapText="0"/>
    </xf>
    <xf borderId="15" fillId="0" fontId="2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14" fillId="0" fontId="2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6" fillId="0" fontId="10" numFmtId="0" xfId="0" applyAlignment="1" applyBorder="1" applyFont="1">
      <alignment vertical="bottom"/>
    </xf>
    <xf borderId="7" fillId="0" fontId="3" numFmtId="167" xfId="0" applyAlignment="1" applyBorder="1" applyFont="1" applyNumberFormat="1">
      <alignment vertical="bottom"/>
    </xf>
    <xf borderId="0" fillId="0" fontId="3" numFmtId="0" xfId="0" applyAlignment="1" applyFont="1">
      <alignment horizontal="center"/>
    </xf>
    <xf borderId="15" fillId="0" fontId="3" numFmtId="0" xfId="0" applyAlignment="1" applyBorder="1" applyFont="1">
      <alignment horizontal="center"/>
    </xf>
    <xf borderId="7" fillId="0" fontId="10" numFmtId="167" xfId="0" applyAlignment="1" applyBorder="1" applyFont="1" applyNumberFormat="1">
      <alignment vertical="bottom"/>
    </xf>
    <xf borderId="15" fillId="0" fontId="3" numFmtId="0" xfId="0" applyAlignment="1" applyBorder="1" applyFont="1">
      <alignment horizontal="center" readingOrder="0"/>
    </xf>
    <xf borderId="7" fillId="0" fontId="3" numFmtId="169" xfId="0" applyAlignment="1" applyBorder="1" applyFont="1" applyNumberFormat="1">
      <alignment vertical="bottom"/>
    </xf>
    <xf borderId="5" fillId="0" fontId="10" numFmtId="0" xfId="0" applyBorder="1" applyFont="1"/>
    <xf borderId="9" fillId="0" fontId="3" numFmtId="169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horizontal="center" vertical="bottom"/>
    </xf>
    <xf borderId="13" fillId="0" fontId="3" numFmtId="167" xfId="0" applyAlignment="1" applyBorder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1" fillId="0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3" fillId="0" fontId="10" numFmtId="0" xfId="0" applyBorder="1" applyFont="1"/>
    <xf borderId="15" fillId="0" fontId="10" numFmtId="0" xfId="0" applyBorder="1" applyFont="1"/>
    <xf borderId="13" fillId="0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 readingOrder="0"/>
    </xf>
    <xf borderId="15" fillId="0" fontId="3" numFmtId="0" xfId="0" applyAlignment="1" applyBorder="1" applyFont="1">
      <alignment horizontal="center" shrinkToFit="0" wrapText="1"/>
    </xf>
    <xf borderId="10" fillId="0" fontId="3" numFmtId="167" xfId="0" applyAlignment="1" applyBorder="1" applyFont="1" applyNumberFormat="1">
      <alignment horizontal="center"/>
    </xf>
    <xf borderId="2" fillId="0" fontId="10" numFmtId="0" xfId="0" applyBorder="1" applyFont="1"/>
    <xf borderId="14" fillId="0" fontId="3" numFmtId="0" xfId="0" applyAlignment="1" applyBorder="1" applyFont="1">
      <alignment horizontal="center"/>
    </xf>
    <xf borderId="5" fillId="0" fontId="3" numFmtId="169" xfId="0" applyAlignment="1" applyBorder="1" applyFont="1" applyNumberFormat="1">
      <alignment horizontal="center"/>
    </xf>
    <xf borderId="1" fillId="0" fontId="23" numFmtId="0" xfId="0" applyAlignment="1" applyBorder="1" applyFont="1">
      <alignment horizontal="center"/>
    </xf>
    <xf borderId="1" fillId="0" fontId="23" numFmtId="0" xfId="0" applyAlignment="1" applyBorder="1" applyFont="1">
      <alignment horizontal="center" readingOrder="0"/>
    </xf>
    <xf borderId="0" fillId="0" fontId="3" numFmtId="169" xfId="0" applyAlignment="1" applyFont="1" applyNumberFormat="1">
      <alignment horizontal="center"/>
    </xf>
    <xf borderId="6" fillId="0" fontId="3" numFmtId="0" xfId="0" applyAlignment="1" applyBorder="1" applyFont="1">
      <alignment horizontal="center"/>
    </xf>
    <xf borderId="12" fillId="0" fontId="10" numFmtId="0" xfId="0" applyBorder="1" applyFont="1"/>
    <xf borderId="12" fillId="0" fontId="10" numFmtId="0" xfId="0" applyAlignment="1" applyBorder="1" applyFont="1">
      <alignment horizontal="center" vertical="bottom"/>
    </xf>
    <xf borderId="12" fillId="0" fontId="10" numFmtId="0" xfId="0" applyAlignment="1" applyBorder="1" applyFont="1">
      <alignment horizontal="center" readingOrder="0" vertical="bottom"/>
    </xf>
    <xf borderId="1" fillId="0" fontId="2" numFmtId="167" xfId="0" applyAlignment="1" applyBorder="1" applyFont="1" applyNumberFormat="1">
      <alignment readingOrder="0" shrinkToFit="0" vertical="bottom" wrapText="0"/>
    </xf>
    <xf borderId="1" fillId="0" fontId="3" numFmtId="0" xfId="0" applyBorder="1" applyFont="1"/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1" fillId="1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readingOrder="0"/>
    </xf>
    <xf borderId="27" fillId="10" fontId="3" numFmtId="0" xfId="0" applyBorder="1" applyFont="1"/>
    <xf borderId="1" fillId="0" fontId="24" numFmtId="167" xfId="0" applyAlignment="1" applyBorder="1" applyFont="1" applyNumberFormat="1">
      <alignment horizontal="left" shrinkToFit="0" vertical="bottom" wrapText="0"/>
    </xf>
    <xf borderId="1" fillId="0" fontId="24" numFmtId="0" xfId="0" applyAlignment="1" applyBorder="1" applyFont="1">
      <alignment horizontal="left" shrinkToFit="0" vertical="bottom" wrapText="0"/>
    </xf>
    <xf borderId="1" fillId="0" fontId="2" numFmtId="169" xfId="0" applyAlignment="1" applyBorder="1" applyFont="1" applyNumberFormat="1">
      <alignment readingOrder="0" shrinkToFit="0" vertical="bottom" wrapText="0"/>
    </xf>
    <xf borderId="2" fillId="0" fontId="3" numFmtId="0" xfId="0" applyAlignment="1" applyBorder="1" applyFont="1">
      <alignment horizontal="center" readingOrder="0"/>
    </xf>
    <xf borderId="5" fillId="0" fontId="3" numFmtId="0" xfId="0" applyBorder="1" applyFont="1"/>
    <xf borderId="14" fillId="0" fontId="3" numFmtId="0" xfId="0" applyBorder="1" applyFont="1"/>
    <xf borderId="1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9" fillId="0" fontId="3" numFmtId="0" xfId="0" applyBorder="1" applyFont="1"/>
    <xf borderId="1" fillId="5" fontId="3" numFmtId="0" xfId="0" applyBorder="1" applyFont="1"/>
    <xf borderId="31" fillId="5" fontId="3" numFmtId="0" xfId="0" applyBorder="1" applyFont="1"/>
    <xf borderId="27" fillId="5" fontId="3" numFmtId="0" xfId="0" applyBorder="1" applyFont="1"/>
    <xf borderId="1" fillId="5" fontId="3" numFmtId="0" xfId="0" applyAlignment="1" applyBorder="1" applyFont="1">
      <alignment vertical="bottom"/>
    </xf>
    <xf borderId="1" fillId="5" fontId="1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1" fillId="10" fontId="3" numFmtId="0" xfId="0" applyBorder="1" applyFont="1"/>
    <xf borderId="31" fillId="10" fontId="3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arameter Perairan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'Analisis Data'!$D$44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'Analisis Data'!$C$45:$C$59</c:f>
            </c:strRef>
          </c:cat>
          <c:val>
            <c:numRef>
              <c:f>'Analisis Data'!$D$45:$D$59</c:f>
              <c:numCache/>
            </c:numRef>
          </c:val>
        </c:ser>
        <c:ser>
          <c:idx val="1"/>
          <c:order val="1"/>
          <c:tx>
            <c:strRef>
              <c:f>'Analisis Data'!$E$44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'Analisis Data'!$C$45:$C$59</c:f>
            </c:strRef>
          </c:cat>
          <c:val>
            <c:numRef>
              <c:f>'Analisis Data'!$E$45:$E$59</c:f>
              <c:numCache/>
            </c:numRef>
          </c:val>
        </c:ser>
        <c:ser>
          <c:idx val="2"/>
          <c:order val="2"/>
          <c:tx>
            <c:strRef>
              <c:f>'Analisis Data'!$F$44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'Analisis Data'!$C$45:$C$59</c:f>
            </c:strRef>
          </c:cat>
          <c:val>
            <c:numRef>
              <c:f>'Analisis Data'!$F$45:$F$59</c:f>
              <c:numCache/>
            </c:numRef>
          </c:val>
        </c:ser>
        <c:ser>
          <c:idx val="3"/>
          <c:order val="3"/>
          <c:tx>
            <c:strRef>
              <c:f>'Analisis Data'!$G$44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'Analisis Data'!$C$45:$C$59</c:f>
            </c:strRef>
          </c:cat>
          <c:val>
            <c:numRef>
              <c:f>'Analisis Data'!$G$45:$G$59</c:f>
              <c:numCache/>
            </c:numRef>
          </c:val>
        </c:ser>
        <c:ser>
          <c:idx val="4"/>
          <c:order val="4"/>
          <c:tx>
            <c:strRef>
              <c:f>'Analisis Data'!$H$44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'Analisis Data'!$C$45:$C$59</c:f>
            </c:strRef>
          </c:cat>
          <c:val>
            <c:numRef>
              <c:f>'Analisis Data'!$H$45:$H$59</c:f>
              <c:numCache/>
            </c:numRef>
          </c:val>
        </c:ser>
        <c:ser>
          <c:idx val="5"/>
          <c:order val="5"/>
          <c:tx>
            <c:strRef>
              <c:f>'Analisis Data'!$I$44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'Analisis Data'!$C$45:$C$59</c:f>
            </c:strRef>
          </c:cat>
          <c:val>
            <c:numRef>
              <c:f>'Analisis Data'!$I$45:$I$59</c:f>
              <c:numCache/>
            </c:numRef>
          </c:val>
        </c:ser>
        <c:ser>
          <c:idx val="6"/>
          <c:order val="6"/>
          <c:tx>
            <c:strRef>
              <c:f>'Analisis Data'!$J$44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'Analisis Data'!$C$45:$C$59</c:f>
            </c:strRef>
          </c:cat>
          <c:val>
            <c:numRef>
              <c:f>'Analisis Data'!$J$45:$J$59</c:f>
              <c:numCache/>
            </c:numRef>
          </c:val>
        </c:ser>
        <c:ser>
          <c:idx val="7"/>
          <c:order val="7"/>
          <c:tx>
            <c:strRef>
              <c:f>'Analisis Data'!$K$44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'Analisis Data'!$C$45:$C$59</c:f>
            </c:strRef>
          </c:cat>
          <c:val>
            <c:numRef>
              <c:f>'Analisis Data'!$K$45:$K$59</c:f>
              <c:numCache/>
            </c:numRef>
          </c:val>
        </c:ser>
        <c:overlap val="100"/>
        <c:axId val="12159577"/>
        <c:axId val="122458322"/>
      </c:barChart>
      <c:catAx>
        <c:axId val="12159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Stasiun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58322"/>
      </c:catAx>
      <c:valAx>
        <c:axId val="122458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Persenan Tutupan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9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238125</xdr:colOff>
      <xdr:row>42</xdr:row>
      <xdr:rowOff>171450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7" displayName="Overview" name="Overview" id="1">
  <tableColumns count="19">
    <tableColumn name="Stasiun" id="1"/>
    <tableColumn name="Pantai" id="2"/>
    <tableColumn name="Lokasi" id="3"/>
    <tableColumn name="Longtitude (X)" id="4"/>
    <tableColumn name="Latitude (Y)" id="5"/>
    <tableColumn name="Tutupan Lamun" id="6"/>
    <tableColumn name="Tutupan Makroalga" id="7"/>
    <tableColumn name="Tutupan Perifiton" id="8"/>
    <tableColumn name="Hasil IKEL/SEQI" id="9"/>
    <tableColumn name="Klasifikasi" id="10"/>
    <tableColumn name="Aktivitas" id="11"/>
    <tableColumn name="Nilai PTSI" id="12"/>
    <tableColumn name="Nilai TSI" id="13"/>
    <tableColumn name="Stok Karbon Lamun (tonC/ha)_x000a_" id="14"/>
    <tableColumn name="Stok Karbon Sedimen (tonC/ha)_x000a_" id="15"/>
    <tableColumn name="Salinitas" id="16"/>
    <tableColumn name="Suhu" id="17"/>
    <tableColumn name="pH" id="18"/>
    <tableColumn name="Nama Desa" id="19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headerRowCount="0" ref="C18:E18" displayName="Table_1" name="Table_1" id="2">
  <tableColumns count="3">
    <tableColumn name="Column1" id="1"/>
    <tableColumn name="Column2" id="2"/>
    <tableColumn name="Column3" id="3"/>
  </tableColumns>
  <tableStyleInfo name="Parameter Perair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0.25"/>
    <col customWidth="1" min="3" max="3" width="14.25"/>
    <col customWidth="1" min="4" max="4" width="21.0"/>
    <col customWidth="1" min="5" max="5" width="15.63"/>
    <col customWidth="1" min="6" max="6" width="15.38"/>
    <col customWidth="1" min="7" max="7" width="15.88"/>
    <col customWidth="1" min="8" max="8" width="14.88"/>
    <col customWidth="1" min="9" max="9" width="15.88"/>
    <col customWidth="1" min="10" max="10" width="20.0"/>
    <col customWidth="1" min="11" max="11" width="22.88"/>
    <col customWidth="1" min="12" max="12" width="14.0"/>
    <col customWidth="1" min="13" max="13" width="13.88"/>
    <col customWidth="1" min="14" max="14" width="22.25"/>
    <col customWidth="1" min="15" max="15" width="22.5"/>
    <col customWidth="1" min="19" max="19" width="15.13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ht="22.5" customHeight="1">
      <c r="A2" s="6" t="s">
        <v>19</v>
      </c>
      <c r="B2" s="6" t="s">
        <v>20</v>
      </c>
      <c r="C2" s="7" t="s">
        <v>21</v>
      </c>
      <c r="D2" s="8" t="s">
        <v>22</v>
      </c>
      <c r="E2" s="9" t="s">
        <v>23</v>
      </c>
      <c r="F2" s="10">
        <v>40.19886363636363</v>
      </c>
      <c r="G2" s="11">
        <v>32.72727272727273</v>
      </c>
      <c r="H2" s="11">
        <v>47.42424242424242</v>
      </c>
      <c r="I2" s="11">
        <v>0.5312058080808082</v>
      </c>
      <c r="J2" s="12" t="s">
        <v>24</v>
      </c>
      <c r="K2" s="13" t="s">
        <v>25</v>
      </c>
      <c r="L2" s="14">
        <v>8.0</v>
      </c>
      <c r="M2" s="14">
        <v>16.0</v>
      </c>
      <c r="N2" s="15">
        <v>0.4</v>
      </c>
      <c r="O2" s="16">
        <v>48.81078908</v>
      </c>
      <c r="P2" s="17">
        <v>31.0</v>
      </c>
      <c r="Q2" s="17">
        <v>32.2</v>
      </c>
      <c r="R2" s="17">
        <v>7.5</v>
      </c>
      <c r="S2" s="18" t="s">
        <v>26</v>
      </c>
    </row>
    <row r="3" ht="22.5" customHeight="1">
      <c r="A3" s="6" t="s">
        <v>27</v>
      </c>
      <c r="B3" s="19" t="s">
        <v>28</v>
      </c>
      <c r="C3" s="7" t="s">
        <v>21</v>
      </c>
      <c r="D3" s="8" t="s">
        <v>29</v>
      </c>
      <c r="E3" s="9" t="s">
        <v>30</v>
      </c>
      <c r="F3" s="10">
        <v>32.05492424242424</v>
      </c>
      <c r="G3" s="11">
        <v>19.924242424242426</v>
      </c>
      <c r="H3" s="11">
        <v>34.09090909090909</v>
      </c>
      <c r="I3" s="11">
        <v>0.5449684343434343</v>
      </c>
      <c r="J3" s="12" t="s">
        <v>24</v>
      </c>
      <c r="K3" s="13" t="s">
        <v>31</v>
      </c>
      <c r="L3" s="14">
        <v>4.0</v>
      </c>
      <c r="M3" s="14">
        <v>8.0</v>
      </c>
      <c r="N3" s="15">
        <v>0.37</v>
      </c>
      <c r="O3" s="16">
        <v>77.71769118</v>
      </c>
      <c r="P3" s="17">
        <v>25.0</v>
      </c>
      <c r="Q3" s="17">
        <v>32.0</v>
      </c>
      <c r="R3" s="17">
        <v>7.3</v>
      </c>
      <c r="S3" s="18" t="s">
        <v>32</v>
      </c>
    </row>
    <row r="4" ht="22.5" customHeight="1">
      <c r="A4" s="6" t="s">
        <v>33</v>
      </c>
      <c r="B4" s="19" t="s">
        <v>34</v>
      </c>
      <c r="C4" s="20" t="s">
        <v>21</v>
      </c>
      <c r="D4" s="21" t="s">
        <v>35</v>
      </c>
      <c r="E4" s="9">
        <v>-6627403.0</v>
      </c>
      <c r="F4" s="10">
        <v>34.28030303030303</v>
      </c>
      <c r="G4" s="11">
        <v>16.477272727272727</v>
      </c>
      <c r="H4" s="11">
        <v>34.84848484848485</v>
      </c>
      <c r="I4" s="11">
        <v>0.5547979797979798</v>
      </c>
      <c r="J4" s="12" t="s">
        <v>24</v>
      </c>
      <c r="K4" s="13" t="s">
        <v>31</v>
      </c>
      <c r="L4" s="14">
        <v>8.0</v>
      </c>
      <c r="M4" s="14">
        <v>16.0</v>
      </c>
      <c r="N4" s="15">
        <v>0.33</v>
      </c>
      <c r="O4" s="16">
        <v>37.02953869</v>
      </c>
      <c r="P4" s="22">
        <v>29.0</v>
      </c>
      <c r="Q4" s="23">
        <v>33.6</v>
      </c>
      <c r="R4" s="23">
        <v>7.4</v>
      </c>
      <c r="S4" s="18" t="s">
        <v>36</v>
      </c>
    </row>
    <row r="5" ht="22.5" customHeight="1">
      <c r="A5" s="19" t="s">
        <v>37</v>
      </c>
      <c r="B5" s="19" t="s">
        <v>38</v>
      </c>
      <c r="C5" s="7" t="s">
        <v>39</v>
      </c>
      <c r="D5" s="8" t="s">
        <v>40</v>
      </c>
      <c r="E5" s="9" t="s">
        <v>41</v>
      </c>
      <c r="F5" s="11">
        <v>45.21780303030303</v>
      </c>
      <c r="G5" s="11">
        <v>15.151515151515152</v>
      </c>
      <c r="H5" s="11">
        <v>33.63636363636363</v>
      </c>
      <c r="I5" s="11">
        <v>0.6261931818181818</v>
      </c>
      <c r="J5" s="12" t="s">
        <v>24</v>
      </c>
      <c r="K5" s="13" t="s">
        <v>42</v>
      </c>
      <c r="L5" s="14">
        <v>8.0</v>
      </c>
      <c r="M5" s="14">
        <v>16.0</v>
      </c>
      <c r="N5" s="15">
        <v>0.55</v>
      </c>
      <c r="O5" s="16">
        <v>78.38148877</v>
      </c>
      <c r="P5" s="22">
        <v>33.0</v>
      </c>
      <c r="Q5" s="17">
        <v>33.7</v>
      </c>
      <c r="R5" s="17">
        <v>7.3</v>
      </c>
      <c r="S5" s="18" t="s">
        <v>43</v>
      </c>
    </row>
    <row r="6" ht="22.5" customHeight="1">
      <c r="A6" s="19" t="s">
        <v>44</v>
      </c>
      <c r="B6" s="19" t="s">
        <v>45</v>
      </c>
      <c r="C6" s="7" t="s">
        <v>39</v>
      </c>
      <c r="D6" s="8" t="s">
        <v>46</v>
      </c>
      <c r="E6" s="24" t="s">
        <v>47</v>
      </c>
      <c r="F6" s="11">
        <v>42.75568181818182</v>
      </c>
      <c r="G6" s="11">
        <v>10.606060606060606</v>
      </c>
      <c r="H6" s="11">
        <v>52.878787878787875</v>
      </c>
      <c r="I6" s="11">
        <v>0.591875</v>
      </c>
      <c r="J6" s="12" t="s">
        <v>24</v>
      </c>
      <c r="K6" s="13" t="s">
        <v>48</v>
      </c>
      <c r="L6" s="14">
        <v>8.0</v>
      </c>
      <c r="M6" s="14">
        <v>16.0</v>
      </c>
      <c r="N6" s="15">
        <v>0.53</v>
      </c>
      <c r="O6" s="16">
        <v>51.75846901</v>
      </c>
      <c r="P6" s="22">
        <v>32.0</v>
      </c>
      <c r="Q6" s="17">
        <v>31.5</v>
      </c>
      <c r="R6" s="17">
        <v>7.1</v>
      </c>
      <c r="S6" s="18" t="s">
        <v>43</v>
      </c>
    </row>
    <row r="7" ht="22.5" customHeight="1">
      <c r="A7" s="19" t="s">
        <v>49</v>
      </c>
      <c r="B7" s="19" t="s">
        <v>50</v>
      </c>
      <c r="C7" s="7" t="s">
        <v>39</v>
      </c>
      <c r="D7" s="8" t="s">
        <v>51</v>
      </c>
      <c r="E7" s="9" t="s">
        <v>52</v>
      </c>
      <c r="F7" s="11">
        <v>67.85037878787878</v>
      </c>
      <c r="G7" s="11">
        <v>11.212121212121213</v>
      </c>
      <c r="H7" s="11">
        <v>19.545454545454547</v>
      </c>
      <c r="I7" s="11">
        <v>0.8075189393939395</v>
      </c>
      <c r="J7" s="12" t="s">
        <v>53</v>
      </c>
      <c r="K7" s="13" t="s">
        <v>42</v>
      </c>
      <c r="L7" s="14">
        <v>16.0</v>
      </c>
      <c r="M7" s="14">
        <v>16.0</v>
      </c>
      <c r="N7" s="15">
        <v>0.57</v>
      </c>
      <c r="O7" s="16">
        <v>63.19859703</v>
      </c>
      <c r="P7" s="22">
        <v>35.0</v>
      </c>
      <c r="Q7" s="25">
        <v>46051.0</v>
      </c>
      <c r="R7" s="25">
        <v>46180.0</v>
      </c>
      <c r="S7" s="18" t="s">
        <v>54</v>
      </c>
    </row>
    <row r="8" ht="22.5" customHeight="1">
      <c r="A8" s="19" t="s">
        <v>55</v>
      </c>
      <c r="B8" s="19" t="s">
        <v>56</v>
      </c>
      <c r="C8" s="7" t="s">
        <v>39</v>
      </c>
      <c r="D8" s="21" t="s">
        <v>57</v>
      </c>
      <c r="E8" s="26" t="s">
        <v>58</v>
      </c>
      <c r="F8" s="11">
        <v>16.077651515151516</v>
      </c>
      <c r="G8" s="11">
        <v>12.307692307692308</v>
      </c>
      <c r="H8" s="11">
        <v>7.7272727272727275</v>
      </c>
      <c r="I8" s="11">
        <v>0.5587520396270397</v>
      </c>
      <c r="J8" s="12" t="s">
        <v>24</v>
      </c>
      <c r="K8" s="13" t="s">
        <v>59</v>
      </c>
      <c r="L8" s="14">
        <v>4.0</v>
      </c>
      <c r="M8" s="14">
        <v>8.0</v>
      </c>
      <c r="N8" s="15">
        <v>0.3</v>
      </c>
      <c r="O8" s="16">
        <v>28.38903284</v>
      </c>
      <c r="P8" s="17">
        <v>30.0</v>
      </c>
      <c r="Q8" s="27">
        <v>31.2</v>
      </c>
      <c r="R8" s="27">
        <v>7.2</v>
      </c>
      <c r="S8" s="18" t="s">
        <v>60</v>
      </c>
    </row>
    <row r="9" ht="22.5" customHeight="1">
      <c r="A9" s="19" t="s">
        <v>61</v>
      </c>
      <c r="B9" s="19" t="s">
        <v>62</v>
      </c>
      <c r="C9" s="7" t="s">
        <v>39</v>
      </c>
      <c r="D9" s="21" t="s">
        <v>63</v>
      </c>
      <c r="E9" s="26" t="s">
        <v>64</v>
      </c>
      <c r="F9" s="11">
        <v>20.74621212121212</v>
      </c>
      <c r="G9" s="11">
        <v>4.8076923076923075</v>
      </c>
      <c r="H9" s="11">
        <v>17.87878787878788</v>
      </c>
      <c r="I9" s="11">
        <v>0.6627861305361306</v>
      </c>
      <c r="J9" s="12" t="s">
        <v>24</v>
      </c>
      <c r="K9" s="13" t="s">
        <v>25</v>
      </c>
      <c r="L9" s="14">
        <v>16.0</v>
      </c>
      <c r="M9" s="14">
        <v>16.0</v>
      </c>
      <c r="N9" s="15">
        <v>0.31</v>
      </c>
      <c r="O9" s="16">
        <v>31.49194871</v>
      </c>
      <c r="P9" s="17">
        <v>33.0</v>
      </c>
      <c r="Q9" s="17">
        <v>31.5</v>
      </c>
      <c r="R9" s="17">
        <v>7.5</v>
      </c>
      <c r="S9" s="18" t="s">
        <v>60</v>
      </c>
    </row>
    <row r="10" ht="22.5" customHeight="1">
      <c r="A10" s="19" t="s">
        <v>65</v>
      </c>
      <c r="B10" s="19" t="s">
        <v>66</v>
      </c>
      <c r="C10" s="7" t="s">
        <v>39</v>
      </c>
      <c r="D10" s="21" t="s">
        <v>67</v>
      </c>
      <c r="E10" s="26" t="s">
        <v>68</v>
      </c>
      <c r="F10" s="11">
        <v>11.079545454545455</v>
      </c>
      <c r="G10" s="11">
        <v>6.923076923076923</v>
      </c>
      <c r="H10" s="11">
        <v>20.303030303030305</v>
      </c>
      <c r="I10" s="11">
        <v>0.512151320901321</v>
      </c>
      <c r="J10" s="12" t="s">
        <v>69</v>
      </c>
      <c r="K10" s="13" t="s">
        <v>42</v>
      </c>
      <c r="L10" s="28" t="s">
        <v>70</v>
      </c>
      <c r="M10" s="28" t="s">
        <v>70</v>
      </c>
      <c r="N10" s="15">
        <v>0.29</v>
      </c>
      <c r="O10" s="16">
        <v>27.61956494</v>
      </c>
      <c r="P10" s="17">
        <v>34.0</v>
      </c>
      <c r="Q10" s="17">
        <v>30.8</v>
      </c>
      <c r="R10" s="17">
        <v>7.4</v>
      </c>
      <c r="S10" s="18" t="s">
        <v>71</v>
      </c>
    </row>
    <row r="11" ht="22.5" customHeight="1">
      <c r="A11" s="19" t="s">
        <v>72</v>
      </c>
      <c r="B11" s="19" t="s">
        <v>73</v>
      </c>
      <c r="C11" s="7" t="s">
        <v>39</v>
      </c>
      <c r="D11" s="21" t="s">
        <v>74</v>
      </c>
      <c r="E11" s="26" t="s">
        <v>75</v>
      </c>
      <c r="F11" s="11">
        <v>36.50568181818182</v>
      </c>
      <c r="G11" s="11">
        <v>30.384615384615383</v>
      </c>
      <c r="H11" s="11">
        <v>52.27272727272727</v>
      </c>
      <c r="I11" s="11">
        <v>0.49658556721056724</v>
      </c>
      <c r="J11" s="12" t="s">
        <v>69</v>
      </c>
      <c r="K11" s="13" t="s">
        <v>76</v>
      </c>
      <c r="L11" s="14">
        <v>4.0</v>
      </c>
      <c r="M11" s="14">
        <v>8.0</v>
      </c>
      <c r="N11" s="15">
        <v>0.38</v>
      </c>
      <c r="O11" s="16">
        <v>69.28758684</v>
      </c>
      <c r="P11" s="17">
        <v>32.0</v>
      </c>
      <c r="Q11" s="17">
        <v>31.3</v>
      </c>
      <c r="R11" s="17">
        <v>7.5</v>
      </c>
      <c r="S11" s="18" t="s">
        <v>77</v>
      </c>
    </row>
    <row r="12" ht="22.5" customHeight="1">
      <c r="A12" s="19" t="s">
        <v>78</v>
      </c>
      <c r="B12" s="19" t="s">
        <v>79</v>
      </c>
      <c r="C12" s="7" t="s">
        <v>39</v>
      </c>
      <c r="D12" s="21" t="s">
        <v>80</v>
      </c>
      <c r="E12" s="26" t="s">
        <v>81</v>
      </c>
      <c r="F12" s="11">
        <v>29.356060606060606</v>
      </c>
      <c r="G12" s="11">
        <v>14.038461538461538</v>
      </c>
      <c r="H12" s="11">
        <v>19.545454545454547</v>
      </c>
      <c r="I12" s="11">
        <v>0.6026554001554002</v>
      </c>
      <c r="J12" s="12" t="s">
        <v>24</v>
      </c>
      <c r="K12" s="13" t="s">
        <v>82</v>
      </c>
      <c r="L12" s="14">
        <v>8.0</v>
      </c>
      <c r="M12" s="14">
        <v>16.0</v>
      </c>
      <c r="N12" s="15">
        <v>0.36</v>
      </c>
      <c r="O12" s="16">
        <v>38.87683891</v>
      </c>
      <c r="P12" s="17">
        <v>32.0</v>
      </c>
      <c r="Q12" s="17">
        <v>32.6</v>
      </c>
      <c r="R12" s="17">
        <v>7.5</v>
      </c>
      <c r="S12" s="18" t="s">
        <v>83</v>
      </c>
    </row>
    <row r="13" ht="22.5" customHeight="1">
      <c r="A13" s="19" t="s">
        <v>84</v>
      </c>
      <c r="B13" s="19" t="s">
        <v>85</v>
      </c>
      <c r="C13" s="7" t="s">
        <v>39</v>
      </c>
      <c r="D13" s="8" t="s">
        <v>86</v>
      </c>
      <c r="E13" s="9" t="s">
        <v>87</v>
      </c>
      <c r="F13" s="11">
        <v>19.318181818181817</v>
      </c>
      <c r="G13" s="11">
        <v>18.846153846153847</v>
      </c>
      <c r="H13" s="11">
        <v>23.939393939393938</v>
      </c>
      <c r="I13" s="11">
        <v>0.5863986013986014</v>
      </c>
      <c r="J13" s="12" t="s">
        <v>24</v>
      </c>
      <c r="K13" s="13" t="s">
        <v>88</v>
      </c>
      <c r="L13" s="14">
        <v>8.0</v>
      </c>
      <c r="M13" s="14">
        <v>16.0</v>
      </c>
      <c r="N13" s="15">
        <v>0.31</v>
      </c>
      <c r="O13" s="16">
        <v>29.21212578</v>
      </c>
      <c r="P13" s="17">
        <v>34.0</v>
      </c>
      <c r="Q13" s="17">
        <v>33.1</v>
      </c>
      <c r="R13" s="17">
        <v>7.1</v>
      </c>
      <c r="S13" s="18" t="s">
        <v>89</v>
      </c>
    </row>
    <row r="14" ht="22.5" customHeight="1">
      <c r="A14" s="29"/>
      <c r="B14" s="30" t="s">
        <v>90</v>
      </c>
      <c r="C14" s="12" t="s">
        <v>39</v>
      </c>
      <c r="D14" s="8" t="s">
        <v>91</v>
      </c>
      <c r="E14" s="24" t="s">
        <v>92</v>
      </c>
      <c r="F14" s="31" t="s">
        <v>70</v>
      </c>
      <c r="G14" s="31" t="s">
        <v>70</v>
      </c>
      <c r="H14" s="31" t="s">
        <v>70</v>
      </c>
      <c r="I14" s="31" t="s">
        <v>70</v>
      </c>
      <c r="J14" s="32" t="s">
        <v>70</v>
      </c>
      <c r="K14" s="13" t="s">
        <v>93</v>
      </c>
      <c r="L14" s="14">
        <v>4.0</v>
      </c>
      <c r="M14" s="14">
        <v>8.0</v>
      </c>
      <c r="N14" s="28" t="s">
        <v>70</v>
      </c>
      <c r="O14" s="28" t="s">
        <v>70</v>
      </c>
      <c r="P14" s="17">
        <v>33.0</v>
      </c>
      <c r="Q14" s="17">
        <v>32.8</v>
      </c>
      <c r="R14" s="17">
        <v>7.2</v>
      </c>
      <c r="S14" s="18" t="s">
        <v>43</v>
      </c>
    </row>
    <row r="15" ht="22.5" customHeight="1">
      <c r="A15" s="19" t="s">
        <v>94</v>
      </c>
      <c r="B15" s="19" t="s">
        <v>95</v>
      </c>
      <c r="C15" s="7" t="s">
        <v>96</v>
      </c>
      <c r="D15" s="8" t="s">
        <v>97</v>
      </c>
      <c r="E15" s="9" t="s">
        <v>98</v>
      </c>
      <c r="F15" s="11">
        <v>35.81439393939394</v>
      </c>
      <c r="G15" s="11">
        <v>13.93939393939394</v>
      </c>
      <c r="H15" s="11">
        <v>28.939393939393938</v>
      </c>
      <c r="I15" s="11">
        <v>0.6525378787878788</v>
      </c>
      <c r="J15" s="12" t="s">
        <v>24</v>
      </c>
      <c r="K15" s="13" t="s">
        <v>25</v>
      </c>
      <c r="L15" s="14">
        <v>8.0</v>
      </c>
      <c r="M15" s="14">
        <v>16.0</v>
      </c>
      <c r="N15" s="15">
        <v>0.42</v>
      </c>
      <c r="O15" s="16">
        <v>38.25452895</v>
      </c>
      <c r="P15" s="17">
        <v>34.0</v>
      </c>
      <c r="Q15" s="17">
        <v>30.8</v>
      </c>
      <c r="R15" s="17">
        <v>7.4</v>
      </c>
      <c r="S15" s="18" t="s">
        <v>99</v>
      </c>
    </row>
    <row r="16" ht="22.5" customHeight="1">
      <c r="A16" s="19" t="s">
        <v>100</v>
      </c>
      <c r="B16" s="19" t="s">
        <v>101</v>
      </c>
      <c r="C16" s="7" t="s">
        <v>96</v>
      </c>
      <c r="D16" s="8" t="s">
        <v>102</v>
      </c>
      <c r="E16" s="9" t="s">
        <v>103</v>
      </c>
      <c r="F16" s="11">
        <v>36.458333333333336</v>
      </c>
      <c r="G16" s="11">
        <v>17.87878787878788</v>
      </c>
      <c r="H16" s="11">
        <v>32.72727272727273</v>
      </c>
      <c r="I16" s="11">
        <v>0.5939267676767677</v>
      </c>
      <c r="J16" s="12" t="s">
        <v>24</v>
      </c>
      <c r="K16" s="13" t="s">
        <v>25</v>
      </c>
      <c r="L16" s="14">
        <v>8.0</v>
      </c>
      <c r="M16" s="14">
        <v>16.0</v>
      </c>
      <c r="N16" s="33" t="s">
        <v>70</v>
      </c>
      <c r="O16" s="28" t="s">
        <v>70</v>
      </c>
      <c r="P16" s="17">
        <v>34.0</v>
      </c>
      <c r="Q16" s="17">
        <v>31.3</v>
      </c>
      <c r="R16" s="17">
        <v>7.6</v>
      </c>
      <c r="S16" s="18" t="s">
        <v>99</v>
      </c>
    </row>
    <row r="17" ht="22.5" customHeight="1">
      <c r="A17" s="19" t="s">
        <v>104</v>
      </c>
      <c r="B17" s="19" t="s">
        <v>105</v>
      </c>
      <c r="C17" s="7" t="s">
        <v>96</v>
      </c>
      <c r="D17" s="8" t="s">
        <v>106</v>
      </c>
      <c r="E17" s="9" t="s">
        <v>107</v>
      </c>
      <c r="F17" s="11">
        <v>36.21401515151515</v>
      </c>
      <c r="G17" s="11">
        <v>23.333333333333332</v>
      </c>
      <c r="H17" s="11">
        <v>40.303030303030305</v>
      </c>
      <c r="I17" s="11">
        <v>0.534044191919192</v>
      </c>
      <c r="J17" s="12" t="s">
        <v>24</v>
      </c>
      <c r="K17" s="13" t="s">
        <v>108</v>
      </c>
      <c r="L17" s="14">
        <v>4.0</v>
      </c>
      <c r="M17" s="14">
        <v>8.0</v>
      </c>
      <c r="N17" s="15">
        <v>0.41</v>
      </c>
      <c r="O17" s="16">
        <v>37.6921695</v>
      </c>
      <c r="P17" s="17">
        <v>35.0</v>
      </c>
      <c r="Q17" s="17">
        <v>32.2</v>
      </c>
      <c r="R17" s="17">
        <v>7.5</v>
      </c>
      <c r="S17" s="18" t="s">
        <v>99</v>
      </c>
    </row>
  </sheetData>
  <dataValidations>
    <dataValidation type="list" allowBlank="1" showDropDown="1" showErrorMessage="1" sqref="J2:J17">
      <formula1>"Sedang,Baik,Buruk,n/a"</formula1>
    </dataValidation>
    <dataValidation type="custom" allowBlank="1" showDropDown="1" sqref="F2:I17 M2:M17 O2:O17">
      <formula1>AND(ISNUMBER(F2),(NOT(OR(NOT(ISERROR(DATEVALUE(F2))), AND(ISNUMBER(F2), LEFT(CELL("format", F2))="D")))))</formula1>
    </dataValidation>
    <dataValidation type="list" allowBlank="1" showDropDown="1" showErrorMessage="1" sqref="C2:C17">
      <formula1>"Rembang,Jepara,Cilacap"</formula1>
    </dataValidation>
    <dataValidation allowBlank="1" showDropDown="1" sqref="D2:D17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30.5"/>
    <col customWidth="1" min="3" max="3" width="41.13"/>
    <col customWidth="1" min="4" max="4" width="6.38"/>
    <col customWidth="1" min="5" max="5" width="6.5"/>
    <col customWidth="1" min="6" max="6" width="6.13"/>
    <col customWidth="1" min="7" max="7" width="3.25"/>
    <col customWidth="1" min="8" max="8" width="30.5"/>
    <col customWidth="1" min="9" max="9" width="22.63"/>
    <col customWidth="1" min="10" max="10" width="23.38"/>
    <col customWidth="1" min="11" max="11" width="22.63"/>
    <col customWidth="1" min="12" max="12" width="22.5"/>
    <col customWidth="1" min="13" max="13" width="22.38"/>
    <col customWidth="1" min="14" max="20" width="22.5"/>
    <col customWidth="1" min="21" max="23" width="22.38"/>
    <col customWidth="1" min="24" max="26" width="22.63"/>
    <col customWidth="1" min="27" max="27" width="19.63"/>
  </cols>
  <sheetData>
    <row r="1" ht="19.5" customHeight="1">
      <c r="A1" s="34" t="s">
        <v>109</v>
      </c>
      <c r="B1" s="35"/>
      <c r="C1" s="36"/>
      <c r="D1" s="37"/>
      <c r="E1" s="37"/>
      <c r="F1" s="37"/>
      <c r="G1" s="38" t="s">
        <v>110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40"/>
      <c r="U1" s="41" t="s">
        <v>111</v>
      </c>
      <c r="V1" s="39"/>
      <c r="W1" s="40"/>
      <c r="X1" s="42" t="s">
        <v>112</v>
      </c>
      <c r="Y1" s="39"/>
      <c r="Z1" s="40"/>
      <c r="AB1" s="37"/>
      <c r="AC1" s="37"/>
      <c r="AD1" s="37"/>
      <c r="AE1" s="37"/>
    </row>
    <row r="2">
      <c r="A2" s="43"/>
      <c r="B2" s="44"/>
      <c r="C2" s="45"/>
      <c r="G2" s="46" t="s">
        <v>113</v>
      </c>
      <c r="H2" s="46" t="s">
        <v>114</v>
      </c>
      <c r="I2" s="46" t="s">
        <v>115</v>
      </c>
      <c r="J2" s="46" t="s">
        <v>116</v>
      </c>
      <c r="K2" s="46" t="s">
        <v>117</v>
      </c>
      <c r="L2" s="46" t="s">
        <v>118</v>
      </c>
      <c r="M2" s="46" t="s">
        <v>62</v>
      </c>
      <c r="N2" s="46" t="s">
        <v>56</v>
      </c>
      <c r="O2" s="46" t="s">
        <v>45</v>
      </c>
      <c r="P2" s="46" t="s">
        <v>90</v>
      </c>
      <c r="Q2" s="46" t="s">
        <v>73</v>
      </c>
      <c r="R2" s="46" t="s">
        <v>119</v>
      </c>
      <c r="S2" s="46" t="s">
        <v>120</v>
      </c>
      <c r="T2" s="46" t="s">
        <v>85</v>
      </c>
      <c r="U2" s="47" t="s">
        <v>20</v>
      </c>
      <c r="V2" s="47" t="s">
        <v>121</v>
      </c>
      <c r="W2" s="47" t="s">
        <v>122</v>
      </c>
      <c r="X2" s="48" t="s">
        <v>123</v>
      </c>
      <c r="Y2" s="48" t="s">
        <v>124</v>
      </c>
      <c r="Z2" s="48" t="s">
        <v>105</v>
      </c>
    </row>
    <row r="3">
      <c r="A3" s="49" t="s">
        <v>113</v>
      </c>
      <c r="B3" s="49" t="s">
        <v>114</v>
      </c>
      <c r="C3" s="49" t="s">
        <v>125</v>
      </c>
      <c r="G3" s="50" t="s">
        <v>126</v>
      </c>
      <c r="H3" s="40"/>
      <c r="I3" s="51" t="s">
        <v>127</v>
      </c>
      <c r="J3" s="51" t="s">
        <v>128</v>
      </c>
      <c r="K3" s="51" t="s">
        <v>129</v>
      </c>
      <c r="L3" s="51" t="s">
        <v>130</v>
      </c>
      <c r="M3" s="51" t="s">
        <v>131</v>
      </c>
      <c r="N3" s="51" t="s">
        <v>132</v>
      </c>
      <c r="O3" s="51" t="s">
        <v>133</v>
      </c>
      <c r="P3" s="51" t="s">
        <v>134</v>
      </c>
      <c r="Q3" s="51" t="s">
        <v>135</v>
      </c>
      <c r="R3" s="51" t="s">
        <v>136</v>
      </c>
      <c r="S3" s="51" t="s">
        <v>137</v>
      </c>
      <c r="T3" s="51" t="s">
        <v>138</v>
      </c>
      <c r="U3" s="52" t="s">
        <v>139</v>
      </c>
      <c r="V3" s="52" t="s">
        <v>140</v>
      </c>
      <c r="W3" s="52" t="s">
        <v>141</v>
      </c>
      <c r="X3" s="53" t="s">
        <v>142</v>
      </c>
      <c r="Y3" s="53" t="s">
        <v>143</v>
      </c>
      <c r="Z3" s="53" t="s">
        <v>144</v>
      </c>
    </row>
    <row r="4">
      <c r="A4" s="54">
        <v>1.0</v>
      </c>
      <c r="B4" s="54" t="s">
        <v>145</v>
      </c>
      <c r="C4" s="54" t="s">
        <v>146</v>
      </c>
      <c r="G4" s="55">
        <v>1.0</v>
      </c>
      <c r="H4" s="55" t="s">
        <v>145</v>
      </c>
      <c r="I4" s="56">
        <v>2.0</v>
      </c>
      <c r="J4" s="56">
        <v>1.0</v>
      </c>
      <c r="K4" s="56">
        <v>2.0</v>
      </c>
      <c r="L4" s="56">
        <v>2.0</v>
      </c>
      <c r="M4" s="56">
        <v>2.0</v>
      </c>
      <c r="N4" s="56">
        <v>2.0</v>
      </c>
      <c r="O4" s="56">
        <v>2.0</v>
      </c>
      <c r="P4" s="56">
        <v>2.0</v>
      </c>
      <c r="Q4" s="56">
        <v>2.0</v>
      </c>
      <c r="R4" s="56">
        <v>2.0</v>
      </c>
      <c r="S4" s="56">
        <v>2.0</v>
      </c>
      <c r="T4" s="56">
        <v>2.0</v>
      </c>
      <c r="U4" s="56">
        <v>2.0</v>
      </c>
      <c r="V4" s="56">
        <v>2.0</v>
      </c>
      <c r="W4" s="56">
        <v>2.0</v>
      </c>
      <c r="X4" s="56">
        <v>2.0</v>
      </c>
      <c r="Y4" s="56">
        <v>2.0</v>
      </c>
      <c r="Z4" s="56">
        <v>2.0</v>
      </c>
    </row>
    <row r="5">
      <c r="A5" s="54">
        <v>2.0</v>
      </c>
      <c r="B5" s="54" t="s">
        <v>147</v>
      </c>
      <c r="C5" s="54" t="s">
        <v>148</v>
      </c>
      <c r="G5" s="55">
        <v>2.0</v>
      </c>
      <c r="H5" s="55" t="s">
        <v>147</v>
      </c>
      <c r="I5" s="56">
        <v>1.0</v>
      </c>
      <c r="J5" s="56">
        <v>1.0</v>
      </c>
      <c r="K5" s="56">
        <v>1.0</v>
      </c>
      <c r="L5" s="56">
        <v>1.0</v>
      </c>
      <c r="M5" s="56">
        <v>1.0</v>
      </c>
      <c r="N5" s="56">
        <v>1.0</v>
      </c>
      <c r="O5" s="56">
        <v>1.0</v>
      </c>
      <c r="P5" s="56">
        <v>1.0</v>
      </c>
      <c r="Q5" s="56">
        <v>1.0</v>
      </c>
      <c r="R5" s="56">
        <v>1.0</v>
      </c>
      <c r="S5" s="56">
        <v>1.0</v>
      </c>
      <c r="T5" s="56">
        <v>1.0</v>
      </c>
      <c r="U5" s="56">
        <v>1.0</v>
      </c>
      <c r="V5" s="56">
        <v>1.0</v>
      </c>
      <c r="W5" s="56">
        <v>1.0</v>
      </c>
      <c r="X5" s="56">
        <v>1.0</v>
      </c>
      <c r="Y5" s="56">
        <v>1.0</v>
      </c>
      <c r="Z5" s="56">
        <v>1.0</v>
      </c>
    </row>
    <row r="6">
      <c r="A6" s="54">
        <v>3.0</v>
      </c>
      <c r="B6" s="54" t="s">
        <v>149</v>
      </c>
      <c r="C6" s="54" t="s">
        <v>150</v>
      </c>
      <c r="G6" s="55">
        <v>3.0</v>
      </c>
      <c r="H6" s="55" t="s">
        <v>149</v>
      </c>
      <c r="I6" s="56">
        <v>1.0</v>
      </c>
      <c r="J6" s="56">
        <v>1.0</v>
      </c>
      <c r="K6" s="56">
        <v>1.0</v>
      </c>
      <c r="L6" s="56">
        <v>1.0</v>
      </c>
      <c r="M6" s="56">
        <v>1.0</v>
      </c>
      <c r="N6" s="56">
        <v>1.0</v>
      </c>
      <c r="O6" s="56">
        <v>1.0</v>
      </c>
      <c r="P6" s="56">
        <v>1.0</v>
      </c>
      <c r="Q6" s="56">
        <v>1.0</v>
      </c>
      <c r="R6" s="56">
        <v>1.0</v>
      </c>
      <c r="S6" s="56">
        <v>1.0</v>
      </c>
      <c r="T6" s="56">
        <v>1.0</v>
      </c>
      <c r="U6" s="56">
        <v>1.0</v>
      </c>
      <c r="V6" s="56">
        <v>1.0</v>
      </c>
      <c r="W6" s="56">
        <v>1.0</v>
      </c>
      <c r="X6" s="56">
        <v>1.0</v>
      </c>
      <c r="Y6" s="56">
        <v>1.0</v>
      </c>
      <c r="Z6" s="56">
        <v>1.0</v>
      </c>
    </row>
    <row r="7">
      <c r="A7" s="54">
        <v>4.0</v>
      </c>
      <c r="B7" s="54" t="s">
        <v>151</v>
      </c>
      <c r="C7" s="54" t="s">
        <v>152</v>
      </c>
      <c r="G7" s="55">
        <v>4.0</v>
      </c>
      <c r="H7" s="55" t="s">
        <v>151</v>
      </c>
      <c r="I7" s="56">
        <v>2.0</v>
      </c>
      <c r="J7" s="56">
        <v>2.0</v>
      </c>
      <c r="K7" s="56">
        <v>2.0</v>
      </c>
      <c r="L7" s="56">
        <v>2.0</v>
      </c>
      <c r="M7" s="56">
        <v>1.0</v>
      </c>
      <c r="N7" s="56">
        <v>1.0</v>
      </c>
      <c r="O7" s="56">
        <v>2.0</v>
      </c>
      <c r="P7" s="56">
        <v>1.0</v>
      </c>
      <c r="Q7" s="56">
        <v>1.0</v>
      </c>
      <c r="R7" s="56">
        <v>2.0</v>
      </c>
      <c r="S7" s="56">
        <v>2.0</v>
      </c>
      <c r="T7" s="56">
        <v>2.0</v>
      </c>
      <c r="U7" s="56">
        <v>2.0</v>
      </c>
      <c r="V7" s="56">
        <v>1.0</v>
      </c>
      <c r="W7" s="56">
        <v>2.0</v>
      </c>
      <c r="X7" s="56">
        <v>2.0</v>
      </c>
      <c r="Y7" s="56">
        <v>2.0</v>
      </c>
      <c r="Z7" s="56">
        <v>1.0</v>
      </c>
    </row>
    <row r="8">
      <c r="A8" s="54">
        <v>5.0</v>
      </c>
      <c r="B8" s="54" t="s">
        <v>153</v>
      </c>
      <c r="C8" s="57" t="s">
        <v>154</v>
      </c>
      <c r="G8" s="55">
        <v>5.0</v>
      </c>
      <c r="H8" s="55" t="s">
        <v>153</v>
      </c>
      <c r="I8" s="58">
        <v>1.0</v>
      </c>
      <c r="J8" s="58">
        <v>1.0</v>
      </c>
      <c r="K8" s="58">
        <v>1.0</v>
      </c>
      <c r="L8" s="58">
        <v>1.0</v>
      </c>
      <c r="M8" s="58">
        <v>1.0</v>
      </c>
      <c r="N8" s="58">
        <v>1.0</v>
      </c>
      <c r="O8" s="58">
        <v>1.0</v>
      </c>
      <c r="P8" s="58">
        <v>1.0</v>
      </c>
      <c r="Q8" s="58">
        <v>1.0</v>
      </c>
      <c r="R8" s="58">
        <v>1.0</v>
      </c>
      <c r="S8" s="58">
        <v>1.0</v>
      </c>
      <c r="T8" s="58">
        <v>1.0</v>
      </c>
      <c r="U8" s="58">
        <v>1.0</v>
      </c>
      <c r="V8" s="58">
        <v>1.0</v>
      </c>
      <c r="W8" s="58">
        <v>1.0</v>
      </c>
      <c r="X8" s="56">
        <v>1.0</v>
      </c>
      <c r="Y8" s="56">
        <v>1.0</v>
      </c>
      <c r="Z8" s="56">
        <v>1.0</v>
      </c>
    </row>
    <row r="9">
      <c r="A9" s="54">
        <v>6.0</v>
      </c>
      <c r="B9" s="54" t="s">
        <v>155</v>
      </c>
      <c r="C9" s="54" t="s">
        <v>156</v>
      </c>
      <c r="G9" s="55">
        <v>6.0</v>
      </c>
      <c r="H9" s="55" t="s">
        <v>155</v>
      </c>
      <c r="I9" s="56">
        <v>2.0</v>
      </c>
      <c r="J9" s="56">
        <v>2.0</v>
      </c>
      <c r="K9" s="56">
        <v>2.0</v>
      </c>
      <c r="L9" s="56">
        <v>2.0</v>
      </c>
      <c r="M9" s="56">
        <v>2.0</v>
      </c>
      <c r="N9" s="56">
        <v>2.0</v>
      </c>
      <c r="O9" s="56">
        <v>2.0</v>
      </c>
      <c r="P9" s="56">
        <v>2.0</v>
      </c>
      <c r="Q9" s="56">
        <v>2.0</v>
      </c>
      <c r="R9" s="56">
        <v>2.0</v>
      </c>
      <c r="S9" s="56">
        <v>2.0</v>
      </c>
      <c r="T9" s="56">
        <v>2.0</v>
      </c>
      <c r="U9" s="56">
        <v>2.0</v>
      </c>
      <c r="V9" s="56">
        <v>2.0</v>
      </c>
      <c r="W9" s="56">
        <v>2.0</v>
      </c>
      <c r="X9" s="56">
        <v>2.0</v>
      </c>
      <c r="Y9" s="56">
        <v>2.0</v>
      </c>
      <c r="Z9" s="56">
        <v>2.0</v>
      </c>
    </row>
    <row r="10">
      <c r="A10" s="54">
        <v>7.0</v>
      </c>
      <c r="B10" s="54" t="s">
        <v>157</v>
      </c>
      <c r="C10" s="54" t="s">
        <v>158</v>
      </c>
      <c r="G10" s="55">
        <v>7.0</v>
      </c>
      <c r="H10" s="55" t="s">
        <v>157</v>
      </c>
      <c r="I10" s="56">
        <v>2.0</v>
      </c>
      <c r="J10" s="56">
        <v>2.0</v>
      </c>
      <c r="K10" s="56">
        <v>1.0</v>
      </c>
      <c r="L10" s="56">
        <v>1.0</v>
      </c>
      <c r="M10" s="56">
        <v>2.0</v>
      </c>
      <c r="N10" s="56">
        <v>1.0</v>
      </c>
      <c r="O10" s="56">
        <v>1.0</v>
      </c>
      <c r="P10" s="56">
        <v>1.0</v>
      </c>
      <c r="Q10" s="56">
        <v>1.0</v>
      </c>
      <c r="R10" s="56">
        <v>1.0</v>
      </c>
      <c r="S10" s="56">
        <v>1.0</v>
      </c>
      <c r="T10" s="56">
        <v>1.0</v>
      </c>
      <c r="U10" s="56">
        <v>1.0</v>
      </c>
      <c r="V10" s="56">
        <v>1.0</v>
      </c>
      <c r="W10" s="56">
        <v>1.0</v>
      </c>
      <c r="X10" s="56">
        <v>1.0</v>
      </c>
      <c r="Y10" s="56">
        <v>1.0</v>
      </c>
      <c r="Z10" s="56">
        <v>1.0</v>
      </c>
    </row>
    <row r="11">
      <c r="A11" s="59" t="s">
        <v>159</v>
      </c>
      <c r="B11" s="40"/>
      <c r="C11" s="60" t="s">
        <v>160</v>
      </c>
      <c r="D11" s="37"/>
      <c r="E11" s="37"/>
      <c r="F11" s="37"/>
      <c r="G11" s="38" t="s">
        <v>159</v>
      </c>
      <c r="H11" s="40"/>
      <c r="I11" s="61">
        <f t="shared" ref="I11:Z11" si="1">I4*I5*I6*I7*I8*I9*I10</f>
        <v>16</v>
      </c>
      <c r="J11" s="61">
        <f t="shared" si="1"/>
        <v>8</v>
      </c>
      <c r="K11" s="61">
        <f t="shared" si="1"/>
        <v>8</v>
      </c>
      <c r="L11" s="61">
        <f t="shared" si="1"/>
        <v>8</v>
      </c>
      <c r="M11" s="61">
        <f t="shared" si="1"/>
        <v>8</v>
      </c>
      <c r="N11" s="61">
        <f t="shared" si="1"/>
        <v>4</v>
      </c>
      <c r="O11" s="61">
        <f t="shared" si="1"/>
        <v>8</v>
      </c>
      <c r="P11" s="61">
        <f t="shared" si="1"/>
        <v>4</v>
      </c>
      <c r="Q11" s="61">
        <f t="shared" si="1"/>
        <v>4</v>
      </c>
      <c r="R11" s="61">
        <f t="shared" si="1"/>
        <v>8</v>
      </c>
      <c r="S11" s="61">
        <f t="shared" si="1"/>
        <v>8</v>
      </c>
      <c r="T11" s="61">
        <f t="shared" si="1"/>
        <v>8</v>
      </c>
      <c r="U11" s="62">
        <f t="shared" si="1"/>
        <v>8</v>
      </c>
      <c r="V11" s="62">
        <f t="shared" si="1"/>
        <v>4</v>
      </c>
      <c r="W11" s="62">
        <f t="shared" si="1"/>
        <v>8</v>
      </c>
      <c r="X11" s="63">
        <f t="shared" si="1"/>
        <v>8</v>
      </c>
      <c r="Y11" s="63">
        <f t="shared" si="1"/>
        <v>8</v>
      </c>
      <c r="Z11" s="63">
        <f t="shared" si="1"/>
        <v>4</v>
      </c>
      <c r="AB11" s="37"/>
      <c r="AC11" s="37"/>
      <c r="AD11" s="37"/>
      <c r="AE11" s="37"/>
    </row>
    <row r="12">
      <c r="A12" s="49" t="s">
        <v>113</v>
      </c>
      <c r="B12" s="49" t="s">
        <v>161</v>
      </c>
      <c r="C12" s="49" t="s">
        <v>162</v>
      </c>
      <c r="G12" s="46" t="s">
        <v>113</v>
      </c>
      <c r="H12" s="46" t="s">
        <v>161</v>
      </c>
      <c r="I12" s="46" t="s">
        <v>115</v>
      </c>
      <c r="J12" s="46" t="s">
        <v>116</v>
      </c>
      <c r="K12" s="46" t="s">
        <v>117</v>
      </c>
      <c r="L12" s="46" t="s">
        <v>118</v>
      </c>
      <c r="M12" s="46" t="s">
        <v>62</v>
      </c>
      <c r="N12" s="46" t="s">
        <v>56</v>
      </c>
      <c r="O12" s="46" t="s">
        <v>45</v>
      </c>
      <c r="P12" s="46" t="s">
        <v>90</v>
      </c>
      <c r="Q12" s="46" t="s">
        <v>73</v>
      </c>
      <c r="R12" s="46" t="s">
        <v>119</v>
      </c>
      <c r="S12" s="46" t="s">
        <v>120</v>
      </c>
      <c r="T12" s="46" t="s">
        <v>85</v>
      </c>
      <c r="U12" s="47" t="s">
        <v>20</v>
      </c>
      <c r="V12" s="47" t="s">
        <v>121</v>
      </c>
      <c r="W12" s="47" t="s">
        <v>122</v>
      </c>
      <c r="X12" s="48" t="s">
        <v>123</v>
      </c>
      <c r="Y12" s="48" t="s">
        <v>124</v>
      </c>
      <c r="Z12" s="48" t="s">
        <v>105</v>
      </c>
    </row>
    <row r="13">
      <c r="A13" s="54">
        <v>1.0</v>
      </c>
      <c r="B13" s="54" t="s">
        <v>163</v>
      </c>
      <c r="C13" s="54" t="s">
        <v>164</v>
      </c>
      <c r="G13" s="55">
        <v>1.0</v>
      </c>
      <c r="H13" s="55" t="s">
        <v>163</v>
      </c>
      <c r="I13" s="56">
        <v>2.0</v>
      </c>
      <c r="J13" s="56">
        <v>2.0</v>
      </c>
      <c r="K13" s="56">
        <v>2.0</v>
      </c>
      <c r="L13" s="56">
        <v>2.0</v>
      </c>
      <c r="M13" s="56">
        <v>2.0</v>
      </c>
      <c r="N13" s="56">
        <v>1.0</v>
      </c>
      <c r="O13" s="56">
        <v>2.0</v>
      </c>
      <c r="P13" s="56">
        <v>1.0</v>
      </c>
      <c r="Q13" s="56">
        <v>1.0</v>
      </c>
      <c r="R13" s="56">
        <v>2.0</v>
      </c>
      <c r="S13" s="56">
        <v>2.0</v>
      </c>
      <c r="T13" s="56">
        <v>2.0</v>
      </c>
      <c r="U13" s="56">
        <v>2.0</v>
      </c>
      <c r="V13" s="56">
        <v>1.0</v>
      </c>
      <c r="W13" s="56">
        <v>2.0</v>
      </c>
      <c r="X13" s="56">
        <v>2.0</v>
      </c>
      <c r="Y13" s="56">
        <v>2.0</v>
      </c>
      <c r="Z13" s="56">
        <v>1.0</v>
      </c>
    </row>
    <row r="14">
      <c r="A14" s="54">
        <v>2.0</v>
      </c>
      <c r="B14" s="54" t="s">
        <v>165</v>
      </c>
      <c r="C14" s="54" t="s">
        <v>166</v>
      </c>
      <c r="G14" s="55">
        <v>2.0</v>
      </c>
      <c r="H14" s="55" t="s">
        <v>167</v>
      </c>
      <c r="I14" s="56">
        <v>2.0</v>
      </c>
      <c r="J14" s="56">
        <v>2.0</v>
      </c>
      <c r="K14" s="56">
        <v>2.0</v>
      </c>
      <c r="L14" s="56">
        <v>2.0</v>
      </c>
      <c r="M14" s="56">
        <v>2.0</v>
      </c>
      <c r="N14" s="56">
        <v>2.0</v>
      </c>
      <c r="O14" s="56">
        <v>2.0</v>
      </c>
      <c r="P14" s="56">
        <v>2.0</v>
      </c>
      <c r="Q14" s="56">
        <v>2.0</v>
      </c>
      <c r="R14" s="56">
        <v>2.0</v>
      </c>
      <c r="S14" s="56">
        <v>2.0</v>
      </c>
      <c r="T14" s="56">
        <v>2.0</v>
      </c>
      <c r="U14" s="56">
        <v>2.0</v>
      </c>
      <c r="V14" s="56">
        <v>2.0</v>
      </c>
      <c r="W14" s="56">
        <v>2.0</v>
      </c>
      <c r="X14" s="56">
        <v>2.0</v>
      </c>
      <c r="Y14" s="56">
        <v>2.0</v>
      </c>
      <c r="Z14" s="56">
        <v>2.0</v>
      </c>
    </row>
    <row r="15">
      <c r="A15" s="54">
        <v>3.0</v>
      </c>
      <c r="B15" s="54" t="s">
        <v>168</v>
      </c>
      <c r="C15" s="54" t="s">
        <v>169</v>
      </c>
      <c r="G15" s="55">
        <v>3.0</v>
      </c>
      <c r="H15" s="55" t="s">
        <v>170</v>
      </c>
      <c r="I15" s="56">
        <v>2.0</v>
      </c>
      <c r="J15" s="56">
        <v>2.0</v>
      </c>
      <c r="K15" s="56">
        <v>2.0</v>
      </c>
      <c r="L15" s="56">
        <v>2.0</v>
      </c>
      <c r="M15" s="56">
        <v>2.0</v>
      </c>
      <c r="N15" s="56">
        <v>2.0</v>
      </c>
      <c r="O15" s="56">
        <v>2.0</v>
      </c>
      <c r="P15" s="56">
        <v>2.0</v>
      </c>
      <c r="Q15" s="56">
        <v>2.0</v>
      </c>
      <c r="R15" s="56">
        <v>2.0</v>
      </c>
      <c r="S15" s="56">
        <v>2.0</v>
      </c>
      <c r="T15" s="56">
        <v>2.0</v>
      </c>
      <c r="U15" s="56">
        <v>2.0</v>
      </c>
      <c r="V15" s="56">
        <v>2.0</v>
      </c>
      <c r="W15" s="56">
        <v>2.0</v>
      </c>
      <c r="X15" s="56">
        <v>2.0</v>
      </c>
      <c r="Y15" s="56">
        <v>2.0</v>
      </c>
      <c r="Z15" s="56">
        <v>2.0</v>
      </c>
    </row>
    <row r="16">
      <c r="A16" s="54">
        <v>4.0</v>
      </c>
      <c r="B16" s="54" t="s">
        <v>171</v>
      </c>
      <c r="C16" s="54" t="s">
        <v>172</v>
      </c>
      <c r="G16" s="55">
        <v>4.0</v>
      </c>
      <c r="H16" s="55" t="s">
        <v>173</v>
      </c>
      <c r="I16" s="56">
        <v>2.0</v>
      </c>
      <c r="J16" s="56">
        <v>2.0</v>
      </c>
      <c r="K16" s="56">
        <v>2.0</v>
      </c>
      <c r="L16" s="56">
        <v>2.0</v>
      </c>
      <c r="M16" s="56">
        <v>2.0</v>
      </c>
      <c r="N16" s="56">
        <v>2.0</v>
      </c>
      <c r="O16" s="56">
        <v>2.0</v>
      </c>
      <c r="P16" s="56">
        <v>2.0</v>
      </c>
      <c r="Q16" s="56">
        <v>2.0</v>
      </c>
      <c r="R16" s="56">
        <v>2.0</v>
      </c>
      <c r="S16" s="56">
        <v>2.0</v>
      </c>
      <c r="T16" s="56">
        <v>2.0</v>
      </c>
      <c r="U16" s="56">
        <v>2.0</v>
      </c>
      <c r="V16" s="56">
        <v>2.0</v>
      </c>
      <c r="W16" s="56">
        <v>2.0</v>
      </c>
      <c r="X16" s="56">
        <v>2.0</v>
      </c>
      <c r="Y16" s="56">
        <v>2.0</v>
      </c>
      <c r="Z16" s="56">
        <v>2.0</v>
      </c>
    </row>
    <row r="17">
      <c r="A17" s="59" t="s">
        <v>174</v>
      </c>
      <c r="B17" s="40"/>
      <c r="C17" s="60" t="s">
        <v>160</v>
      </c>
      <c r="G17" s="38" t="s">
        <v>174</v>
      </c>
      <c r="H17" s="40"/>
      <c r="I17" s="61">
        <f t="shared" ref="I17:Z17" si="2">I13*I14*I15*I16</f>
        <v>16</v>
      </c>
      <c r="J17" s="61">
        <f t="shared" si="2"/>
        <v>16</v>
      </c>
      <c r="K17" s="61">
        <f t="shared" si="2"/>
        <v>16</v>
      </c>
      <c r="L17" s="61">
        <f t="shared" si="2"/>
        <v>16</v>
      </c>
      <c r="M17" s="61">
        <f t="shared" si="2"/>
        <v>16</v>
      </c>
      <c r="N17" s="61">
        <f t="shared" si="2"/>
        <v>8</v>
      </c>
      <c r="O17" s="61">
        <f t="shared" si="2"/>
        <v>16</v>
      </c>
      <c r="P17" s="61">
        <f t="shared" si="2"/>
        <v>8</v>
      </c>
      <c r="Q17" s="61">
        <f t="shared" si="2"/>
        <v>8</v>
      </c>
      <c r="R17" s="61">
        <f t="shared" si="2"/>
        <v>16</v>
      </c>
      <c r="S17" s="61">
        <f t="shared" si="2"/>
        <v>16</v>
      </c>
      <c r="T17" s="61">
        <f t="shared" si="2"/>
        <v>16</v>
      </c>
      <c r="U17" s="62">
        <f t="shared" si="2"/>
        <v>16</v>
      </c>
      <c r="V17" s="62">
        <f t="shared" si="2"/>
        <v>8</v>
      </c>
      <c r="W17" s="62">
        <f t="shared" si="2"/>
        <v>16</v>
      </c>
      <c r="X17" s="63">
        <f t="shared" si="2"/>
        <v>16</v>
      </c>
      <c r="Y17" s="63">
        <f t="shared" si="2"/>
        <v>16</v>
      </c>
      <c r="Z17" s="63">
        <f t="shared" si="2"/>
        <v>8</v>
      </c>
    </row>
    <row r="20">
      <c r="G20" s="38" t="s">
        <v>110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41" t="s">
        <v>111</v>
      </c>
      <c r="V20" s="39"/>
      <c r="W20" s="40"/>
      <c r="X20" s="42" t="s">
        <v>112</v>
      </c>
      <c r="Y20" s="39"/>
      <c r="Z20" s="39"/>
      <c r="AA20" s="64"/>
    </row>
    <row r="21">
      <c r="G21" s="46" t="s">
        <v>113</v>
      </c>
      <c r="H21" s="46" t="s">
        <v>114</v>
      </c>
      <c r="I21" s="46" t="s">
        <v>115</v>
      </c>
      <c r="J21" s="46" t="s">
        <v>116</v>
      </c>
      <c r="K21" s="46" t="s">
        <v>117</v>
      </c>
      <c r="L21" s="46" t="s">
        <v>118</v>
      </c>
      <c r="M21" s="46" t="s">
        <v>62</v>
      </c>
      <c r="N21" s="46" t="s">
        <v>56</v>
      </c>
      <c r="O21" s="46" t="s">
        <v>45</v>
      </c>
      <c r="P21" s="46" t="s">
        <v>90</v>
      </c>
      <c r="Q21" s="46" t="s">
        <v>73</v>
      </c>
      <c r="R21" s="46" t="s">
        <v>119</v>
      </c>
      <c r="S21" s="46" t="s">
        <v>120</v>
      </c>
      <c r="T21" s="46" t="s">
        <v>85</v>
      </c>
      <c r="U21" s="47" t="s">
        <v>20</v>
      </c>
      <c r="V21" s="47" t="s">
        <v>121</v>
      </c>
      <c r="W21" s="47" t="s">
        <v>122</v>
      </c>
      <c r="X21" s="48" t="s">
        <v>123</v>
      </c>
      <c r="Y21" s="48" t="s">
        <v>124</v>
      </c>
      <c r="Z21" s="48" t="s">
        <v>105</v>
      </c>
      <c r="AA21" s="64"/>
    </row>
    <row r="22">
      <c r="G22" s="65" t="s">
        <v>126</v>
      </c>
      <c r="H22" s="40"/>
      <c r="I22" s="56" t="s">
        <v>127</v>
      </c>
      <c r="J22" s="56" t="s">
        <v>128</v>
      </c>
      <c r="K22" s="56" t="s">
        <v>129</v>
      </c>
      <c r="L22" s="56" t="s">
        <v>130</v>
      </c>
      <c r="M22" s="56" t="s">
        <v>131</v>
      </c>
      <c r="N22" s="56" t="s">
        <v>132</v>
      </c>
      <c r="O22" s="56" t="s">
        <v>133</v>
      </c>
      <c r="P22" s="56" t="s">
        <v>134</v>
      </c>
      <c r="Q22" s="56" t="s">
        <v>135</v>
      </c>
      <c r="R22" s="56" t="s">
        <v>136</v>
      </c>
      <c r="S22" s="56" t="s">
        <v>137</v>
      </c>
      <c r="T22" s="56" t="s">
        <v>138</v>
      </c>
      <c r="U22" s="56" t="s">
        <v>139</v>
      </c>
      <c r="V22" s="56" t="s">
        <v>140</v>
      </c>
      <c r="W22" s="56" t="s">
        <v>141</v>
      </c>
      <c r="X22" s="56" t="s">
        <v>142</v>
      </c>
      <c r="Y22" s="56" t="s">
        <v>143</v>
      </c>
      <c r="Z22" s="66" t="s">
        <v>144</v>
      </c>
      <c r="AA22" s="64"/>
    </row>
    <row r="23">
      <c r="G23" s="55">
        <v>1.0</v>
      </c>
      <c r="H23" s="55" t="s">
        <v>145</v>
      </c>
      <c r="I23" s="56" t="s">
        <v>175</v>
      </c>
      <c r="J23" s="56" t="s">
        <v>176</v>
      </c>
      <c r="K23" s="56" t="s">
        <v>175</v>
      </c>
      <c r="L23" s="56" t="s">
        <v>175</v>
      </c>
      <c r="M23" s="56" t="s">
        <v>175</v>
      </c>
      <c r="N23" s="56" t="s">
        <v>175</v>
      </c>
      <c r="O23" s="56" t="s">
        <v>175</v>
      </c>
      <c r="P23" s="56" t="s">
        <v>175</v>
      </c>
      <c r="Q23" s="56" t="s">
        <v>175</v>
      </c>
      <c r="R23" s="56" t="s">
        <v>175</v>
      </c>
      <c r="S23" s="56" t="s">
        <v>175</v>
      </c>
      <c r="T23" s="56" t="s">
        <v>175</v>
      </c>
      <c r="U23" s="56" t="s">
        <v>175</v>
      </c>
      <c r="V23" s="56" t="s">
        <v>175</v>
      </c>
      <c r="W23" s="56" t="s">
        <v>175</v>
      </c>
      <c r="X23" s="56" t="s">
        <v>175</v>
      </c>
      <c r="Y23" s="56" t="s">
        <v>175</v>
      </c>
      <c r="Z23" s="66" t="s">
        <v>175</v>
      </c>
      <c r="AA23" s="64"/>
    </row>
    <row r="24">
      <c r="G24" s="55">
        <v>2.0</v>
      </c>
      <c r="H24" s="55" t="s">
        <v>147</v>
      </c>
      <c r="I24" s="56" t="s">
        <v>177</v>
      </c>
      <c r="J24" s="56" t="s">
        <v>177</v>
      </c>
      <c r="K24" s="56" t="s">
        <v>177</v>
      </c>
      <c r="L24" s="56" t="s">
        <v>177</v>
      </c>
      <c r="M24" s="56" t="s">
        <v>177</v>
      </c>
      <c r="N24" s="56" t="s">
        <v>177</v>
      </c>
      <c r="O24" s="56" t="s">
        <v>177</v>
      </c>
      <c r="P24" s="56" t="s">
        <v>177</v>
      </c>
      <c r="Q24" s="56" t="s">
        <v>177</v>
      </c>
      <c r="R24" s="56" t="s">
        <v>177</v>
      </c>
      <c r="S24" s="56" t="s">
        <v>177</v>
      </c>
      <c r="T24" s="56" t="s">
        <v>177</v>
      </c>
      <c r="U24" s="56" t="s">
        <v>177</v>
      </c>
      <c r="V24" s="56" t="s">
        <v>177</v>
      </c>
      <c r="W24" s="56" t="s">
        <v>177</v>
      </c>
      <c r="X24" s="56" t="s">
        <v>177</v>
      </c>
      <c r="Y24" s="56" t="s">
        <v>177</v>
      </c>
      <c r="Z24" s="66" t="s">
        <v>177</v>
      </c>
      <c r="AA24" s="64"/>
    </row>
    <row r="25">
      <c r="G25" s="55">
        <v>3.0</v>
      </c>
      <c r="H25" s="55" t="s">
        <v>149</v>
      </c>
      <c r="I25" s="56" t="s">
        <v>178</v>
      </c>
      <c r="J25" s="56" t="s">
        <v>178</v>
      </c>
      <c r="K25" s="56" t="s">
        <v>178</v>
      </c>
      <c r="L25" s="56" t="s">
        <v>178</v>
      </c>
      <c r="M25" s="56" t="s">
        <v>178</v>
      </c>
      <c r="N25" s="56" t="s">
        <v>178</v>
      </c>
      <c r="O25" s="56" t="s">
        <v>178</v>
      </c>
      <c r="P25" s="56" t="s">
        <v>178</v>
      </c>
      <c r="Q25" s="56" t="s">
        <v>178</v>
      </c>
      <c r="R25" s="56" t="s">
        <v>178</v>
      </c>
      <c r="S25" s="56" t="s">
        <v>178</v>
      </c>
      <c r="T25" s="56" t="s">
        <v>178</v>
      </c>
      <c r="U25" s="56" t="s">
        <v>178</v>
      </c>
      <c r="V25" s="56" t="s">
        <v>178</v>
      </c>
      <c r="W25" s="56" t="s">
        <v>178</v>
      </c>
      <c r="X25" s="56" t="s">
        <v>178</v>
      </c>
      <c r="Y25" s="56" t="s">
        <v>178</v>
      </c>
      <c r="Z25" s="66" t="s">
        <v>178</v>
      </c>
      <c r="AA25" s="64"/>
    </row>
    <row r="26">
      <c r="G26" s="55">
        <v>4.0</v>
      </c>
      <c r="H26" s="55" t="s">
        <v>151</v>
      </c>
      <c r="I26" s="56" t="s">
        <v>179</v>
      </c>
      <c r="J26" s="56" t="s">
        <v>179</v>
      </c>
      <c r="K26" s="56" t="s">
        <v>180</v>
      </c>
      <c r="L26" s="56" t="s">
        <v>180</v>
      </c>
      <c r="M26" s="56" t="s">
        <v>179</v>
      </c>
      <c r="N26" s="56" t="s">
        <v>180</v>
      </c>
      <c r="O26" s="56" t="s">
        <v>179</v>
      </c>
      <c r="P26" s="56" t="s">
        <v>179</v>
      </c>
      <c r="Q26" s="56" t="s">
        <v>180</v>
      </c>
      <c r="R26" s="56" t="s">
        <v>179</v>
      </c>
      <c r="S26" s="56" t="s">
        <v>179</v>
      </c>
      <c r="T26" s="56" t="s">
        <v>179</v>
      </c>
      <c r="U26" s="56" t="s">
        <v>179</v>
      </c>
      <c r="V26" s="56" t="s">
        <v>180</v>
      </c>
      <c r="W26" s="56" t="s">
        <v>179</v>
      </c>
      <c r="X26" s="56" t="s">
        <v>179</v>
      </c>
      <c r="Y26" s="56" t="s">
        <v>179</v>
      </c>
      <c r="Z26" s="66" t="s">
        <v>180</v>
      </c>
      <c r="AA26" s="64"/>
    </row>
    <row r="27">
      <c r="G27" s="55">
        <v>5.0</v>
      </c>
      <c r="H27" s="55" t="s">
        <v>153</v>
      </c>
      <c r="I27" s="58" t="s">
        <v>181</v>
      </c>
      <c r="J27" s="58" t="s">
        <v>181</v>
      </c>
      <c r="K27" s="58" t="s">
        <v>181</v>
      </c>
      <c r="L27" s="58" t="s">
        <v>181</v>
      </c>
      <c r="M27" s="58" t="s">
        <v>181</v>
      </c>
      <c r="N27" s="58" t="s">
        <v>181</v>
      </c>
      <c r="O27" s="58" t="s">
        <v>181</v>
      </c>
      <c r="P27" s="58" t="s">
        <v>181</v>
      </c>
      <c r="Q27" s="58" t="s">
        <v>181</v>
      </c>
      <c r="R27" s="58" t="s">
        <v>181</v>
      </c>
      <c r="S27" s="58" t="s">
        <v>181</v>
      </c>
      <c r="T27" s="58" t="s">
        <v>181</v>
      </c>
      <c r="U27" s="58" t="s">
        <v>181</v>
      </c>
      <c r="V27" s="56" t="s">
        <v>181</v>
      </c>
      <c r="W27" s="58" t="s">
        <v>181</v>
      </c>
      <c r="X27" s="58" t="s">
        <v>181</v>
      </c>
      <c r="Y27" s="58" t="s">
        <v>181</v>
      </c>
      <c r="Z27" s="67" t="s">
        <v>181</v>
      </c>
      <c r="AA27" s="64"/>
    </row>
    <row r="28">
      <c r="G28" s="55">
        <v>6.0</v>
      </c>
      <c r="H28" s="55" t="s">
        <v>155</v>
      </c>
      <c r="I28" s="56" t="s">
        <v>182</v>
      </c>
      <c r="J28" s="56" t="s">
        <v>182</v>
      </c>
      <c r="K28" s="56" t="s">
        <v>182</v>
      </c>
      <c r="L28" s="56" t="s">
        <v>182</v>
      </c>
      <c r="M28" s="56" t="s">
        <v>182</v>
      </c>
      <c r="N28" s="56" t="s">
        <v>182</v>
      </c>
      <c r="O28" s="56" t="s">
        <v>182</v>
      </c>
      <c r="P28" s="56" t="s">
        <v>182</v>
      </c>
      <c r="Q28" s="56" t="s">
        <v>182</v>
      </c>
      <c r="R28" s="56" t="s">
        <v>182</v>
      </c>
      <c r="S28" s="56" t="s">
        <v>182</v>
      </c>
      <c r="T28" s="56" t="s">
        <v>182</v>
      </c>
      <c r="U28" s="56" t="s">
        <v>182</v>
      </c>
      <c r="V28" s="56" t="s">
        <v>182</v>
      </c>
      <c r="W28" s="56" t="s">
        <v>182</v>
      </c>
      <c r="X28" s="56" t="s">
        <v>182</v>
      </c>
      <c r="Y28" s="56" t="s">
        <v>182</v>
      </c>
      <c r="Z28" s="66" t="s">
        <v>182</v>
      </c>
      <c r="AA28" s="64"/>
    </row>
    <row r="29">
      <c r="G29" s="68">
        <v>7.0</v>
      </c>
      <c r="H29" s="68" t="s">
        <v>157</v>
      </c>
      <c r="I29" s="56" t="s">
        <v>183</v>
      </c>
      <c r="J29" s="56" t="s">
        <v>183</v>
      </c>
      <c r="K29" s="56" t="s">
        <v>184</v>
      </c>
      <c r="L29" s="56" t="s">
        <v>184</v>
      </c>
      <c r="M29" s="56" t="s">
        <v>183</v>
      </c>
      <c r="N29" s="56" t="s">
        <v>184</v>
      </c>
      <c r="O29" s="56" t="s">
        <v>184</v>
      </c>
      <c r="P29" s="56" t="s">
        <v>184</v>
      </c>
      <c r="Q29" s="56" t="s">
        <v>184</v>
      </c>
      <c r="R29" s="56" t="s">
        <v>184</v>
      </c>
      <c r="S29" s="56" t="s">
        <v>184</v>
      </c>
      <c r="T29" s="56" t="s">
        <v>184</v>
      </c>
      <c r="U29" s="69" t="s">
        <v>184</v>
      </c>
      <c r="V29" s="69" t="s">
        <v>184</v>
      </c>
      <c r="W29" s="69" t="s">
        <v>184</v>
      </c>
      <c r="X29" s="69" t="s">
        <v>184</v>
      </c>
      <c r="Y29" s="69" t="s">
        <v>184</v>
      </c>
      <c r="Z29" s="70" t="s">
        <v>184</v>
      </c>
      <c r="AA29" s="64"/>
    </row>
    <row r="30">
      <c r="G30" s="38" t="s">
        <v>159</v>
      </c>
      <c r="H30" s="40"/>
      <c r="I30" s="61">
        <f t="shared" ref="I30:Z30" si="3">I11</f>
        <v>16</v>
      </c>
      <c r="J30" s="61">
        <f t="shared" si="3"/>
        <v>8</v>
      </c>
      <c r="K30" s="61">
        <f t="shared" si="3"/>
        <v>8</v>
      </c>
      <c r="L30" s="61">
        <f t="shared" si="3"/>
        <v>8</v>
      </c>
      <c r="M30" s="61">
        <f t="shared" si="3"/>
        <v>8</v>
      </c>
      <c r="N30" s="61">
        <f t="shared" si="3"/>
        <v>4</v>
      </c>
      <c r="O30" s="61">
        <f t="shared" si="3"/>
        <v>8</v>
      </c>
      <c r="P30" s="61">
        <f t="shared" si="3"/>
        <v>4</v>
      </c>
      <c r="Q30" s="61">
        <f t="shared" si="3"/>
        <v>4</v>
      </c>
      <c r="R30" s="61">
        <f t="shared" si="3"/>
        <v>8</v>
      </c>
      <c r="S30" s="61">
        <f t="shared" si="3"/>
        <v>8</v>
      </c>
      <c r="T30" s="61">
        <f t="shared" si="3"/>
        <v>8</v>
      </c>
      <c r="U30" s="47">
        <f t="shared" si="3"/>
        <v>8</v>
      </c>
      <c r="V30" s="47">
        <f t="shared" si="3"/>
        <v>4</v>
      </c>
      <c r="W30" s="47">
        <f t="shared" si="3"/>
        <v>8</v>
      </c>
      <c r="X30" s="63">
        <f t="shared" si="3"/>
        <v>8</v>
      </c>
      <c r="Y30" s="63">
        <f t="shared" si="3"/>
        <v>8</v>
      </c>
      <c r="Z30" s="63">
        <f t="shared" si="3"/>
        <v>4</v>
      </c>
      <c r="AA30" s="64"/>
    </row>
    <row r="31">
      <c r="G31" s="46" t="s">
        <v>113</v>
      </c>
      <c r="H31" s="46" t="s">
        <v>161</v>
      </c>
      <c r="I31" s="46" t="s">
        <v>115</v>
      </c>
      <c r="J31" s="46" t="s">
        <v>116</v>
      </c>
      <c r="K31" s="46" t="s">
        <v>117</v>
      </c>
      <c r="L31" s="46" t="s">
        <v>118</v>
      </c>
      <c r="M31" s="46" t="s">
        <v>62</v>
      </c>
      <c r="N31" s="46" t="s">
        <v>56</v>
      </c>
      <c r="O31" s="46" t="s">
        <v>45</v>
      </c>
      <c r="P31" s="46" t="s">
        <v>90</v>
      </c>
      <c r="Q31" s="46" t="s">
        <v>73</v>
      </c>
      <c r="R31" s="46" t="s">
        <v>119</v>
      </c>
      <c r="S31" s="46" t="s">
        <v>120</v>
      </c>
      <c r="T31" s="46" t="s">
        <v>85</v>
      </c>
      <c r="U31" s="47" t="s">
        <v>20</v>
      </c>
      <c r="V31" s="47" t="s">
        <v>121</v>
      </c>
      <c r="W31" s="47" t="s">
        <v>122</v>
      </c>
      <c r="X31" s="48" t="s">
        <v>123</v>
      </c>
      <c r="Y31" s="48" t="s">
        <v>124</v>
      </c>
      <c r="Z31" s="48" t="s">
        <v>105</v>
      </c>
      <c r="AA31" s="64"/>
    </row>
    <row r="32">
      <c r="G32" s="55">
        <v>1.0</v>
      </c>
      <c r="H32" s="55" t="s">
        <v>163</v>
      </c>
      <c r="I32" s="56">
        <v>8.0</v>
      </c>
      <c r="J32" s="56">
        <v>8.0</v>
      </c>
      <c r="K32" s="56">
        <v>8.0</v>
      </c>
      <c r="L32" s="56">
        <v>8.0</v>
      </c>
      <c r="M32" s="56">
        <v>8.0</v>
      </c>
      <c r="N32" s="56">
        <v>4.0</v>
      </c>
      <c r="O32" s="56">
        <v>8.0</v>
      </c>
      <c r="P32" s="56">
        <v>4.0</v>
      </c>
      <c r="Q32" s="56">
        <v>4.0</v>
      </c>
      <c r="R32" s="56">
        <v>8.0</v>
      </c>
      <c r="S32" s="56">
        <v>8.0</v>
      </c>
      <c r="T32" s="56">
        <v>8.0</v>
      </c>
      <c r="U32" s="56">
        <v>8.0</v>
      </c>
      <c r="V32" s="56">
        <v>4.0</v>
      </c>
      <c r="W32" s="56">
        <v>8.0</v>
      </c>
      <c r="X32" s="56">
        <v>8.0</v>
      </c>
      <c r="Y32" s="56">
        <v>8.0</v>
      </c>
      <c r="Z32" s="66">
        <v>4.0</v>
      </c>
      <c r="AA32" s="64"/>
    </row>
    <row r="33">
      <c r="G33" s="55">
        <v>2.0</v>
      </c>
      <c r="H33" s="55" t="s">
        <v>167</v>
      </c>
      <c r="I33" s="56" t="s">
        <v>185</v>
      </c>
      <c r="J33" s="56" t="s">
        <v>185</v>
      </c>
      <c r="K33" s="56" t="s">
        <v>185</v>
      </c>
      <c r="L33" s="56" t="s">
        <v>185</v>
      </c>
      <c r="M33" s="56" t="s">
        <v>185</v>
      </c>
      <c r="N33" s="56" t="s">
        <v>185</v>
      </c>
      <c r="O33" s="56" t="s">
        <v>185</v>
      </c>
      <c r="P33" s="56" t="s">
        <v>185</v>
      </c>
      <c r="Q33" s="56" t="s">
        <v>185</v>
      </c>
      <c r="R33" s="56" t="s">
        <v>185</v>
      </c>
      <c r="S33" s="56" t="s">
        <v>185</v>
      </c>
      <c r="T33" s="56" t="s">
        <v>185</v>
      </c>
      <c r="U33" s="56" t="s">
        <v>185</v>
      </c>
      <c r="V33" s="56" t="s">
        <v>185</v>
      </c>
      <c r="W33" s="56" t="s">
        <v>185</v>
      </c>
      <c r="X33" s="56" t="s">
        <v>185</v>
      </c>
      <c r="Y33" s="56" t="s">
        <v>185</v>
      </c>
      <c r="Z33" s="66" t="s">
        <v>185</v>
      </c>
      <c r="AA33" s="64"/>
    </row>
    <row r="34">
      <c r="G34" s="55">
        <v>3.0</v>
      </c>
      <c r="H34" s="55" t="s">
        <v>170</v>
      </c>
      <c r="I34" s="56" t="s">
        <v>186</v>
      </c>
      <c r="J34" s="56" t="s">
        <v>186</v>
      </c>
      <c r="K34" s="56" t="s">
        <v>186</v>
      </c>
      <c r="L34" s="56" t="s">
        <v>186</v>
      </c>
      <c r="M34" s="56" t="s">
        <v>186</v>
      </c>
      <c r="N34" s="56" t="s">
        <v>186</v>
      </c>
      <c r="O34" s="56" t="s">
        <v>186</v>
      </c>
      <c r="P34" s="56" t="s">
        <v>186</v>
      </c>
      <c r="Q34" s="56" t="s">
        <v>186</v>
      </c>
      <c r="R34" s="56" t="s">
        <v>186</v>
      </c>
      <c r="S34" s="56" t="s">
        <v>186</v>
      </c>
      <c r="T34" s="56" t="s">
        <v>186</v>
      </c>
      <c r="U34" s="56" t="s">
        <v>186</v>
      </c>
      <c r="V34" s="56" t="s">
        <v>186</v>
      </c>
      <c r="W34" s="56" t="s">
        <v>186</v>
      </c>
      <c r="X34" s="56" t="s">
        <v>186</v>
      </c>
      <c r="Y34" s="56" t="s">
        <v>186</v>
      </c>
      <c r="Z34" s="66" t="s">
        <v>186</v>
      </c>
      <c r="AA34" s="64"/>
    </row>
    <row r="35">
      <c r="G35" s="55">
        <v>4.0</v>
      </c>
      <c r="H35" s="55" t="s">
        <v>173</v>
      </c>
      <c r="I35" s="71">
        <v>0.675</v>
      </c>
      <c r="J35" s="71">
        <v>0.6</v>
      </c>
      <c r="K35" s="71">
        <v>0.6</v>
      </c>
      <c r="L35" s="71">
        <v>0.65</v>
      </c>
      <c r="M35" s="71">
        <v>0.7</v>
      </c>
      <c r="N35" s="71">
        <v>0.65</v>
      </c>
      <c r="O35" s="71">
        <v>0.63</v>
      </c>
      <c r="P35" s="71">
        <v>0.6</v>
      </c>
      <c r="Q35" s="71">
        <v>0.6</v>
      </c>
      <c r="R35" s="71">
        <v>0.65</v>
      </c>
      <c r="S35" s="71">
        <v>0.63</v>
      </c>
      <c r="T35" s="71">
        <v>0.6</v>
      </c>
      <c r="U35" s="71">
        <v>0.65</v>
      </c>
      <c r="V35" s="71">
        <v>0.6</v>
      </c>
      <c r="W35" s="71">
        <v>0.63</v>
      </c>
      <c r="X35" s="71">
        <v>0.7</v>
      </c>
      <c r="Y35" s="71">
        <v>0.68</v>
      </c>
      <c r="Z35" s="72">
        <v>0.63</v>
      </c>
      <c r="AA35" s="64"/>
    </row>
    <row r="36">
      <c r="G36" s="38" t="s">
        <v>174</v>
      </c>
      <c r="H36" s="40"/>
      <c r="I36" s="61">
        <f t="shared" ref="I36:Z36" si="4">I17</f>
        <v>16</v>
      </c>
      <c r="J36" s="61">
        <f t="shared" si="4"/>
        <v>16</v>
      </c>
      <c r="K36" s="61">
        <f t="shared" si="4"/>
        <v>16</v>
      </c>
      <c r="L36" s="61">
        <f t="shared" si="4"/>
        <v>16</v>
      </c>
      <c r="M36" s="61">
        <f t="shared" si="4"/>
        <v>16</v>
      </c>
      <c r="N36" s="61">
        <f t="shared" si="4"/>
        <v>8</v>
      </c>
      <c r="O36" s="61">
        <f t="shared" si="4"/>
        <v>16</v>
      </c>
      <c r="P36" s="61">
        <f t="shared" si="4"/>
        <v>8</v>
      </c>
      <c r="Q36" s="61">
        <f t="shared" si="4"/>
        <v>8</v>
      </c>
      <c r="R36" s="61">
        <f t="shared" si="4"/>
        <v>16</v>
      </c>
      <c r="S36" s="61">
        <f t="shared" si="4"/>
        <v>16</v>
      </c>
      <c r="T36" s="61">
        <f t="shared" si="4"/>
        <v>16</v>
      </c>
      <c r="U36" s="47">
        <f t="shared" si="4"/>
        <v>16</v>
      </c>
      <c r="V36" s="47">
        <f t="shared" si="4"/>
        <v>8</v>
      </c>
      <c r="W36" s="47">
        <f t="shared" si="4"/>
        <v>16</v>
      </c>
      <c r="X36" s="63">
        <f t="shared" si="4"/>
        <v>16</v>
      </c>
      <c r="Y36" s="63">
        <f t="shared" si="4"/>
        <v>16</v>
      </c>
      <c r="Z36" s="63">
        <f t="shared" si="4"/>
        <v>8</v>
      </c>
      <c r="AA36" s="64"/>
    </row>
    <row r="37">
      <c r="L37" s="73"/>
      <c r="M37" s="73"/>
      <c r="N37" s="73"/>
      <c r="O37" s="73"/>
      <c r="P37" s="74"/>
      <c r="Q37" s="74"/>
    </row>
    <row r="57">
      <c r="G57" s="75" t="s">
        <v>112</v>
      </c>
      <c r="H57" s="39"/>
      <c r="I57" s="39"/>
      <c r="J57" s="39"/>
      <c r="K57" s="40"/>
    </row>
    <row r="58">
      <c r="G58" s="48" t="s">
        <v>113</v>
      </c>
      <c r="H58" s="48" t="s">
        <v>114</v>
      </c>
      <c r="I58" s="48" t="s">
        <v>95</v>
      </c>
      <c r="J58" s="48" t="s">
        <v>101</v>
      </c>
      <c r="K58" s="48" t="s">
        <v>105</v>
      </c>
    </row>
    <row r="59">
      <c r="G59" s="76" t="s">
        <v>126</v>
      </c>
      <c r="H59" s="40"/>
      <c r="I59" s="77" t="s">
        <v>142</v>
      </c>
      <c r="J59" s="77" t="s">
        <v>143</v>
      </c>
      <c r="K59" s="77" t="s">
        <v>144</v>
      </c>
    </row>
    <row r="60">
      <c r="G60" s="54">
        <v>1.0</v>
      </c>
      <c r="H60" s="54" t="s">
        <v>145</v>
      </c>
      <c r="I60" s="78" t="s">
        <v>175</v>
      </c>
      <c r="J60" s="78" t="s">
        <v>175</v>
      </c>
      <c r="K60" s="78" t="s">
        <v>175</v>
      </c>
    </row>
    <row r="61">
      <c r="G61" s="54">
        <v>2.0</v>
      </c>
      <c r="H61" s="54" t="s">
        <v>147</v>
      </c>
      <c r="I61" s="78" t="s">
        <v>177</v>
      </c>
      <c r="J61" s="78" t="s">
        <v>177</v>
      </c>
      <c r="K61" s="78" t="s">
        <v>177</v>
      </c>
    </row>
    <row r="62">
      <c r="G62" s="54">
        <v>3.0</v>
      </c>
      <c r="H62" s="54" t="s">
        <v>149</v>
      </c>
      <c r="I62" s="78" t="s">
        <v>178</v>
      </c>
      <c r="J62" s="78" t="s">
        <v>178</v>
      </c>
      <c r="K62" s="78" t="s">
        <v>178</v>
      </c>
    </row>
    <row r="63">
      <c r="G63" s="54">
        <v>4.0</v>
      </c>
      <c r="H63" s="54" t="s">
        <v>151</v>
      </c>
      <c r="I63" s="78" t="s">
        <v>179</v>
      </c>
      <c r="J63" s="78" t="s">
        <v>179</v>
      </c>
      <c r="K63" s="78" t="s">
        <v>180</v>
      </c>
    </row>
    <row r="64">
      <c r="G64" s="54">
        <v>5.0</v>
      </c>
      <c r="H64" s="54" t="s">
        <v>153</v>
      </c>
      <c r="I64" s="79" t="s">
        <v>181</v>
      </c>
      <c r="J64" s="79" t="s">
        <v>181</v>
      </c>
      <c r="K64" s="79" t="s">
        <v>181</v>
      </c>
    </row>
    <row r="65">
      <c r="G65" s="54">
        <v>6.0</v>
      </c>
      <c r="H65" s="54" t="s">
        <v>155</v>
      </c>
      <c r="I65" s="78" t="s">
        <v>182</v>
      </c>
      <c r="J65" s="78" t="s">
        <v>182</v>
      </c>
      <c r="K65" s="78" t="s">
        <v>182</v>
      </c>
    </row>
    <row r="66">
      <c r="G66" s="80">
        <v>7.0</v>
      </c>
      <c r="H66" s="80" t="s">
        <v>157</v>
      </c>
      <c r="I66" s="81" t="s">
        <v>184</v>
      </c>
      <c r="J66" s="81" t="s">
        <v>184</v>
      </c>
      <c r="K66" s="81" t="s">
        <v>184</v>
      </c>
    </row>
    <row r="67">
      <c r="G67" s="75" t="s">
        <v>159</v>
      </c>
      <c r="H67" s="40"/>
      <c r="I67" s="82">
        <v>8.0</v>
      </c>
      <c r="J67" s="82">
        <v>8.0</v>
      </c>
      <c r="K67" s="83">
        <v>4.0</v>
      </c>
    </row>
    <row r="68">
      <c r="G68" s="84" t="s">
        <v>113</v>
      </c>
      <c r="H68" s="84" t="s">
        <v>161</v>
      </c>
      <c r="I68" s="85" t="s">
        <v>95</v>
      </c>
      <c r="J68" s="85" t="s">
        <v>101</v>
      </c>
      <c r="K68" s="85" t="s">
        <v>105</v>
      </c>
    </row>
    <row r="69">
      <c r="G69" s="54">
        <v>1.0</v>
      </c>
      <c r="H69" s="54" t="s">
        <v>163</v>
      </c>
      <c r="I69" s="78">
        <v>8.0</v>
      </c>
      <c r="J69" s="78">
        <v>8.0</v>
      </c>
      <c r="K69" s="78">
        <v>4.0</v>
      </c>
    </row>
    <row r="70">
      <c r="G70" s="54">
        <v>2.0</v>
      </c>
      <c r="H70" s="54" t="s">
        <v>167</v>
      </c>
      <c r="I70" s="78" t="s">
        <v>185</v>
      </c>
      <c r="J70" s="78" t="s">
        <v>185</v>
      </c>
      <c r="K70" s="78" t="s">
        <v>185</v>
      </c>
    </row>
    <row r="71">
      <c r="G71" s="54">
        <v>3.0</v>
      </c>
      <c r="H71" s="54" t="s">
        <v>170</v>
      </c>
      <c r="I71" s="78" t="s">
        <v>186</v>
      </c>
      <c r="J71" s="78" t="s">
        <v>186</v>
      </c>
      <c r="K71" s="78" t="s">
        <v>186</v>
      </c>
    </row>
    <row r="72">
      <c r="G72" s="54">
        <v>4.0</v>
      </c>
      <c r="H72" s="54" t="s">
        <v>173</v>
      </c>
      <c r="I72" s="86">
        <v>0.7</v>
      </c>
      <c r="J72" s="86">
        <v>0.68</v>
      </c>
      <c r="K72" s="86">
        <v>0.63</v>
      </c>
    </row>
    <row r="73">
      <c r="G73" s="75" t="s">
        <v>174</v>
      </c>
      <c r="H73" s="40"/>
      <c r="I73" s="82">
        <v>16.0</v>
      </c>
      <c r="J73" s="82">
        <v>16.0</v>
      </c>
      <c r="K73" s="83">
        <v>8.0</v>
      </c>
    </row>
  </sheetData>
  <mergeCells count="19">
    <mergeCell ref="A1:C2"/>
    <mergeCell ref="G1:T1"/>
    <mergeCell ref="U1:W1"/>
    <mergeCell ref="X1:Z1"/>
    <mergeCell ref="G3:H3"/>
    <mergeCell ref="A11:B11"/>
    <mergeCell ref="G11:H11"/>
    <mergeCell ref="G36:H36"/>
    <mergeCell ref="G57:K57"/>
    <mergeCell ref="G59:H59"/>
    <mergeCell ref="G67:H67"/>
    <mergeCell ref="G73:H73"/>
    <mergeCell ref="A17:B17"/>
    <mergeCell ref="G17:H17"/>
    <mergeCell ref="G20:T20"/>
    <mergeCell ref="U20:W20"/>
    <mergeCell ref="X20:Z20"/>
    <mergeCell ref="G22:H22"/>
    <mergeCell ref="G30:H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14" max="14" width="21.63"/>
    <col customWidth="1" min="15" max="15" width="21.88"/>
    <col customWidth="1" min="16" max="16" width="20.88"/>
    <col customWidth="1" min="21" max="21" width="13.88"/>
  </cols>
  <sheetData>
    <row r="1" ht="21.75" customHeight="1">
      <c r="A1" s="87" t="s">
        <v>113</v>
      </c>
      <c r="B1" s="87" t="s">
        <v>187</v>
      </c>
      <c r="C1" s="87" t="s">
        <v>0</v>
      </c>
      <c r="D1" s="88" t="s">
        <v>188</v>
      </c>
      <c r="E1" s="89" t="s">
        <v>189</v>
      </c>
      <c r="F1" s="90" t="s">
        <v>190</v>
      </c>
      <c r="G1" s="39"/>
      <c r="H1" s="39"/>
      <c r="I1" s="39"/>
      <c r="J1" s="39"/>
      <c r="K1" s="39"/>
      <c r="L1" s="39"/>
      <c r="M1" s="40"/>
      <c r="N1" s="91" t="s">
        <v>191</v>
      </c>
      <c r="O1" s="40"/>
      <c r="P1" s="92" t="s">
        <v>192</v>
      </c>
      <c r="Q1" s="93" t="s">
        <v>193</v>
      </c>
      <c r="R1" s="93" t="s">
        <v>194</v>
      </c>
      <c r="S1" s="93" t="s">
        <v>195</v>
      </c>
      <c r="U1" s="94" t="s">
        <v>196</v>
      </c>
      <c r="V1" s="95"/>
    </row>
    <row r="2" ht="21.0" customHeight="1">
      <c r="A2" s="96"/>
      <c r="B2" s="97"/>
      <c r="C2" s="96"/>
      <c r="D2" s="96"/>
      <c r="E2" s="45"/>
      <c r="F2" s="98" t="s">
        <v>197</v>
      </c>
      <c r="G2" s="98" t="s">
        <v>198</v>
      </c>
      <c r="H2" s="98" t="s">
        <v>199</v>
      </c>
      <c r="I2" s="98" t="s">
        <v>200</v>
      </c>
      <c r="J2" s="99" t="s">
        <v>201</v>
      </c>
      <c r="K2" s="99" t="s">
        <v>202</v>
      </c>
      <c r="L2" s="99" t="s">
        <v>203</v>
      </c>
      <c r="M2" s="98" t="s">
        <v>204</v>
      </c>
      <c r="N2" s="100" t="s">
        <v>205</v>
      </c>
      <c r="O2" s="101" t="s">
        <v>206</v>
      </c>
      <c r="P2" s="96"/>
      <c r="Q2" s="96"/>
      <c r="R2" s="96"/>
      <c r="S2" s="96"/>
      <c r="U2" s="94" t="s">
        <v>207</v>
      </c>
      <c r="V2" s="102" t="s">
        <v>208</v>
      </c>
    </row>
    <row r="3">
      <c r="A3" s="103">
        <v>1.0</v>
      </c>
      <c r="B3" s="104" t="s">
        <v>20</v>
      </c>
      <c r="C3" s="104" t="s">
        <v>19</v>
      </c>
      <c r="D3" s="105">
        <f>'Rembang - Pulau Marongan'!J44</f>
        <v>40.19886364</v>
      </c>
      <c r="E3" s="106">
        <f t="shared" ref="E3:E5" si="1">D3/sqrt(Q3)</f>
        <v>17.97747834</v>
      </c>
      <c r="F3" s="106">
        <f>'Rembang - Pulau Marongan'!O44</f>
        <v>6.202651515</v>
      </c>
      <c r="G3" s="105">
        <f>'Rembang - Pulau Marongan'!T44</f>
        <v>13.96780303</v>
      </c>
      <c r="H3" s="106">
        <f>'Rembang - Pulau Marongan'!Y44</f>
        <v>5.445075758</v>
      </c>
      <c r="I3" s="106">
        <f>'Rembang - Pulau Marongan'!AI44</f>
        <v>11.78977273</v>
      </c>
      <c r="J3" s="106"/>
      <c r="K3" s="106"/>
      <c r="L3" s="106"/>
      <c r="M3" s="106">
        <f>'Rembang - Pulau Marongan'!AD44</f>
        <v>2.793560606</v>
      </c>
      <c r="N3" s="106">
        <f>'Rembang - Pulau Marongan'!AL44</f>
        <v>32.72727273</v>
      </c>
      <c r="O3" s="106">
        <f>'Rembang - Pulau Marongan'!AM44</f>
        <v>47.42424242</v>
      </c>
      <c r="P3" s="107">
        <v>1.0</v>
      </c>
      <c r="Q3" s="108">
        <f t="shared" ref="Q3:Q5" si="2">Count(F3:M3)</f>
        <v>5</v>
      </c>
      <c r="R3" s="109">
        <f t="shared" ref="R3:R5" si="3">(Q3/9)*0.2+(D3/100)*0.2+(P3/2)*0.2+(1-(N3/100))*0.2+(1-(O3/100))*0.2</f>
        <v>0.5312058081</v>
      </c>
      <c r="S3" s="110" t="s">
        <v>24</v>
      </c>
      <c r="U3" s="94" t="s">
        <v>209</v>
      </c>
      <c r="V3" s="111" t="s">
        <v>210</v>
      </c>
    </row>
    <row r="4">
      <c r="A4" s="103">
        <v>2.0</v>
      </c>
      <c r="B4" s="112" t="s">
        <v>28</v>
      </c>
      <c r="C4" s="104" t="s">
        <v>27</v>
      </c>
      <c r="D4" s="105">
        <f>'Rembang - Pantai Leran 1 (Barat'!J44</f>
        <v>32.05492424</v>
      </c>
      <c r="E4" s="106">
        <f t="shared" si="1"/>
        <v>16.02746212</v>
      </c>
      <c r="F4" s="105">
        <f>'Rembang - Pantai Leran 1 (Barat'!O44</f>
        <v>5.539772727</v>
      </c>
      <c r="G4" s="105">
        <f>'Rembang - Pantai Leran 1 (Barat'!T44</f>
        <v>12.59469697</v>
      </c>
      <c r="H4" s="105">
        <f>'Rembang - Pantai Leran 1 (Barat'!Y44</f>
        <v>4.78219697</v>
      </c>
      <c r="I4" s="105">
        <f>'Rembang - Pantai Leran 1 (Barat'!AD44</f>
        <v>9.138257576</v>
      </c>
      <c r="J4" s="113"/>
      <c r="K4" s="113"/>
      <c r="L4" s="113"/>
      <c r="M4" s="113"/>
      <c r="N4" s="106">
        <f>'Rembang - Pantai Leran 1 (Barat'!AG44</f>
        <v>19.92424242</v>
      </c>
      <c r="O4" s="106">
        <f>'Rembang - Pantai Leran 1 (Barat'!AH44</f>
        <v>34.09090909</v>
      </c>
      <c r="P4" s="107">
        <v>1.0</v>
      </c>
      <c r="Q4" s="108">
        <f t="shared" si="2"/>
        <v>4</v>
      </c>
      <c r="R4" s="109">
        <f t="shared" si="3"/>
        <v>0.5449684343</v>
      </c>
      <c r="S4" s="110" t="s">
        <v>24</v>
      </c>
      <c r="U4" s="94" t="s">
        <v>211</v>
      </c>
      <c r="V4" s="114" t="s">
        <v>212</v>
      </c>
    </row>
    <row r="5">
      <c r="A5" s="103">
        <v>3.0</v>
      </c>
      <c r="B5" s="112" t="s">
        <v>34</v>
      </c>
      <c r="C5" s="104" t="s">
        <v>33</v>
      </c>
      <c r="D5" s="105">
        <f>'Rembang - Pantai Leran 2 (Timur'!J44</f>
        <v>34.28030303</v>
      </c>
      <c r="E5" s="106">
        <f t="shared" si="1"/>
        <v>17.14015152</v>
      </c>
      <c r="F5" s="105">
        <f>'Rembang - Pantai Leran 2 (Timur'!O44</f>
        <v>1.799242424</v>
      </c>
      <c r="G5" s="105">
        <f>'Rembang - Pantai Leran 2 (Timur'!T44</f>
        <v>10.65340909</v>
      </c>
      <c r="H5" s="105">
        <f>'Rembang - Pantai Leran 2 (Timur'!Y44</f>
        <v>2.556818182</v>
      </c>
      <c r="I5" s="105">
        <f>'Rembang - Pantai Leran 2 (Timur'!AD44</f>
        <v>19.27083333</v>
      </c>
      <c r="J5" s="115"/>
      <c r="K5" s="115"/>
      <c r="L5" s="115"/>
      <c r="M5" s="115"/>
      <c r="N5" s="106">
        <f>'Rembang - Pantai Leran 2 (Timur'!AG44</f>
        <v>16.47727273</v>
      </c>
      <c r="O5" s="106">
        <f>'Rembang - Pantai Leran 2 (Timur'!AH44</f>
        <v>34.84848485</v>
      </c>
      <c r="P5" s="107">
        <v>1.0</v>
      </c>
      <c r="Q5" s="108">
        <f t="shared" si="2"/>
        <v>4</v>
      </c>
      <c r="R5" s="109">
        <f t="shared" si="3"/>
        <v>0.5547979798</v>
      </c>
      <c r="S5" s="110" t="s">
        <v>24</v>
      </c>
      <c r="U5" s="94" t="s">
        <v>213</v>
      </c>
      <c r="V5" s="116" t="s">
        <v>214</v>
      </c>
    </row>
    <row r="6">
      <c r="A6" s="117"/>
      <c r="B6" s="104"/>
      <c r="C6" s="118" t="s">
        <v>215</v>
      </c>
      <c r="D6" s="119">
        <f>AVERAGE(D3:D5)</f>
        <v>35.51136364</v>
      </c>
      <c r="E6" s="120"/>
      <c r="F6" s="120">
        <f t="shared" ref="F6:I6" si="4">AVERAGE(F3:F5)</f>
        <v>4.513888889</v>
      </c>
      <c r="G6" s="120">
        <f t="shared" si="4"/>
        <v>12.40530303</v>
      </c>
      <c r="H6" s="120">
        <f t="shared" si="4"/>
        <v>4.261363636</v>
      </c>
      <c r="I6" s="120">
        <f t="shared" si="4"/>
        <v>13.39962121</v>
      </c>
      <c r="J6" s="120"/>
      <c r="K6" s="120"/>
      <c r="L6" s="120"/>
      <c r="M6" s="120">
        <f t="shared" ref="M6:O6" si="5">AVERAGE(M3:M5)</f>
        <v>2.793560606</v>
      </c>
      <c r="N6" s="121">
        <f t="shared" si="5"/>
        <v>23.04292929</v>
      </c>
      <c r="O6" s="119">
        <f t="shared" si="5"/>
        <v>38.78787879</v>
      </c>
      <c r="P6" s="122"/>
      <c r="Q6" s="123"/>
      <c r="R6" s="124">
        <f>AVERAGE(R3:R5)</f>
        <v>0.5436574074</v>
      </c>
      <c r="S6" s="125" t="s">
        <v>24</v>
      </c>
      <c r="U6" s="94" t="s">
        <v>216</v>
      </c>
      <c r="V6" s="126" t="s">
        <v>217</v>
      </c>
    </row>
    <row r="7">
      <c r="A7" s="127"/>
      <c r="B7" s="128"/>
      <c r="C7" s="104" t="s">
        <v>218</v>
      </c>
      <c r="D7" s="129">
        <f>STDEV(D3:D5)</f>
        <v>4.209224379</v>
      </c>
      <c r="E7" s="130"/>
      <c r="F7" s="130"/>
      <c r="G7" s="130"/>
      <c r="H7" s="130"/>
      <c r="I7" s="130"/>
      <c r="J7" s="130"/>
      <c r="K7" s="130"/>
      <c r="L7" s="130"/>
      <c r="M7" s="130"/>
      <c r="R7" s="131"/>
    </row>
    <row r="11" ht="27.0" customHeight="1">
      <c r="A11" s="87" t="s">
        <v>113</v>
      </c>
      <c r="B11" s="87" t="s">
        <v>187</v>
      </c>
      <c r="C11" s="87" t="s">
        <v>0</v>
      </c>
      <c r="D11" s="88" t="s">
        <v>188</v>
      </c>
      <c r="E11" s="93" t="s">
        <v>189</v>
      </c>
      <c r="F11" s="90" t="s">
        <v>190</v>
      </c>
      <c r="G11" s="39"/>
      <c r="H11" s="39"/>
      <c r="I11" s="39"/>
      <c r="J11" s="39"/>
      <c r="K11" s="39"/>
      <c r="L11" s="39"/>
      <c r="M11" s="40"/>
      <c r="N11" s="91" t="s">
        <v>191</v>
      </c>
      <c r="O11" s="40"/>
      <c r="P11" s="92" t="s">
        <v>192</v>
      </c>
      <c r="Q11" s="93" t="s">
        <v>193</v>
      </c>
      <c r="R11" s="93" t="s">
        <v>194</v>
      </c>
      <c r="S11" s="93" t="s">
        <v>195</v>
      </c>
    </row>
    <row r="12" ht="18.0" customHeight="1">
      <c r="A12" s="96"/>
      <c r="B12" s="96"/>
      <c r="C12" s="96"/>
      <c r="D12" s="96"/>
      <c r="E12" s="96"/>
      <c r="F12" s="98" t="s">
        <v>197</v>
      </c>
      <c r="G12" s="98" t="s">
        <v>198</v>
      </c>
      <c r="H12" s="98" t="s">
        <v>199</v>
      </c>
      <c r="I12" s="98" t="s">
        <v>200</v>
      </c>
      <c r="J12" s="99" t="s">
        <v>201</v>
      </c>
      <c r="K12" s="99" t="s">
        <v>202</v>
      </c>
      <c r="L12" s="99" t="s">
        <v>203</v>
      </c>
      <c r="M12" s="98" t="s">
        <v>204</v>
      </c>
      <c r="N12" s="100" t="s">
        <v>205</v>
      </c>
      <c r="O12" s="101" t="s">
        <v>206</v>
      </c>
      <c r="P12" s="96"/>
      <c r="Q12" s="96"/>
      <c r="R12" s="96"/>
      <c r="S12" s="96"/>
    </row>
    <row r="13">
      <c r="A13" s="103">
        <v>1.0</v>
      </c>
      <c r="B13" s="112" t="s">
        <v>38</v>
      </c>
      <c r="C13" s="112" t="s">
        <v>37</v>
      </c>
      <c r="D13" s="105">
        <f>'Jepara - Prawean'!J44</f>
        <v>45.21780303</v>
      </c>
      <c r="E13" s="106">
        <f t="shared" ref="E13:E21" si="6">D13/sqrt(Q13)</f>
        <v>18.46009079</v>
      </c>
      <c r="F13" s="106">
        <f>'Jepara - Prawean'!O44</f>
        <v>0.8996212121</v>
      </c>
      <c r="G13" s="105">
        <f>'Jepara - Prawean'!T44</f>
        <v>10.70075758</v>
      </c>
      <c r="H13" s="106">
        <f>'Jepara - Prawean'!Y44</f>
        <v>4.829545455</v>
      </c>
      <c r="I13" s="106">
        <f>'Jepara - Prawean'!AN44</f>
        <v>22.53787879</v>
      </c>
      <c r="J13" s="106">
        <f>'Jepara - Prawean'!AI44</f>
        <v>4.734848485</v>
      </c>
      <c r="K13" s="106"/>
      <c r="L13" s="106"/>
      <c r="M13" s="106">
        <f>'Jepara - Prawean'!AD44</f>
        <v>1.515151515</v>
      </c>
      <c r="N13" s="106">
        <f>'Jepara - Prawean'!AQ44</f>
        <v>15.15151515</v>
      </c>
      <c r="O13" s="106">
        <f>'Jepara - Prawean'!AR44</f>
        <v>33.63636364</v>
      </c>
      <c r="P13" s="107">
        <v>1.0</v>
      </c>
      <c r="Q13" s="108">
        <f t="shared" ref="Q13:Q21" si="7">Count(F13:M13)</f>
        <v>6</v>
      </c>
      <c r="R13" s="109">
        <f t="shared" ref="R13:R21" si="8">(Q13/9)*0.2+(D13/100)*0.2+(P13/2)*0.2+(1-(N13/100))*0.2+(1-(O13/100))*0.2</f>
        <v>0.6261931818</v>
      </c>
      <c r="S13" s="110" t="s">
        <v>24</v>
      </c>
    </row>
    <row r="14">
      <c r="A14" s="103">
        <v>2.0</v>
      </c>
      <c r="B14" s="112" t="s">
        <v>45</v>
      </c>
      <c r="C14" s="112" t="s">
        <v>44</v>
      </c>
      <c r="D14" s="105">
        <f>'Jepara - Kayu Apung'!J44</f>
        <v>42.75568182</v>
      </c>
      <c r="E14" s="106">
        <f t="shared" si="6"/>
        <v>17.45493401</v>
      </c>
      <c r="F14" s="105">
        <f>'Jepara - Kayu Apung'!O44</f>
        <v>1.089015152</v>
      </c>
      <c r="G14" s="105">
        <f>'Jepara - Kayu Apung'!T44</f>
        <v>18.98674242</v>
      </c>
      <c r="H14" s="105">
        <f>'Jepara - Kayu Apung'!Y44</f>
        <v>4.261363636</v>
      </c>
      <c r="I14" s="105">
        <f>'Jepara - Kayu Apung'!AN44</f>
        <v>16.76136364</v>
      </c>
      <c r="J14" s="132">
        <f>'Jepara - Kayu Apung'!AI44</f>
        <v>0.946969697</v>
      </c>
      <c r="K14" s="132">
        <f>'Jepara - Kayu Apung'!AD44</f>
        <v>0.7102272727</v>
      </c>
      <c r="L14" s="132"/>
      <c r="M14" s="132"/>
      <c r="N14" s="106">
        <f>'Jepara - Kayu Apung'!AQ44</f>
        <v>10.60606061</v>
      </c>
      <c r="O14" s="106">
        <f>'Jepara - Kayu Apung'!AR44</f>
        <v>52.87878788</v>
      </c>
      <c r="P14" s="107">
        <v>1.0</v>
      </c>
      <c r="Q14" s="108">
        <f t="shared" si="7"/>
        <v>6</v>
      </c>
      <c r="R14" s="109">
        <f t="shared" si="8"/>
        <v>0.591875</v>
      </c>
      <c r="S14" s="110" t="s">
        <v>24</v>
      </c>
    </row>
    <row r="15">
      <c r="A15" s="103">
        <v>3.0</v>
      </c>
      <c r="B15" s="112" t="s">
        <v>50</v>
      </c>
      <c r="C15" s="112" t="s">
        <v>49</v>
      </c>
      <c r="D15" s="105">
        <f>'Jepara - Pulau Panjang'!J44</f>
        <v>67.85037879</v>
      </c>
      <c r="E15" s="106">
        <f t="shared" si="6"/>
        <v>27.69980115</v>
      </c>
      <c r="F15" s="105">
        <f>'Jepara - Pulau Panjang'!O44</f>
        <v>1.65719697</v>
      </c>
      <c r="G15" s="105">
        <f>'Jepara - Pulau Panjang'!T44</f>
        <v>17.51893939</v>
      </c>
      <c r="H15" s="105">
        <f>'Jepara - Pulau Panjang'!Y44</f>
        <v>7.386363636</v>
      </c>
      <c r="I15" s="105">
        <f>'Jepara - Pulau Panjang'!AN44</f>
        <v>38.25757576</v>
      </c>
      <c r="J15" s="132">
        <f>'Jepara - Pulau Panjang'!AI44</f>
        <v>1.420454545</v>
      </c>
      <c r="K15" s="132"/>
      <c r="L15" s="132"/>
      <c r="M15" s="132">
        <f>'Jepara - Pulau Panjang'!AD44</f>
        <v>1.609848485</v>
      </c>
      <c r="N15" s="106">
        <f>'Jepara - Pulau Panjang'!AQ44</f>
        <v>11.21212121</v>
      </c>
      <c r="O15" s="106">
        <f>'Jepara - Pulau Panjang'!AR44</f>
        <v>19.54545455</v>
      </c>
      <c r="P15" s="107">
        <v>2.0</v>
      </c>
      <c r="Q15" s="108">
        <f t="shared" si="7"/>
        <v>6</v>
      </c>
      <c r="R15" s="109">
        <f t="shared" si="8"/>
        <v>0.8075189394</v>
      </c>
      <c r="S15" s="110" t="s">
        <v>53</v>
      </c>
    </row>
    <row r="16">
      <c r="A16" s="103">
        <v>4.0</v>
      </c>
      <c r="B16" s="112" t="s">
        <v>56</v>
      </c>
      <c r="C16" s="112" t="s">
        <v>55</v>
      </c>
      <c r="D16" s="115">
        <f>'Jepara - Ujung Piring'!J44</f>
        <v>16.07765152</v>
      </c>
      <c r="E16" s="106">
        <f t="shared" si="6"/>
        <v>9.28243643</v>
      </c>
      <c r="F16" s="105">
        <f>'Jepara - Ujung Piring'!O44</f>
        <v>1.846590909</v>
      </c>
      <c r="G16" s="105">
        <f>'Jepara - Ujung Piring'!T44</f>
        <v>10.44318182</v>
      </c>
      <c r="H16" s="105">
        <f>'Jepara - Ujung Piring'!Y44</f>
        <v>4.356060606</v>
      </c>
      <c r="I16" s="105" t="str">
        <f>'Rembang - Pantai Leran 1 (Barat'!AD56</f>
        <v/>
      </c>
      <c r="J16" s="132"/>
      <c r="K16" s="132"/>
      <c r="L16" s="132"/>
      <c r="M16" s="132"/>
      <c r="N16" s="132">
        <f>'Jepara - Ujung Piring'!AB44</f>
        <v>12.30769231</v>
      </c>
      <c r="O16" s="132">
        <f>'Jepara - Ujung Piring'!AC44</f>
        <v>7.727272727</v>
      </c>
      <c r="P16" s="107">
        <v>1.0</v>
      </c>
      <c r="Q16" s="108">
        <f t="shared" si="7"/>
        <v>3</v>
      </c>
      <c r="R16" s="109">
        <f t="shared" si="8"/>
        <v>0.5587520396</v>
      </c>
      <c r="S16" s="110" t="s">
        <v>24</v>
      </c>
    </row>
    <row r="17">
      <c r="A17" s="103">
        <v>5.0</v>
      </c>
      <c r="B17" s="112" t="s">
        <v>62</v>
      </c>
      <c r="C17" s="112" t="s">
        <v>61</v>
      </c>
      <c r="D17" s="115">
        <f>'Jepara - Blebak'!J44</f>
        <v>20.74621212</v>
      </c>
      <c r="E17" s="106">
        <f t="shared" si="6"/>
        <v>11.97783115</v>
      </c>
      <c r="F17" s="105"/>
      <c r="G17" s="105">
        <f>'Jepara - Blebak'!T44</f>
        <v>9.382575758</v>
      </c>
      <c r="H17" s="105">
        <f>'Jepara - Blebak'!AD44</f>
        <v>9.659090909</v>
      </c>
      <c r="I17" s="105">
        <f>'Jepara - Blebak'!Y44</f>
        <v>1.704545455</v>
      </c>
      <c r="J17" s="132"/>
      <c r="K17" s="132"/>
      <c r="L17" s="132"/>
      <c r="M17" s="132"/>
      <c r="N17" s="106">
        <f>'Jepara - Blebak'!AG44</f>
        <v>4.807692308</v>
      </c>
      <c r="O17" s="106">
        <f>'Jepara - Blebak'!AH44</f>
        <v>17.87878788</v>
      </c>
      <c r="P17" s="107">
        <v>2.0</v>
      </c>
      <c r="Q17" s="108">
        <f t="shared" si="7"/>
        <v>3</v>
      </c>
      <c r="R17" s="109">
        <f t="shared" si="8"/>
        <v>0.6627861305</v>
      </c>
      <c r="S17" s="110" t="s">
        <v>24</v>
      </c>
    </row>
    <row r="18">
      <c r="A18" s="103">
        <v>6.0</v>
      </c>
      <c r="B18" s="112" t="s">
        <v>66</v>
      </c>
      <c r="C18" s="112" t="s">
        <v>65</v>
      </c>
      <c r="D18" s="115">
        <f>'Jepara - Kartini'!J44</f>
        <v>11.07954545</v>
      </c>
      <c r="E18" s="106">
        <f t="shared" si="6"/>
        <v>7.834421723</v>
      </c>
      <c r="F18" s="105">
        <f>'Jepara - Kartini'!O44</f>
        <v>1.988636364</v>
      </c>
      <c r="G18" s="105">
        <f>'Jepara - Kartini'!T44</f>
        <v>9.090909091</v>
      </c>
      <c r="H18" s="105" t="str">
        <f>'Rembang - Pantai Leran 1 (Barat'!Y58</f>
        <v/>
      </c>
      <c r="I18" s="105" t="str">
        <f>'Rembang - Pantai Leran 1 (Barat'!AD58</f>
        <v/>
      </c>
      <c r="J18" s="132"/>
      <c r="K18" s="132"/>
      <c r="L18" s="132"/>
      <c r="M18" s="132"/>
      <c r="N18" s="106">
        <f>'Jepara - Kartini'!AG44</f>
        <v>6.923076923</v>
      </c>
      <c r="O18" s="106">
        <f>'Jepara - Kartini'!AH44</f>
        <v>20.3030303</v>
      </c>
      <c r="P18" s="107">
        <v>1.0</v>
      </c>
      <c r="Q18" s="108">
        <f t="shared" si="7"/>
        <v>2</v>
      </c>
      <c r="R18" s="109">
        <f t="shared" si="8"/>
        <v>0.5121513209</v>
      </c>
      <c r="S18" s="110" t="s">
        <v>69</v>
      </c>
    </row>
    <row r="19">
      <c r="A19" s="103">
        <v>7.0</v>
      </c>
      <c r="B19" s="112" t="s">
        <v>73</v>
      </c>
      <c r="C19" s="112" t="s">
        <v>72</v>
      </c>
      <c r="D19" s="115">
        <f>'Jepara - Semat'!J44</f>
        <v>36.50568182</v>
      </c>
      <c r="E19" s="106">
        <f t="shared" si="6"/>
        <v>18.25284091</v>
      </c>
      <c r="F19" s="105">
        <f>'Jepara - Semat'!O44</f>
        <v>3.503787879</v>
      </c>
      <c r="G19" s="105">
        <f>'Jepara - Semat'!T44</f>
        <v>21.68560606</v>
      </c>
      <c r="H19" s="105">
        <f>'Jepara - Semat'!Y44</f>
        <v>7.433712121</v>
      </c>
      <c r="I19" s="105" t="str">
        <f>'Rembang - Pantai Leran 1 (Barat'!AD59</f>
        <v/>
      </c>
      <c r="J19" s="132">
        <f>'Jepara - Semat'!AD44</f>
        <v>3.882575758</v>
      </c>
      <c r="K19" s="132"/>
      <c r="L19" s="132"/>
      <c r="M19" s="132"/>
      <c r="N19" s="106">
        <f>'Jepara - Semat'!AG44</f>
        <v>30.38461538</v>
      </c>
      <c r="O19" s="106">
        <f>'Jepara - Semat'!AH44</f>
        <v>52.27272727</v>
      </c>
      <c r="P19" s="107">
        <v>1.0</v>
      </c>
      <c r="Q19" s="108">
        <f t="shared" si="7"/>
        <v>4</v>
      </c>
      <c r="R19" s="109">
        <f t="shared" si="8"/>
        <v>0.4965855672</v>
      </c>
      <c r="S19" s="110" t="s">
        <v>69</v>
      </c>
    </row>
    <row r="20">
      <c r="A20" s="103">
        <v>8.0</v>
      </c>
      <c r="B20" s="112" t="s">
        <v>79</v>
      </c>
      <c r="C20" s="112" t="s">
        <v>78</v>
      </c>
      <c r="D20" s="115">
        <f>'Jepara - Teluk Awur'!J44</f>
        <v>29.35606061</v>
      </c>
      <c r="E20" s="106">
        <f t="shared" si="6"/>
        <v>13.12842941</v>
      </c>
      <c r="F20" s="105">
        <f>'Jepara - Teluk Awur'!O44</f>
        <v>2.698863636</v>
      </c>
      <c r="G20" s="105">
        <f>'Jepara - Teluk Awur'!T44</f>
        <v>8.522727273</v>
      </c>
      <c r="H20" s="105">
        <f>'Jepara - Teluk Awur'!Y44</f>
        <v>6.392045455</v>
      </c>
      <c r="I20" s="105">
        <f>'Jepara - Teluk Awur'!AD44</f>
        <v>11.17424242</v>
      </c>
      <c r="J20" s="132">
        <f>'Jepara - Teluk Awur'!AI44</f>
        <v>0.5681818182</v>
      </c>
      <c r="K20" s="132"/>
      <c r="L20" s="132"/>
      <c r="M20" s="132"/>
      <c r="N20" s="106">
        <f>'Jepara - Teluk Awur'!AL44</f>
        <v>14.03846154</v>
      </c>
      <c r="O20" s="106">
        <f>'Jepara - Teluk Awur'!AM44</f>
        <v>19.54545455</v>
      </c>
      <c r="P20" s="107">
        <v>1.0</v>
      </c>
      <c r="Q20" s="108">
        <f t="shared" si="7"/>
        <v>5</v>
      </c>
      <c r="R20" s="109">
        <f t="shared" si="8"/>
        <v>0.6026554002</v>
      </c>
      <c r="S20" s="110" t="s">
        <v>24</v>
      </c>
    </row>
    <row r="21">
      <c r="A21" s="133">
        <v>9.0</v>
      </c>
      <c r="B21" s="112" t="s">
        <v>85</v>
      </c>
      <c r="C21" s="112" t="s">
        <v>84</v>
      </c>
      <c r="D21" s="115">
        <f>'Jepara - Salor'!J44</f>
        <v>19.31818182</v>
      </c>
      <c r="E21" s="106">
        <f t="shared" si="6"/>
        <v>7.886614702</v>
      </c>
      <c r="F21" s="105">
        <f>'Jepara - Salor'!O44</f>
        <v>1.183712121</v>
      </c>
      <c r="G21" s="105">
        <f>'Jepara - Salor'!T44</f>
        <v>8.901515152</v>
      </c>
      <c r="H21" s="105">
        <f>'Jepara - Salor'!Y44</f>
        <v>6.107954545</v>
      </c>
      <c r="I21" s="105">
        <f>'Jepara - Salor'!AD44</f>
        <v>1.041666667</v>
      </c>
      <c r="J21" s="132">
        <f>'Jepara - Salor'!AI44</f>
        <v>0.8049242424</v>
      </c>
      <c r="K21" s="132"/>
      <c r="L21" s="132"/>
      <c r="M21" s="132">
        <f>'Jepara - Salor'!AN44</f>
        <v>1.278409091</v>
      </c>
      <c r="N21" s="106">
        <f>'Jepara - Salor'!AQ44</f>
        <v>18.84615385</v>
      </c>
      <c r="O21" s="106">
        <f>'Jepara - Salor'!AR44</f>
        <v>23.93939394</v>
      </c>
      <c r="P21" s="107">
        <v>1.0</v>
      </c>
      <c r="Q21" s="108">
        <f t="shared" si="7"/>
        <v>6</v>
      </c>
      <c r="R21" s="109">
        <f t="shared" si="8"/>
        <v>0.5863986014</v>
      </c>
      <c r="S21" s="110" t="s">
        <v>24</v>
      </c>
    </row>
    <row r="22">
      <c r="A22" s="117"/>
      <c r="B22" s="104"/>
      <c r="C22" s="118" t="s">
        <v>215</v>
      </c>
      <c r="D22" s="119">
        <f>AVERAGE(D13:D21)</f>
        <v>32.10079966</v>
      </c>
      <c r="E22" s="120"/>
      <c r="F22" s="120">
        <f t="shared" ref="F22:J22" si="9">AVERAGE(F13:F21)</f>
        <v>1.85842803</v>
      </c>
      <c r="G22" s="120">
        <f t="shared" si="9"/>
        <v>12.80366162</v>
      </c>
      <c r="H22" s="120">
        <f t="shared" si="9"/>
        <v>6.303267045</v>
      </c>
      <c r="I22" s="120">
        <f t="shared" si="9"/>
        <v>15.24621212</v>
      </c>
      <c r="J22" s="120">
        <f t="shared" si="9"/>
        <v>2.059659091</v>
      </c>
      <c r="K22" s="120"/>
      <c r="L22" s="120"/>
      <c r="M22" s="120">
        <f t="shared" ref="M22:O22" si="10">AVERAGE(M13:M21)</f>
        <v>1.46780303</v>
      </c>
      <c r="N22" s="120">
        <f t="shared" si="10"/>
        <v>13.80859881</v>
      </c>
      <c r="O22" s="120">
        <f t="shared" si="10"/>
        <v>27.52525253</v>
      </c>
      <c r="P22" s="122"/>
      <c r="Q22" s="123"/>
      <c r="R22" s="124">
        <f>AVERAGE(R13:R21)</f>
        <v>0.6049906868</v>
      </c>
      <c r="S22" s="125" t="s">
        <v>24</v>
      </c>
    </row>
    <row r="23">
      <c r="A23" s="127"/>
      <c r="B23" s="128"/>
      <c r="C23" s="104" t="s">
        <v>218</v>
      </c>
      <c r="D23" s="129">
        <f>STDEV(D13:D21)</f>
        <v>17.96353132</v>
      </c>
      <c r="E23" s="130"/>
      <c r="F23" s="130"/>
      <c r="G23" s="130"/>
      <c r="H23" s="130"/>
      <c r="I23" s="130"/>
      <c r="J23" s="130"/>
      <c r="K23" s="130"/>
      <c r="L23" s="130"/>
      <c r="M23" s="130"/>
      <c r="R23" s="131"/>
    </row>
    <row r="27" ht="24.75" customHeight="1">
      <c r="A27" s="87" t="s">
        <v>113</v>
      </c>
      <c r="B27" s="87" t="s">
        <v>187</v>
      </c>
      <c r="C27" s="87" t="s">
        <v>0</v>
      </c>
      <c r="D27" s="88" t="s">
        <v>188</v>
      </c>
      <c r="E27" s="93" t="s">
        <v>189</v>
      </c>
      <c r="F27" s="90" t="s">
        <v>190</v>
      </c>
      <c r="G27" s="39"/>
      <c r="H27" s="39"/>
      <c r="I27" s="39"/>
      <c r="J27" s="39"/>
      <c r="K27" s="39"/>
      <c r="L27" s="39"/>
      <c r="M27" s="40"/>
      <c r="N27" s="91" t="s">
        <v>191</v>
      </c>
      <c r="O27" s="40"/>
      <c r="P27" s="92" t="s">
        <v>192</v>
      </c>
      <c r="Q27" s="93" t="s">
        <v>193</v>
      </c>
      <c r="R27" s="93" t="s">
        <v>194</v>
      </c>
      <c r="S27" s="93" t="s">
        <v>195</v>
      </c>
    </row>
    <row r="28">
      <c r="A28" s="96"/>
      <c r="B28" s="96"/>
      <c r="C28" s="96"/>
      <c r="D28" s="96"/>
      <c r="E28" s="96"/>
      <c r="F28" s="98" t="s">
        <v>197</v>
      </c>
      <c r="G28" s="98" t="s">
        <v>198</v>
      </c>
      <c r="H28" s="98" t="s">
        <v>199</v>
      </c>
      <c r="I28" s="98" t="s">
        <v>200</v>
      </c>
      <c r="J28" s="99" t="s">
        <v>201</v>
      </c>
      <c r="K28" s="99" t="s">
        <v>202</v>
      </c>
      <c r="L28" s="99" t="s">
        <v>203</v>
      </c>
      <c r="M28" s="98" t="s">
        <v>204</v>
      </c>
      <c r="N28" s="100" t="s">
        <v>205</v>
      </c>
      <c r="O28" s="101" t="s">
        <v>206</v>
      </c>
      <c r="P28" s="96"/>
      <c r="Q28" s="96"/>
      <c r="R28" s="96"/>
      <c r="S28" s="96"/>
    </row>
    <row r="29">
      <c r="A29" s="103">
        <v>1.0</v>
      </c>
      <c r="B29" s="112" t="s">
        <v>95</v>
      </c>
      <c r="C29" s="112" t="s">
        <v>94</v>
      </c>
      <c r="D29" s="105">
        <f>'Cilacap - Tebeng 1'!J44</f>
        <v>35.81439394</v>
      </c>
      <c r="E29" s="106">
        <f t="shared" ref="E29:E31" si="11">D29/sqrt(Q29)</f>
        <v>20.67744998</v>
      </c>
      <c r="F29" s="106" t="str">
        <f>'Rembang - Pulau Marongan'!O73</f>
        <v/>
      </c>
      <c r="G29" s="105">
        <f>'Cilacap - Tebeng 1'!T44</f>
        <v>26.04166667</v>
      </c>
      <c r="H29" s="106" t="str">
        <f>'Rembang - Pulau Marongan'!Y73</f>
        <v/>
      </c>
      <c r="I29" s="106" t="str">
        <f>'Rembang - Pulau Marongan'!AI73</f>
        <v/>
      </c>
      <c r="J29" s="106"/>
      <c r="K29" s="106"/>
      <c r="L29" s="106">
        <f>'Cilacap - Tebeng 1'!AI44</f>
        <v>7.689393939</v>
      </c>
      <c r="M29" s="106">
        <f>'Cilacap - Tebeng 1'!AD44</f>
        <v>2.083333333</v>
      </c>
      <c r="N29" s="106">
        <f>'Cilacap - Tebeng 1'!AQ44</f>
        <v>13.93939394</v>
      </c>
      <c r="O29" s="106">
        <f>'Cilacap - Tebeng 1'!AR44</f>
        <v>28.93939394</v>
      </c>
      <c r="P29" s="107">
        <v>2.0</v>
      </c>
      <c r="Q29" s="108">
        <f t="shared" ref="Q29:Q31" si="12">Count(F29:M29)</f>
        <v>3</v>
      </c>
      <c r="R29" s="109">
        <f t="shared" ref="R29:R31" si="13">(Q29/9)*0.2+(D29/100)*0.2+(P29/2)*0.2+(1-(N29/100))*0.2+(1-(O29/100))*0.2</f>
        <v>0.6525378788</v>
      </c>
      <c r="S29" s="110" t="s">
        <v>24</v>
      </c>
    </row>
    <row r="30">
      <c r="A30" s="103">
        <v>2.0</v>
      </c>
      <c r="B30" s="112" t="s">
        <v>101</v>
      </c>
      <c r="C30" s="112" t="s">
        <v>100</v>
      </c>
      <c r="D30" s="105">
        <f>'Cilacap - Tebeng 2'!J44</f>
        <v>36.45833333</v>
      </c>
      <c r="E30" s="106">
        <f t="shared" si="11"/>
        <v>36.45833333</v>
      </c>
      <c r="F30" s="105"/>
      <c r="G30" s="105">
        <f>'Cilacap - Tebeng 2'!T44</f>
        <v>36.45833333</v>
      </c>
      <c r="H30" s="105" t="str">
        <f>'Rembang - Pantai Leran 1 (Barat'!Y73</f>
        <v/>
      </c>
      <c r="I30" s="105" t="str">
        <f>'Rembang - Pantai Leran 1 (Barat'!AD73</f>
        <v/>
      </c>
      <c r="J30" s="113"/>
      <c r="K30" s="113"/>
      <c r="L30" s="113"/>
      <c r="M30" s="113"/>
      <c r="N30" s="106">
        <f>'Cilacap - Tebeng 2'!AQ44</f>
        <v>17.87878788</v>
      </c>
      <c r="O30" s="106">
        <f>'Cilacap - Tebeng 2'!AR44</f>
        <v>32.72727273</v>
      </c>
      <c r="P30" s="107">
        <v>2.0</v>
      </c>
      <c r="Q30" s="108">
        <f t="shared" si="12"/>
        <v>1</v>
      </c>
      <c r="R30" s="109">
        <f t="shared" si="13"/>
        <v>0.5939267677</v>
      </c>
      <c r="S30" s="110" t="s">
        <v>24</v>
      </c>
    </row>
    <row r="31">
      <c r="A31" s="103">
        <v>3.0</v>
      </c>
      <c r="B31" s="112" t="s">
        <v>105</v>
      </c>
      <c r="C31" s="112" t="s">
        <v>104</v>
      </c>
      <c r="D31" s="105">
        <f>'Cilacap - Karangtengah'!J44</f>
        <v>36.21401515</v>
      </c>
      <c r="E31" s="106">
        <f t="shared" si="11"/>
        <v>18.10700758</v>
      </c>
      <c r="F31" s="105">
        <f>'Cilacap - Karangtengah'!O44</f>
        <v>1.136363636</v>
      </c>
      <c r="G31" s="105">
        <f>'Cilacap - Karangtengah'!T44</f>
        <v>26.70454545</v>
      </c>
      <c r="H31" s="105" t="str">
        <f>'Rembang - Pantai Leran 2 (Timur'!Y73</f>
        <v/>
      </c>
      <c r="I31" s="105" t="str">
        <f>'Rembang - Pantai Leran 2 (Timur'!AD73</f>
        <v/>
      </c>
      <c r="J31" s="115"/>
      <c r="K31" s="115"/>
      <c r="L31" s="115">
        <f>'Cilacap - Karangtengah'!AI44</f>
        <v>7.007575758</v>
      </c>
      <c r="M31" s="115">
        <f>'Cilacap - Karangtengah'!AD44</f>
        <v>1.289772727</v>
      </c>
      <c r="N31" s="106">
        <f>'Cilacap - Karangtengah'!AQ44</f>
        <v>23.33333333</v>
      </c>
      <c r="O31" s="106">
        <f>'Cilacap - Karangtengah'!AR44</f>
        <v>40.3030303</v>
      </c>
      <c r="P31" s="107">
        <v>1.0</v>
      </c>
      <c r="Q31" s="108">
        <f t="shared" si="12"/>
        <v>4</v>
      </c>
      <c r="R31" s="109">
        <f t="shared" si="13"/>
        <v>0.5340441919</v>
      </c>
      <c r="S31" s="110" t="s">
        <v>24</v>
      </c>
    </row>
    <row r="32">
      <c r="A32" s="117"/>
      <c r="B32" s="104"/>
      <c r="C32" s="118" t="s">
        <v>215</v>
      </c>
      <c r="D32" s="119">
        <f>AVERAGE(D29:D31)</f>
        <v>36.16224747</v>
      </c>
      <c r="E32" s="120"/>
      <c r="F32" s="120">
        <f t="shared" ref="F32:G32" si="14">AVERAGE(F29:F31)</f>
        <v>1.136363636</v>
      </c>
      <c r="G32" s="120">
        <f t="shared" si="14"/>
        <v>29.73484848</v>
      </c>
      <c r="H32" s="120"/>
      <c r="I32" s="120"/>
      <c r="J32" s="120"/>
      <c r="K32" s="120"/>
      <c r="L32" s="120">
        <f t="shared" ref="L32:O32" si="15">AVERAGE(L29:L31)</f>
        <v>7.348484848</v>
      </c>
      <c r="M32" s="120">
        <f t="shared" si="15"/>
        <v>1.68655303</v>
      </c>
      <c r="N32" s="121">
        <f t="shared" si="15"/>
        <v>18.38383838</v>
      </c>
      <c r="O32" s="119">
        <f t="shared" si="15"/>
        <v>33.98989899</v>
      </c>
      <c r="P32" s="122"/>
      <c r="Q32" s="123"/>
      <c r="R32" s="124">
        <f>AVERAGE(R29:R31)</f>
        <v>0.5935029461</v>
      </c>
      <c r="S32" s="125" t="s">
        <v>24</v>
      </c>
    </row>
    <row r="33">
      <c r="A33" s="127"/>
      <c r="B33" s="128"/>
      <c r="C33" s="104" t="s">
        <v>218</v>
      </c>
      <c r="D33" s="129">
        <f>STDEV(D29:D31)</f>
        <v>0.3250759989</v>
      </c>
      <c r="E33" s="130"/>
      <c r="F33" s="130"/>
      <c r="G33" s="130"/>
      <c r="H33" s="130"/>
      <c r="I33" s="130"/>
      <c r="J33" s="130"/>
      <c r="K33" s="130"/>
      <c r="L33" s="130"/>
      <c r="M33" s="130"/>
      <c r="R33" s="131"/>
    </row>
    <row r="44">
      <c r="B44" s="101" t="s">
        <v>187</v>
      </c>
      <c r="C44" s="101" t="s">
        <v>0</v>
      </c>
      <c r="D44" s="101" t="s">
        <v>197</v>
      </c>
      <c r="E44" s="101" t="s">
        <v>198</v>
      </c>
      <c r="F44" s="101" t="s">
        <v>199</v>
      </c>
      <c r="G44" s="101" t="s">
        <v>200</v>
      </c>
      <c r="H44" s="134" t="s">
        <v>201</v>
      </c>
      <c r="I44" s="134" t="s">
        <v>202</v>
      </c>
      <c r="J44" s="134" t="s">
        <v>203</v>
      </c>
      <c r="K44" s="101" t="s">
        <v>204</v>
      </c>
    </row>
    <row r="45">
      <c r="B45" s="135" t="s">
        <v>20</v>
      </c>
      <c r="C45" s="135" t="s">
        <v>19</v>
      </c>
      <c r="D45" s="136">
        <v>6.202651515151516</v>
      </c>
      <c r="E45" s="136">
        <v>13.967803030303031</v>
      </c>
      <c r="F45" s="136">
        <v>5.445075757575758</v>
      </c>
      <c r="G45" s="136">
        <v>11.789772727272727</v>
      </c>
      <c r="H45" s="136"/>
      <c r="I45" s="136"/>
      <c r="J45" s="136"/>
      <c r="K45" s="136">
        <v>2.793560606060606</v>
      </c>
    </row>
    <row r="46">
      <c r="B46" s="137" t="s">
        <v>28</v>
      </c>
      <c r="C46" s="135" t="s">
        <v>27</v>
      </c>
      <c r="D46" s="136">
        <v>5.5397727272727275</v>
      </c>
      <c r="E46" s="136">
        <v>12.594696969696969</v>
      </c>
      <c r="F46" s="136">
        <v>4.78219696969697</v>
      </c>
      <c r="G46" s="136">
        <v>9.138257575757576</v>
      </c>
      <c r="H46" s="138"/>
      <c r="I46" s="138"/>
      <c r="J46" s="138"/>
      <c r="K46" s="138"/>
    </row>
    <row r="47">
      <c r="B47" s="137" t="s">
        <v>34</v>
      </c>
      <c r="C47" s="135" t="s">
        <v>33</v>
      </c>
      <c r="D47" s="136">
        <v>1.7992424242424243</v>
      </c>
      <c r="E47" s="136">
        <v>10.653409090909092</v>
      </c>
      <c r="F47" s="136">
        <v>2.5568181818181817</v>
      </c>
      <c r="G47" s="136">
        <v>19.270833333333332</v>
      </c>
      <c r="H47" s="138"/>
      <c r="I47" s="138"/>
      <c r="J47" s="138"/>
      <c r="K47" s="138"/>
    </row>
    <row r="48">
      <c r="B48" s="137" t="s">
        <v>38</v>
      </c>
      <c r="C48" s="137" t="s">
        <v>37</v>
      </c>
      <c r="D48" s="136">
        <v>0.8996212121212122</v>
      </c>
      <c r="E48" s="136">
        <v>10.700757575757576</v>
      </c>
      <c r="F48" s="136">
        <v>4.829545454545454</v>
      </c>
      <c r="G48" s="136">
        <v>22.53787878787879</v>
      </c>
      <c r="H48" s="136">
        <v>4.734848484848484</v>
      </c>
      <c r="I48" s="136"/>
      <c r="J48" s="136"/>
      <c r="K48" s="136">
        <v>1.5151515151515151</v>
      </c>
    </row>
    <row r="49">
      <c r="B49" s="137" t="s">
        <v>45</v>
      </c>
      <c r="C49" s="137" t="s">
        <v>44</v>
      </c>
      <c r="D49" s="136">
        <v>1.0890151515151516</v>
      </c>
      <c r="E49" s="136">
        <v>18.986742424242426</v>
      </c>
      <c r="F49" s="136">
        <v>4.261363636363637</v>
      </c>
      <c r="G49" s="136">
        <v>16.761363636363637</v>
      </c>
      <c r="H49" s="138">
        <v>0.946969696969697</v>
      </c>
      <c r="I49" s="138">
        <v>0.7102272727272727</v>
      </c>
      <c r="J49" s="138"/>
      <c r="K49" s="138"/>
    </row>
    <row r="50">
      <c r="B50" s="137" t="s">
        <v>50</v>
      </c>
      <c r="C50" s="137" t="s">
        <v>49</v>
      </c>
      <c r="D50" s="136">
        <v>1.6571969696969697</v>
      </c>
      <c r="E50" s="136">
        <v>17.518939393939394</v>
      </c>
      <c r="F50" s="136">
        <v>7.386363636363637</v>
      </c>
      <c r="G50" s="136">
        <v>38.25757575757576</v>
      </c>
      <c r="H50" s="138">
        <v>1.4204545454545454</v>
      </c>
      <c r="I50" s="138"/>
      <c r="J50" s="138"/>
      <c r="K50" s="138">
        <v>1.6098484848484849</v>
      </c>
    </row>
    <row r="51">
      <c r="B51" s="137" t="s">
        <v>56</v>
      </c>
      <c r="C51" s="137" t="s">
        <v>55</v>
      </c>
      <c r="D51" s="136">
        <v>1.8465909090909092</v>
      </c>
      <c r="E51" s="136">
        <v>10.443181818181818</v>
      </c>
      <c r="F51" s="136">
        <v>4.356060606060606</v>
      </c>
      <c r="G51" s="136"/>
      <c r="H51" s="138"/>
      <c r="I51" s="138"/>
      <c r="J51" s="138"/>
      <c r="K51" s="138"/>
    </row>
    <row r="52">
      <c r="B52" s="137" t="s">
        <v>62</v>
      </c>
      <c r="C52" s="137" t="s">
        <v>61</v>
      </c>
      <c r="D52" s="136"/>
      <c r="E52" s="136">
        <v>9.382575757575758</v>
      </c>
      <c r="F52" s="136">
        <v>9.659090909090908</v>
      </c>
      <c r="G52" s="136">
        <v>1.7045454545454546</v>
      </c>
      <c r="H52" s="138"/>
      <c r="I52" s="138"/>
      <c r="J52" s="138"/>
      <c r="K52" s="138"/>
    </row>
    <row r="53">
      <c r="B53" s="137" t="s">
        <v>66</v>
      </c>
      <c r="C53" s="137" t="s">
        <v>65</v>
      </c>
      <c r="D53" s="136">
        <v>1.9886363636363635</v>
      </c>
      <c r="E53" s="136">
        <v>9.090909090909092</v>
      </c>
      <c r="F53" s="136"/>
      <c r="G53" s="136"/>
      <c r="H53" s="138"/>
      <c r="I53" s="138"/>
      <c r="J53" s="138"/>
      <c r="K53" s="138"/>
    </row>
    <row r="54">
      <c r="B54" s="137" t="s">
        <v>73</v>
      </c>
      <c r="C54" s="137" t="s">
        <v>72</v>
      </c>
      <c r="D54" s="136">
        <v>3.503787878787879</v>
      </c>
      <c r="E54" s="136">
        <v>21.685606060606062</v>
      </c>
      <c r="F54" s="136">
        <v>7.433712121212121</v>
      </c>
      <c r="G54" s="136"/>
      <c r="H54" s="138">
        <v>3.882575757575758</v>
      </c>
      <c r="I54" s="138"/>
      <c r="J54" s="138"/>
      <c r="K54" s="138"/>
    </row>
    <row r="55">
      <c r="B55" s="137" t="s">
        <v>79</v>
      </c>
      <c r="C55" s="137" t="s">
        <v>78</v>
      </c>
      <c r="D55" s="136">
        <v>2.6988636363636362</v>
      </c>
      <c r="E55" s="136">
        <v>8.522727272727273</v>
      </c>
      <c r="F55" s="136">
        <v>6.392045454545454</v>
      </c>
      <c r="G55" s="136">
        <v>11.174242424242424</v>
      </c>
      <c r="H55" s="138">
        <v>0.5681818181818182</v>
      </c>
      <c r="I55" s="138"/>
      <c r="J55" s="138"/>
      <c r="K55" s="138"/>
    </row>
    <row r="56">
      <c r="B56" s="137" t="s">
        <v>85</v>
      </c>
      <c r="C56" s="137" t="s">
        <v>84</v>
      </c>
      <c r="D56" s="136">
        <v>1.183712121212121</v>
      </c>
      <c r="E56" s="136">
        <v>8.901515151515152</v>
      </c>
      <c r="F56" s="136">
        <v>6.107954545454546</v>
      </c>
      <c r="G56" s="136">
        <v>1.0416666666666667</v>
      </c>
      <c r="H56" s="138">
        <v>0.8049242424242424</v>
      </c>
      <c r="I56" s="138"/>
      <c r="J56" s="138"/>
      <c r="K56" s="138">
        <v>1.2784090909090908</v>
      </c>
    </row>
    <row r="57">
      <c r="B57" s="137" t="s">
        <v>95</v>
      </c>
      <c r="C57" s="137" t="s">
        <v>94</v>
      </c>
      <c r="D57" s="136"/>
      <c r="E57" s="136">
        <v>26.041666666666668</v>
      </c>
      <c r="F57" s="136"/>
      <c r="G57" s="136"/>
      <c r="H57" s="136"/>
      <c r="I57" s="136"/>
      <c r="J57" s="136">
        <v>7.6893939393939394</v>
      </c>
      <c r="K57" s="136">
        <v>2.0833333333333335</v>
      </c>
    </row>
    <row r="58">
      <c r="B58" s="137" t="s">
        <v>101</v>
      </c>
      <c r="C58" s="137" t="s">
        <v>100</v>
      </c>
      <c r="D58" s="136"/>
      <c r="E58" s="136">
        <v>36.458333333333336</v>
      </c>
      <c r="F58" s="136"/>
      <c r="G58" s="136"/>
      <c r="H58" s="138"/>
      <c r="I58" s="138"/>
      <c r="J58" s="138"/>
      <c r="K58" s="138"/>
    </row>
    <row r="59">
      <c r="B59" s="137" t="s">
        <v>105</v>
      </c>
      <c r="C59" s="137" t="s">
        <v>104</v>
      </c>
      <c r="D59" s="136">
        <v>1.1363636363636365</v>
      </c>
      <c r="E59" s="136">
        <v>26.704545454545453</v>
      </c>
      <c r="F59" s="136"/>
      <c r="G59" s="136"/>
      <c r="H59" s="138"/>
      <c r="I59" s="138"/>
      <c r="J59" s="138">
        <v>7.007575757575758</v>
      </c>
      <c r="K59" s="138">
        <v>1.2897727272727273</v>
      </c>
    </row>
    <row r="65">
      <c r="B65" s="139" t="s">
        <v>219</v>
      </c>
    </row>
    <row r="66">
      <c r="B66" s="140" t="s">
        <v>220</v>
      </c>
      <c r="C66" s="140" t="s">
        <v>0</v>
      </c>
      <c r="D66" s="140" t="s">
        <v>10</v>
      </c>
    </row>
    <row r="67">
      <c r="B67" s="139" t="s">
        <v>21</v>
      </c>
      <c r="C67" s="139" t="s">
        <v>19</v>
      </c>
      <c r="D67" s="139" t="s">
        <v>88</v>
      </c>
    </row>
    <row r="68">
      <c r="B68" s="139" t="s">
        <v>21</v>
      </c>
      <c r="C68" s="139" t="s">
        <v>19</v>
      </c>
      <c r="D68" s="139" t="s">
        <v>221</v>
      </c>
    </row>
    <row r="69">
      <c r="B69" s="139" t="s">
        <v>21</v>
      </c>
      <c r="C69" s="139" t="s">
        <v>27</v>
      </c>
      <c r="D69" s="139" t="s">
        <v>222</v>
      </c>
    </row>
    <row r="70">
      <c r="B70" s="139" t="s">
        <v>21</v>
      </c>
      <c r="C70" s="139" t="s">
        <v>27</v>
      </c>
      <c r="D70" s="139" t="s">
        <v>223</v>
      </c>
    </row>
    <row r="71">
      <c r="B71" s="139" t="s">
        <v>21</v>
      </c>
      <c r="C71" s="139" t="s">
        <v>33</v>
      </c>
      <c r="D71" s="139" t="s">
        <v>222</v>
      </c>
    </row>
    <row r="72">
      <c r="B72" s="139" t="s">
        <v>21</v>
      </c>
      <c r="C72" s="139" t="s">
        <v>33</v>
      </c>
      <c r="D72" s="139" t="s">
        <v>223</v>
      </c>
    </row>
    <row r="73">
      <c r="B73" s="139" t="s">
        <v>39</v>
      </c>
      <c r="C73" s="139" t="s">
        <v>37</v>
      </c>
      <c r="D73" s="139" t="s">
        <v>88</v>
      </c>
    </row>
    <row r="74">
      <c r="B74" s="139" t="s">
        <v>39</v>
      </c>
      <c r="C74" s="139" t="s">
        <v>37</v>
      </c>
      <c r="D74" s="139" t="s">
        <v>224</v>
      </c>
    </row>
    <row r="75">
      <c r="B75" s="139" t="s">
        <v>39</v>
      </c>
      <c r="C75" s="139" t="s">
        <v>44</v>
      </c>
      <c r="D75" s="139" t="s">
        <v>48</v>
      </c>
    </row>
    <row r="76">
      <c r="B76" s="139" t="s">
        <v>39</v>
      </c>
      <c r="C76" s="139" t="s">
        <v>49</v>
      </c>
      <c r="D76" s="139" t="s">
        <v>88</v>
      </c>
    </row>
    <row r="77">
      <c r="B77" s="139" t="s">
        <v>39</v>
      </c>
      <c r="C77" s="139" t="s">
        <v>49</v>
      </c>
      <c r="D77" s="139" t="s">
        <v>224</v>
      </c>
    </row>
    <row r="78">
      <c r="B78" s="139" t="s">
        <v>39</v>
      </c>
      <c r="C78" s="139" t="s">
        <v>49</v>
      </c>
      <c r="D78" s="139" t="s">
        <v>225</v>
      </c>
    </row>
    <row r="79">
      <c r="B79" s="139" t="s">
        <v>39</v>
      </c>
      <c r="C79" s="139" t="s">
        <v>49</v>
      </c>
      <c r="D79" s="139" t="s">
        <v>221</v>
      </c>
    </row>
    <row r="80">
      <c r="B80" s="139" t="s">
        <v>39</v>
      </c>
      <c r="C80" s="139" t="s">
        <v>55</v>
      </c>
      <c r="D80" s="139" t="s">
        <v>88</v>
      </c>
    </row>
    <row r="81">
      <c r="B81" s="139" t="s">
        <v>39</v>
      </c>
      <c r="C81" s="139" t="s">
        <v>55</v>
      </c>
      <c r="D81" s="139" t="s">
        <v>221</v>
      </c>
    </row>
    <row r="82">
      <c r="B82" s="139" t="s">
        <v>39</v>
      </c>
      <c r="C82" s="139" t="s">
        <v>61</v>
      </c>
      <c r="D82" s="139" t="s">
        <v>88</v>
      </c>
    </row>
    <row r="83">
      <c r="B83" s="139" t="s">
        <v>39</v>
      </c>
      <c r="C83" s="139" t="s">
        <v>61</v>
      </c>
      <c r="D83" s="139" t="s">
        <v>221</v>
      </c>
    </row>
    <row r="84">
      <c r="B84" s="139" t="s">
        <v>39</v>
      </c>
      <c r="C84" s="139" t="s">
        <v>65</v>
      </c>
      <c r="D84" s="139" t="s">
        <v>88</v>
      </c>
    </row>
    <row r="85">
      <c r="B85" s="139" t="s">
        <v>39</v>
      </c>
      <c r="C85" s="139" t="s">
        <v>65</v>
      </c>
      <c r="D85" s="139" t="s">
        <v>224</v>
      </c>
    </row>
    <row r="86">
      <c r="B86" s="139" t="s">
        <v>39</v>
      </c>
      <c r="C86" s="139" t="s">
        <v>72</v>
      </c>
      <c r="D86" s="139" t="s">
        <v>88</v>
      </c>
    </row>
    <row r="87">
      <c r="B87" s="139" t="s">
        <v>39</v>
      </c>
      <c r="C87" s="139" t="s">
        <v>72</v>
      </c>
      <c r="D87" s="139" t="s">
        <v>226</v>
      </c>
    </row>
    <row r="88">
      <c r="B88" s="139" t="s">
        <v>39</v>
      </c>
      <c r="C88" s="139" t="s">
        <v>78</v>
      </c>
      <c r="D88" s="139" t="s">
        <v>222</v>
      </c>
    </row>
    <row r="89">
      <c r="B89" s="139" t="s">
        <v>39</v>
      </c>
      <c r="C89" s="139" t="s">
        <v>78</v>
      </c>
      <c r="D89" s="139" t="s">
        <v>226</v>
      </c>
    </row>
    <row r="90">
      <c r="B90" s="139" t="s">
        <v>39</v>
      </c>
      <c r="C90" s="139" t="s">
        <v>84</v>
      </c>
      <c r="D90" s="139" t="s">
        <v>88</v>
      </c>
    </row>
    <row r="91">
      <c r="B91" s="139" t="s">
        <v>96</v>
      </c>
      <c r="C91" s="139" t="s">
        <v>94</v>
      </c>
      <c r="D91" s="139" t="s">
        <v>88</v>
      </c>
    </row>
    <row r="92">
      <c r="B92" s="139" t="s">
        <v>96</v>
      </c>
      <c r="C92" s="139" t="s">
        <v>94</v>
      </c>
      <c r="D92" s="139" t="s">
        <v>221</v>
      </c>
    </row>
    <row r="93">
      <c r="B93" s="139" t="s">
        <v>96</v>
      </c>
      <c r="C93" s="139" t="s">
        <v>100</v>
      </c>
      <c r="D93" s="139" t="s">
        <v>88</v>
      </c>
    </row>
    <row r="94">
      <c r="B94" s="139" t="s">
        <v>96</v>
      </c>
      <c r="C94" s="139" t="s">
        <v>100</v>
      </c>
      <c r="D94" s="139" t="s">
        <v>221</v>
      </c>
    </row>
    <row r="95">
      <c r="B95" s="139" t="s">
        <v>96</v>
      </c>
      <c r="C95" s="139" t="s">
        <v>104</v>
      </c>
      <c r="D95" s="139" t="s">
        <v>88</v>
      </c>
    </row>
    <row r="96">
      <c r="B96" s="139" t="s">
        <v>96</v>
      </c>
      <c r="C96" s="139" t="s">
        <v>104</v>
      </c>
      <c r="D96" s="139" t="s">
        <v>221</v>
      </c>
    </row>
    <row r="97">
      <c r="B97" s="139" t="s">
        <v>96</v>
      </c>
      <c r="C97" s="139" t="s">
        <v>104</v>
      </c>
      <c r="D97" s="139" t="s">
        <v>227</v>
      </c>
    </row>
  </sheetData>
  <mergeCells count="33">
    <mergeCell ref="P1:P2"/>
    <mergeCell ref="Q1:Q2"/>
    <mergeCell ref="R1:R2"/>
    <mergeCell ref="S1:S2"/>
    <mergeCell ref="A1:A2"/>
    <mergeCell ref="B1:B2"/>
    <mergeCell ref="C1:C2"/>
    <mergeCell ref="D1:D2"/>
    <mergeCell ref="E1:E2"/>
    <mergeCell ref="F1:M1"/>
    <mergeCell ref="N1:O1"/>
    <mergeCell ref="P11:P12"/>
    <mergeCell ref="Q11:Q12"/>
    <mergeCell ref="R11:R12"/>
    <mergeCell ref="S11:S12"/>
    <mergeCell ref="A11:A12"/>
    <mergeCell ref="B11:B12"/>
    <mergeCell ref="C11:C12"/>
    <mergeCell ref="D11:D12"/>
    <mergeCell ref="E11:E12"/>
    <mergeCell ref="F11:M11"/>
    <mergeCell ref="N11:O11"/>
    <mergeCell ref="P27:P28"/>
    <mergeCell ref="Q27:Q28"/>
    <mergeCell ref="R27:R28"/>
    <mergeCell ref="S27:S28"/>
    <mergeCell ref="A27:A28"/>
    <mergeCell ref="B27:B28"/>
    <mergeCell ref="C27:C28"/>
    <mergeCell ref="D27:D28"/>
    <mergeCell ref="E27:E28"/>
    <mergeCell ref="F27:M27"/>
    <mergeCell ref="N27:O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</cols>
  <sheetData>
    <row r="1">
      <c r="A1" s="141" t="s">
        <v>0</v>
      </c>
      <c r="B1" s="141" t="s">
        <v>2</v>
      </c>
      <c r="C1" s="142" t="s">
        <v>228</v>
      </c>
      <c r="D1" s="39"/>
      <c r="E1" s="40"/>
    </row>
    <row r="2">
      <c r="A2" s="96"/>
      <c r="B2" s="96"/>
      <c r="C2" s="143" t="s">
        <v>15</v>
      </c>
      <c r="D2" s="143" t="s">
        <v>16</v>
      </c>
      <c r="E2" s="143" t="s">
        <v>17</v>
      </c>
    </row>
    <row r="3">
      <c r="A3" s="144" t="s">
        <v>19</v>
      </c>
      <c r="B3" s="144" t="s">
        <v>20</v>
      </c>
      <c r="C3" s="143">
        <v>31.0</v>
      </c>
      <c r="D3" s="143">
        <v>32.2</v>
      </c>
      <c r="E3" s="143">
        <v>7.5</v>
      </c>
    </row>
    <row r="4">
      <c r="A4" s="145" t="s">
        <v>27</v>
      </c>
      <c r="B4" s="145" t="s">
        <v>28</v>
      </c>
      <c r="C4" s="143">
        <v>25.0</v>
      </c>
      <c r="D4" s="143">
        <v>32.0</v>
      </c>
      <c r="E4" s="143">
        <v>7.3</v>
      </c>
    </row>
    <row r="5">
      <c r="A5" s="144" t="s">
        <v>33</v>
      </c>
      <c r="B5" s="144" t="s">
        <v>34</v>
      </c>
      <c r="C5" s="146">
        <v>29.0</v>
      </c>
      <c r="D5" s="147">
        <v>33.6</v>
      </c>
      <c r="E5" s="147">
        <v>7.4</v>
      </c>
    </row>
    <row r="6">
      <c r="A6" s="145" t="s">
        <v>37</v>
      </c>
      <c r="B6" s="145" t="s">
        <v>38</v>
      </c>
      <c r="C6" s="146">
        <v>33.0</v>
      </c>
      <c r="D6" s="143">
        <v>33.7</v>
      </c>
      <c r="E6" s="143">
        <v>7.3</v>
      </c>
    </row>
    <row r="7">
      <c r="A7" s="144" t="s">
        <v>44</v>
      </c>
      <c r="B7" s="144" t="s">
        <v>45</v>
      </c>
      <c r="C7" s="146">
        <v>32.0</v>
      </c>
      <c r="D7" s="143">
        <v>31.5</v>
      </c>
      <c r="E7" s="143">
        <v>7.1</v>
      </c>
    </row>
    <row r="8">
      <c r="A8" s="145" t="s">
        <v>49</v>
      </c>
      <c r="B8" s="145" t="s">
        <v>50</v>
      </c>
      <c r="C8" s="146">
        <v>35.0</v>
      </c>
      <c r="D8" s="148">
        <v>46051.0</v>
      </c>
      <c r="E8" s="148">
        <v>46180.0</v>
      </c>
    </row>
    <row r="9">
      <c r="A9" s="144" t="s">
        <v>55</v>
      </c>
      <c r="B9" s="144" t="s">
        <v>56</v>
      </c>
      <c r="C9" s="143">
        <v>30.0</v>
      </c>
      <c r="D9" s="149">
        <v>31.2</v>
      </c>
      <c r="E9" s="149">
        <v>7.2</v>
      </c>
    </row>
    <row r="10">
      <c r="A10" s="145" t="s">
        <v>61</v>
      </c>
      <c r="B10" s="145" t="s">
        <v>62</v>
      </c>
      <c r="C10" s="143">
        <v>33.0</v>
      </c>
      <c r="D10" s="143">
        <v>31.5</v>
      </c>
      <c r="E10" s="143">
        <v>7.5</v>
      </c>
    </row>
    <row r="11">
      <c r="A11" s="144" t="s">
        <v>65</v>
      </c>
      <c r="B11" s="144" t="s">
        <v>66</v>
      </c>
      <c r="C11" s="143">
        <v>34.0</v>
      </c>
      <c r="D11" s="143">
        <v>30.8</v>
      </c>
      <c r="E11" s="143">
        <v>7.4</v>
      </c>
    </row>
    <row r="12">
      <c r="A12" s="145" t="s">
        <v>72</v>
      </c>
      <c r="B12" s="145" t="s">
        <v>73</v>
      </c>
      <c r="C12" s="143">
        <v>32.0</v>
      </c>
      <c r="D12" s="143">
        <v>31.3</v>
      </c>
      <c r="E12" s="143">
        <v>7.5</v>
      </c>
    </row>
    <row r="13">
      <c r="A13" s="144" t="s">
        <v>78</v>
      </c>
      <c r="B13" s="144" t="s">
        <v>79</v>
      </c>
      <c r="C13" s="143">
        <v>32.0</v>
      </c>
      <c r="D13" s="143">
        <v>32.6</v>
      </c>
      <c r="E13" s="143">
        <v>7.5</v>
      </c>
    </row>
    <row r="14">
      <c r="A14" s="145" t="s">
        <v>84</v>
      </c>
      <c r="B14" s="145" t="s">
        <v>85</v>
      </c>
      <c r="C14" s="143">
        <v>34.0</v>
      </c>
      <c r="D14" s="143">
        <v>33.1</v>
      </c>
      <c r="E14" s="143">
        <v>7.1</v>
      </c>
    </row>
    <row r="15">
      <c r="A15" s="145" t="s">
        <v>94</v>
      </c>
      <c r="B15" s="145" t="s">
        <v>95</v>
      </c>
      <c r="C15" s="143">
        <v>34.0</v>
      </c>
      <c r="D15" s="143">
        <v>30.8</v>
      </c>
      <c r="E15" s="143">
        <v>7.4</v>
      </c>
    </row>
    <row r="16">
      <c r="A16" s="144" t="s">
        <v>100</v>
      </c>
      <c r="B16" s="144" t="s">
        <v>101</v>
      </c>
      <c r="C16" s="143">
        <v>34.0</v>
      </c>
      <c r="D16" s="143">
        <v>31.3</v>
      </c>
      <c r="E16" s="143">
        <v>7.6</v>
      </c>
    </row>
    <row r="17">
      <c r="A17" s="145" t="s">
        <v>104</v>
      </c>
      <c r="B17" s="145" t="s">
        <v>105</v>
      </c>
      <c r="C17" s="143">
        <v>35.0</v>
      </c>
      <c r="D17" s="143">
        <v>32.2</v>
      </c>
      <c r="E17" s="143">
        <v>7.5</v>
      </c>
    </row>
    <row r="18">
      <c r="A18" s="131"/>
      <c r="B18" s="77" t="s">
        <v>229</v>
      </c>
      <c r="C18" s="150">
        <v>33.0</v>
      </c>
      <c r="D18" s="150">
        <v>32.8</v>
      </c>
      <c r="E18" s="150">
        <v>7.2</v>
      </c>
    </row>
  </sheetData>
  <mergeCells count="3">
    <mergeCell ref="A1:A2"/>
    <mergeCell ref="B1:B2"/>
    <mergeCell ref="C1:E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41" max="42" width="10.75"/>
    <col customWidth="1" min="45" max="45" width="14.5"/>
  </cols>
  <sheetData>
    <row r="1">
      <c r="A1" s="151" t="s">
        <v>39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4"/>
      <c r="BC1" s="154"/>
      <c r="BD1" s="154"/>
      <c r="BE1" s="154"/>
      <c r="BF1" s="152"/>
    </row>
    <row r="2">
      <c r="A2" s="155" t="s">
        <v>0</v>
      </c>
      <c r="B2" s="156" t="s">
        <v>38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4"/>
      <c r="BC2" s="154"/>
      <c r="BD2" s="154"/>
      <c r="BE2" s="154"/>
      <c r="BF2" s="152"/>
    </row>
    <row r="3">
      <c r="A3" s="155" t="s">
        <v>232</v>
      </c>
      <c r="B3" s="156" t="s">
        <v>233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4"/>
      <c r="BC3" s="154"/>
      <c r="BD3" s="154"/>
      <c r="BE3" s="154"/>
      <c r="BF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4"/>
      <c r="BC4" s="154"/>
      <c r="BD4" s="154"/>
      <c r="BE4" s="154"/>
      <c r="BF4" s="152"/>
    </row>
    <row r="5">
      <c r="A5" s="155" t="s">
        <v>236</v>
      </c>
      <c r="B5" s="152"/>
      <c r="C5" s="152"/>
      <c r="D5" s="155" t="s">
        <v>237</v>
      </c>
      <c r="E5" s="155"/>
      <c r="F5" s="152"/>
      <c r="G5" s="157" t="s">
        <v>238</v>
      </c>
      <c r="H5" s="156"/>
      <c r="I5" s="152"/>
      <c r="J5" s="152"/>
      <c r="K5" s="155" t="s">
        <v>239</v>
      </c>
      <c r="L5" s="155"/>
      <c r="M5" s="152"/>
      <c r="N5" s="152"/>
      <c r="O5" s="152"/>
      <c r="P5" s="152"/>
      <c r="Q5" s="152"/>
      <c r="R5" s="152"/>
      <c r="S5" s="152"/>
      <c r="T5" s="152"/>
      <c r="U5" s="155" t="s">
        <v>240</v>
      </c>
      <c r="V5" s="152"/>
      <c r="W5" s="161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4"/>
      <c r="BC5" s="154"/>
      <c r="BD5" s="154"/>
      <c r="BE5" s="154"/>
      <c r="BF5" s="152"/>
    </row>
    <row r="6">
      <c r="A6" s="152"/>
      <c r="B6" s="152"/>
      <c r="C6" s="152"/>
      <c r="D6" s="155" t="s">
        <v>241</v>
      </c>
      <c r="E6" s="155"/>
      <c r="F6" s="152"/>
      <c r="G6" s="157" t="s">
        <v>242</v>
      </c>
      <c r="H6" s="155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 t="s">
        <v>10</v>
      </c>
      <c r="V6" s="162" t="s">
        <v>243</v>
      </c>
      <c r="W6" s="158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4"/>
      <c r="BC6" s="154"/>
      <c r="BD6" s="154"/>
      <c r="BE6" s="154"/>
      <c r="BF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4"/>
      <c r="BC7" s="154"/>
      <c r="BD7" s="154"/>
      <c r="BE7" s="154"/>
      <c r="BF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6"/>
      <c r="AO8" s="169" t="s">
        <v>250</v>
      </c>
      <c r="AP8" s="169" t="s">
        <v>251</v>
      </c>
      <c r="AQ8" s="170" t="s">
        <v>252</v>
      </c>
      <c r="AR8" s="39"/>
      <c r="AS8" s="40"/>
      <c r="AT8" s="171" t="s">
        <v>253</v>
      </c>
      <c r="AU8" s="172" t="s">
        <v>254</v>
      </c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84"/>
      <c r="V9" s="178" t="s">
        <v>199</v>
      </c>
      <c r="W9" s="179"/>
      <c r="X9" s="182"/>
      <c r="Y9" s="185" t="s">
        <v>260</v>
      </c>
      <c r="Z9" s="186" t="s">
        <v>204</v>
      </c>
      <c r="AA9" s="35"/>
      <c r="AB9" s="35"/>
      <c r="AC9" s="36"/>
      <c r="AD9" s="185" t="s">
        <v>261</v>
      </c>
      <c r="AE9" s="187" t="s">
        <v>201</v>
      </c>
      <c r="AF9" s="39"/>
      <c r="AG9" s="39"/>
      <c r="AH9" s="40"/>
      <c r="AI9" s="188" t="s">
        <v>260</v>
      </c>
      <c r="AJ9" s="189" t="s">
        <v>200</v>
      </c>
      <c r="AK9" s="39"/>
      <c r="AL9" s="39"/>
      <c r="AM9" s="40"/>
      <c r="AN9" s="188" t="s">
        <v>260</v>
      </c>
      <c r="AO9" s="97"/>
      <c r="AP9" s="97"/>
      <c r="AQ9" s="172" t="s">
        <v>262</v>
      </c>
      <c r="AR9" s="190" t="s">
        <v>263</v>
      </c>
      <c r="AS9" s="191" t="s">
        <v>264</v>
      </c>
      <c r="AT9" s="97"/>
      <c r="AU9" s="97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193">
        <v>1.0</v>
      </c>
      <c r="V10" s="193">
        <v>2.0</v>
      </c>
      <c r="W10" s="193">
        <v>3.0</v>
      </c>
      <c r="X10" s="193">
        <v>4.0</v>
      </c>
      <c r="Y10" s="96"/>
      <c r="Z10" s="198">
        <v>1.0</v>
      </c>
      <c r="AA10" s="198">
        <v>2.0</v>
      </c>
      <c r="AB10" s="198">
        <v>3.0</v>
      </c>
      <c r="AC10" s="198">
        <v>4.0</v>
      </c>
      <c r="AD10" s="96"/>
      <c r="AE10" s="199">
        <v>1.0</v>
      </c>
      <c r="AF10" s="199">
        <v>2.0</v>
      </c>
      <c r="AG10" s="199">
        <v>3.0</v>
      </c>
      <c r="AH10" s="199">
        <v>4.0</v>
      </c>
      <c r="AI10" s="96"/>
      <c r="AJ10" s="199">
        <v>1.0</v>
      </c>
      <c r="AK10" s="199">
        <v>2.0</v>
      </c>
      <c r="AL10" s="199">
        <v>3.0</v>
      </c>
      <c r="AM10" s="199">
        <v>4.0</v>
      </c>
      <c r="AN10" s="96"/>
      <c r="AO10" s="96"/>
      <c r="AP10" s="96"/>
      <c r="AQ10" s="96"/>
      <c r="AR10" s="200" t="s">
        <v>265</v>
      </c>
      <c r="AS10" s="201" t="s">
        <v>246</v>
      </c>
      <c r="AT10" s="96"/>
      <c r="AU10" s="96"/>
      <c r="AV10" s="152"/>
      <c r="AW10" s="162"/>
      <c r="AX10" s="152"/>
      <c r="AY10" s="152"/>
      <c r="AZ10" s="152"/>
      <c r="BA10" s="152"/>
      <c r="BB10" s="152"/>
      <c r="BC10" s="152"/>
      <c r="BD10" s="152"/>
      <c r="BE10" s="152"/>
      <c r="BF10" s="152"/>
    </row>
    <row r="11">
      <c r="A11" s="202">
        <v>1.0</v>
      </c>
      <c r="B11" s="203">
        <v>0.0</v>
      </c>
      <c r="C11" s="204" t="s">
        <v>266</v>
      </c>
      <c r="D11" s="205"/>
      <c r="E11" s="206"/>
      <c r="F11" s="207">
        <f t="shared" ref="F11:I11" si="1">sum(K11,P11,U11,Z11,AE11,AJ11)</f>
        <v>0</v>
      </c>
      <c r="G11" s="207">
        <f t="shared" si="1"/>
        <v>37.5</v>
      </c>
      <c r="H11" s="207">
        <f t="shared" si="1"/>
        <v>37.5</v>
      </c>
      <c r="I11" s="207">
        <f t="shared" si="1"/>
        <v>25</v>
      </c>
      <c r="J11" s="208">
        <f t="shared" ref="J11:J43" si="3">AVERAGE(F11:I11)</f>
        <v>25</v>
      </c>
      <c r="K11" s="110">
        <v>0.0</v>
      </c>
      <c r="L11" s="110">
        <v>0.0</v>
      </c>
      <c r="M11" s="110">
        <v>0.0</v>
      </c>
      <c r="N11" s="110">
        <v>0.0</v>
      </c>
      <c r="O11" s="207">
        <f t="shared" ref="O11:O43" si="4">AVERAGE(K11:N11)</f>
        <v>0</v>
      </c>
      <c r="P11" s="209">
        <v>0.0</v>
      </c>
      <c r="Q11" s="209">
        <v>0.0</v>
      </c>
      <c r="R11" s="209">
        <v>0.0</v>
      </c>
      <c r="S11" s="209">
        <v>0.0</v>
      </c>
      <c r="T11" s="207">
        <f t="shared" ref="T11:T43" si="5">AVERAGE(P11:S11)</f>
        <v>0</v>
      </c>
      <c r="U11" s="110">
        <v>0.0</v>
      </c>
      <c r="V11" s="110">
        <v>0.0</v>
      </c>
      <c r="W11" s="110">
        <v>0.0</v>
      </c>
      <c r="X11" s="110">
        <v>0.0</v>
      </c>
      <c r="Y11" s="207">
        <f t="shared" ref="Y11:Y43" si="6">AVERAGE(U11:X11)</f>
        <v>0</v>
      </c>
      <c r="Z11" s="110">
        <v>0.0</v>
      </c>
      <c r="AA11" s="110">
        <v>0.0</v>
      </c>
      <c r="AB11" s="110">
        <v>0.0</v>
      </c>
      <c r="AC11" s="110">
        <v>0.0</v>
      </c>
      <c r="AD11" s="207">
        <f t="shared" ref="AD11:AD43" si="7">AVERAGE(Z11:AC11)</f>
        <v>0</v>
      </c>
      <c r="AE11" s="210">
        <v>0.0</v>
      </c>
      <c r="AF11" s="210">
        <v>25.0</v>
      </c>
      <c r="AG11" s="210">
        <v>25.0</v>
      </c>
      <c r="AH11" s="210">
        <v>12.5</v>
      </c>
      <c r="AI11" s="211">
        <f t="shared" ref="AI11:AI43" si="8">AVERAGE(AE11:AH11)</f>
        <v>15.625</v>
      </c>
      <c r="AJ11" s="210">
        <v>0.0</v>
      </c>
      <c r="AK11" s="210">
        <v>12.5</v>
      </c>
      <c r="AL11" s="210">
        <v>12.5</v>
      </c>
      <c r="AM11" s="210">
        <v>12.5</v>
      </c>
      <c r="AN11" s="211">
        <f t="shared" ref="AN11:AN43" si="9">AVERAGE(AJ11:AM11)</f>
        <v>9.375</v>
      </c>
      <c r="AO11" s="110">
        <f t="shared" ref="AO11:AO43" si="10">SUM((O11&gt;0)*1,(T11&gt;0)*1,(Y11&gt;0)*1,(AD11&gt;0)*1,(AI11&gt;0)*1,(AN11&gt;0)*1)</f>
        <v>2</v>
      </c>
      <c r="AP11" s="207"/>
      <c r="AQ11" s="212">
        <v>15.0</v>
      </c>
      <c r="AR11" s="213">
        <v>50.0</v>
      </c>
      <c r="AS11" s="214" t="s">
        <v>180</v>
      </c>
      <c r="AT11" s="215" t="s">
        <v>267</v>
      </c>
      <c r="AU11" s="216"/>
      <c r="AV11" s="217"/>
      <c r="AW11" s="162"/>
      <c r="AX11" s="152"/>
      <c r="AY11" s="152"/>
      <c r="AZ11" s="152"/>
      <c r="BA11" s="152"/>
      <c r="BB11" s="152"/>
      <c r="BC11" s="152"/>
      <c r="BD11" s="152"/>
      <c r="BE11" s="152"/>
      <c r="BF11" s="152"/>
    </row>
    <row r="12">
      <c r="A12" s="97"/>
      <c r="B12" s="203">
        <v>10.0</v>
      </c>
      <c r="C12" s="218"/>
      <c r="D12" s="219"/>
      <c r="E12" s="220"/>
      <c r="F12" s="207">
        <f t="shared" ref="F12:I12" si="2">sum(K12,P12,U12,Z12,AE12,AJ12)</f>
        <v>100</v>
      </c>
      <c r="G12" s="207">
        <f t="shared" si="2"/>
        <v>75</v>
      </c>
      <c r="H12" s="207">
        <f t="shared" si="2"/>
        <v>75</v>
      </c>
      <c r="I12" s="207">
        <f t="shared" si="2"/>
        <v>50</v>
      </c>
      <c r="J12" s="208">
        <f t="shared" si="3"/>
        <v>75</v>
      </c>
      <c r="K12" s="110">
        <v>0.0</v>
      </c>
      <c r="L12" s="110">
        <v>0.0</v>
      </c>
      <c r="M12" s="110">
        <v>0.0</v>
      </c>
      <c r="N12" s="110">
        <v>0.0</v>
      </c>
      <c r="O12" s="207">
        <f t="shared" si="4"/>
        <v>0</v>
      </c>
      <c r="P12" s="209">
        <v>75.0</v>
      </c>
      <c r="Q12" s="209">
        <v>50.0</v>
      </c>
      <c r="R12" s="209">
        <v>50.0</v>
      </c>
      <c r="S12" s="209">
        <v>25.0</v>
      </c>
      <c r="T12" s="207">
        <f t="shared" si="5"/>
        <v>50</v>
      </c>
      <c r="U12" s="110">
        <v>0.0</v>
      </c>
      <c r="V12" s="110">
        <v>0.0</v>
      </c>
      <c r="W12" s="110">
        <v>0.0</v>
      </c>
      <c r="X12" s="110">
        <v>0.0</v>
      </c>
      <c r="Y12" s="207">
        <f t="shared" si="6"/>
        <v>0</v>
      </c>
      <c r="Z12" s="110">
        <v>0.0</v>
      </c>
      <c r="AA12" s="110">
        <v>0.0</v>
      </c>
      <c r="AB12" s="110">
        <v>0.0</v>
      </c>
      <c r="AC12" s="110">
        <v>0.0</v>
      </c>
      <c r="AD12" s="207">
        <f t="shared" si="7"/>
        <v>0</v>
      </c>
      <c r="AE12" s="210">
        <v>0.0</v>
      </c>
      <c r="AF12" s="210">
        <v>0.0</v>
      </c>
      <c r="AG12" s="210">
        <v>0.0</v>
      </c>
      <c r="AH12" s="210">
        <v>0.0</v>
      </c>
      <c r="AI12" s="211">
        <f t="shared" si="8"/>
        <v>0</v>
      </c>
      <c r="AJ12" s="210">
        <v>25.0</v>
      </c>
      <c r="AK12" s="210">
        <v>25.0</v>
      </c>
      <c r="AL12" s="210">
        <v>25.0</v>
      </c>
      <c r="AM12" s="210">
        <v>25.0</v>
      </c>
      <c r="AN12" s="211">
        <f t="shared" si="9"/>
        <v>25</v>
      </c>
      <c r="AO12" s="110">
        <f t="shared" si="10"/>
        <v>2</v>
      </c>
      <c r="AP12" s="221"/>
      <c r="AQ12" s="212">
        <v>10.0</v>
      </c>
      <c r="AR12" s="213">
        <v>20.0</v>
      </c>
      <c r="AS12" s="97"/>
      <c r="AT12" s="97"/>
      <c r="AU12" s="216"/>
      <c r="AV12" s="217"/>
      <c r="AW12" s="162"/>
      <c r="AX12" s="152"/>
      <c r="AY12" s="152"/>
      <c r="AZ12" s="152"/>
      <c r="BA12" s="152"/>
      <c r="BB12" s="152"/>
      <c r="BC12" s="152"/>
      <c r="BD12" s="152"/>
      <c r="BE12" s="152"/>
      <c r="BF12" s="152"/>
    </row>
    <row r="13">
      <c r="A13" s="97"/>
      <c r="B13" s="203">
        <v>20.0</v>
      </c>
      <c r="C13" s="218"/>
      <c r="D13" s="219"/>
      <c r="E13" s="220"/>
      <c r="F13" s="207">
        <f t="shared" ref="F13:I13" si="11">sum(K13,P13,U13,Z13,AE13,AJ13)</f>
        <v>100</v>
      </c>
      <c r="G13" s="207">
        <f t="shared" si="11"/>
        <v>87.5</v>
      </c>
      <c r="H13" s="207">
        <f t="shared" si="11"/>
        <v>87.5</v>
      </c>
      <c r="I13" s="207">
        <f t="shared" si="11"/>
        <v>87.5</v>
      </c>
      <c r="J13" s="208">
        <f t="shared" si="3"/>
        <v>90.625</v>
      </c>
      <c r="K13" s="110">
        <v>0.0</v>
      </c>
      <c r="L13" s="110">
        <v>0.0</v>
      </c>
      <c r="M13" s="110">
        <v>0.0</v>
      </c>
      <c r="N13" s="110">
        <v>0.0</v>
      </c>
      <c r="O13" s="207">
        <f t="shared" si="4"/>
        <v>0</v>
      </c>
      <c r="P13" s="209">
        <v>25.0</v>
      </c>
      <c r="Q13" s="110">
        <v>50.0</v>
      </c>
      <c r="R13" s="110">
        <v>50.0</v>
      </c>
      <c r="S13" s="110">
        <v>50.0</v>
      </c>
      <c r="T13" s="207">
        <f t="shared" si="5"/>
        <v>43.75</v>
      </c>
      <c r="U13" s="110">
        <v>50.0</v>
      </c>
      <c r="V13" s="110">
        <v>25.0</v>
      </c>
      <c r="W13" s="110">
        <v>25.0</v>
      </c>
      <c r="X13" s="110">
        <v>25.0</v>
      </c>
      <c r="Y13" s="207">
        <f t="shared" si="6"/>
        <v>31.25</v>
      </c>
      <c r="Z13" s="110">
        <v>25.0</v>
      </c>
      <c r="AA13" s="110">
        <v>12.5</v>
      </c>
      <c r="AB13" s="110">
        <v>12.5</v>
      </c>
      <c r="AC13" s="110">
        <v>12.5</v>
      </c>
      <c r="AD13" s="207">
        <f t="shared" si="7"/>
        <v>15.625</v>
      </c>
      <c r="AE13" s="210">
        <v>0.0</v>
      </c>
      <c r="AF13" s="210">
        <v>0.0</v>
      </c>
      <c r="AG13" s="210">
        <v>0.0</v>
      </c>
      <c r="AH13" s="210">
        <v>0.0</v>
      </c>
      <c r="AI13" s="211">
        <f t="shared" si="8"/>
        <v>0</v>
      </c>
      <c r="AJ13" s="210">
        <v>0.0</v>
      </c>
      <c r="AK13" s="210">
        <v>0.0</v>
      </c>
      <c r="AL13" s="210">
        <v>0.0</v>
      </c>
      <c r="AM13" s="210">
        <v>0.0</v>
      </c>
      <c r="AN13" s="211">
        <f t="shared" si="9"/>
        <v>0</v>
      </c>
      <c r="AO13" s="110">
        <f t="shared" si="10"/>
        <v>3</v>
      </c>
      <c r="AP13" s="207"/>
      <c r="AQ13" s="212">
        <v>15.0</v>
      </c>
      <c r="AR13" s="213">
        <v>50.0</v>
      </c>
      <c r="AS13" s="97"/>
      <c r="AT13" s="97"/>
      <c r="AU13" s="216"/>
      <c r="AV13" s="217"/>
      <c r="AW13" s="162"/>
      <c r="AX13" s="152"/>
      <c r="AY13" s="152"/>
      <c r="AZ13" s="152"/>
      <c r="BA13" s="152"/>
      <c r="BB13" s="152"/>
      <c r="BC13" s="152"/>
      <c r="BD13" s="152"/>
      <c r="BE13" s="152"/>
      <c r="BF13" s="152"/>
    </row>
    <row r="14">
      <c r="A14" s="97"/>
      <c r="B14" s="203">
        <v>30.0</v>
      </c>
      <c r="C14" s="218"/>
      <c r="D14" s="219"/>
      <c r="E14" s="220"/>
      <c r="F14" s="207">
        <f t="shared" ref="F14:I14" si="12">sum(K14,P14,U14,Z14,AE14,AJ14)</f>
        <v>87.5</v>
      </c>
      <c r="G14" s="207">
        <f t="shared" si="12"/>
        <v>81.25</v>
      </c>
      <c r="H14" s="207">
        <f t="shared" si="12"/>
        <v>43.75</v>
      </c>
      <c r="I14" s="207">
        <f t="shared" si="12"/>
        <v>43.75</v>
      </c>
      <c r="J14" s="208">
        <f t="shared" si="3"/>
        <v>64.0625</v>
      </c>
      <c r="K14" s="110">
        <v>12.5</v>
      </c>
      <c r="L14" s="110">
        <v>6.25</v>
      </c>
      <c r="M14" s="110">
        <v>6.25</v>
      </c>
      <c r="N14" s="110">
        <v>6.25</v>
      </c>
      <c r="O14" s="207">
        <f t="shared" si="4"/>
        <v>7.8125</v>
      </c>
      <c r="P14" s="209">
        <v>50.0</v>
      </c>
      <c r="Q14" s="110">
        <v>50.0</v>
      </c>
      <c r="R14" s="110">
        <v>25.0</v>
      </c>
      <c r="S14" s="110">
        <v>25.0</v>
      </c>
      <c r="T14" s="207">
        <f t="shared" si="5"/>
        <v>37.5</v>
      </c>
      <c r="U14" s="110">
        <v>0.0</v>
      </c>
      <c r="V14" s="110">
        <v>0.0</v>
      </c>
      <c r="W14" s="110">
        <v>0.0</v>
      </c>
      <c r="X14" s="110">
        <v>0.0</v>
      </c>
      <c r="Y14" s="207">
        <f t="shared" si="6"/>
        <v>0</v>
      </c>
      <c r="Z14" s="110">
        <v>0.0</v>
      </c>
      <c r="AA14" s="110">
        <v>0.0</v>
      </c>
      <c r="AB14" s="110">
        <v>0.0</v>
      </c>
      <c r="AC14" s="110">
        <v>0.0</v>
      </c>
      <c r="AD14" s="207">
        <f t="shared" si="7"/>
        <v>0</v>
      </c>
      <c r="AE14" s="210">
        <v>25.0</v>
      </c>
      <c r="AF14" s="210">
        <v>25.0</v>
      </c>
      <c r="AG14" s="210">
        <v>12.5</v>
      </c>
      <c r="AH14" s="210">
        <v>12.5</v>
      </c>
      <c r="AI14" s="211">
        <f t="shared" si="8"/>
        <v>18.75</v>
      </c>
      <c r="AJ14" s="210">
        <v>0.0</v>
      </c>
      <c r="AK14" s="210">
        <v>0.0</v>
      </c>
      <c r="AL14" s="210">
        <v>0.0</v>
      </c>
      <c r="AM14" s="210">
        <v>0.0</v>
      </c>
      <c r="AN14" s="211">
        <f t="shared" si="9"/>
        <v>0</v>
      </c>
      <c r="AO14" s="110">
        <f t="shared" si="10"/>
        <v>3</v>
      </c>
      <c r="AP14" s="110">
        <v>20.0</v>
      </c>
      <c r="AQ14" s="212">
        <v>10.0</v>
      </c>
      <c r="AR14" s="213">
        <v>30.0</v>
      </c>
      <c r="AS14" s="97"/>
      <c r="AT14" s="97"/>
      <c r="AU14" s="216"/>
      <c r="AV14" s="217"/>
      <c r="AW14" s="162"/>
      <c r="AX14" s="152"/>
      <c r="AY14" s="152"/>
      <c r="AZ14" s="152"/>
      <c r="BA14" s="152"/>
      <c r="BB14" s="152"/>
      <c r="BC14" s="152"/>
      <c r="BD14" s="152"/>
      <c r="BE14" s="152"/>
      <c r="BF14" s="152"/>
    </row>
    <row r="15">
      <c r="A15" s="97"/>
      <c r="B15" s="203">
        <v>40.0</v>
      </c>
      <c r="C15" s="218"/>
      <c r="D15" s="219"/>
      <c r="E15" s="220"/>
      <c r="F15" s="207">
        <f t="shared" ref="F15:I15" si="13">sum(K15,P15,U15,Z15,AE15,AJ15)</f>
        <v>100</v>
      </c>
      <c r="G15" s="207">
        <f t="shared" si="13"/>
        <v>75</v>
      </c>
      <c r="H15" s="207">
        <f t="shared" si="13"/>
        <v>56.25</v>
      </c>
      <c r="I15" s="207">
        <f t="shared" si="13"/>
        <v>56.25</v>
      </c>
      <c r="J15" s="208">
        <f t="shared" si="3"/>
        <v>71.875</v>
      </c>
      <c r="K15" s="110">
        <v>0.0</v>
      </c>
      <c r="L15" s="110">
        <v>0.0</v>
      </c>
      <c r="M15" s="110">
        <v>0.0</v>
      </c>
      <c r="N15" s="110">
        <v>0.0</v>
      </c>
      <c r="O15" s="207">
        <f t="shared" si="4"/>
        <v>0</v>
      </c>
      <c r="P15" s="209">
        <v>75.0</v>
      </c>
      <c r="Q15" s="110">
        <v>50.0</v>
      </c>
      <c r="R15" s="110">
        <v>50.0</v>
      </c>
      <c r="S15" s="110">
        <v>50.0</v>
      </c>
      <c r="T15" s="207">
        <f t="shared" si="5"/>
        <v>56.25</v>
      </c>
      <c r="U15" s="110">
        <v>25.0</v>
      </c>
      <c r="V15" s="110">
        <v>25.0</v>
      </c>
      <c r="W15" s="110">
        <v>6.25</v>
      </c>
      <c r="X15" s="110">
        <v>6.25</v>
      </c>
      <c r="Y15" s="207">
        <f t="shared" si="6"/>
        <v>15.625</v>
      </c>
      <c r="Z15" s="210">
        <v>0.0</v>
      </c>
      <c r="AA15" s="210">
        <v>0.0</v>
      </c>
      <c r="AB15" s="210">
        <v>0.0</v>
      </c>
      <c r="AC15" s="210">
        <v>0.0</v>
      </c>
      <c r="AD15" s="207">
        <f t="shared" si="7"/>
        <v>0</v>
      </c>
      <c r="AE15" s="210">
        <v>0.0</v>
      </c>
      <c r="AF15" s="210">
        <v>0.0</v>
      </c>
      <c r="AG15" s="210">
        <v>0.0</v>
      </c>
      <c r="AH15" s="210">
        <v>0.0</v>
      </c>
      <c r="AI15" s="211">
        <f t="shared" si="8"/>
        <v>0</v>
      </c>
      <c r="AJ15" s="210">
        <v>0.0</v>
      </c>
      <c r="AK15" s="210">
        <v>0.0</v>
      </c>
      <c r="AL15" s="210">
        <v>0.0</v>
      </c>
      <c r="AM15" s="210">
        <v>0.0</v>
      </c>
      <c r="AN15" s="211">
        <f t="shared" si="9"/>
        <v>0</v>
      </c>
      <c r="AO15" s="110">
        <f t="shared" si="10"/>
        <v>2</v>
      </c>
      <c r="AP15" s="207"/>
      <c r="AQ15" s="212">
        <v>40.0</v>
      </c>
      <c r="AR15" s="213">
        <v>40.0</v>
      </c>
      <c r="AS15" s="97"/>
      <c r="AT15" s="97"/>
      <c r="AU15" s="216"/>
      <c r="AV15" s="217"/>
      <c r="AW15" s="162"/>
      <c r="AX15" s="152"/>
      <c r="AY15" s="152"/>
      <c r="AZ15" s="152"/>
      <c r="BA15" s="152"/>
      <c r="BB15" s="152"/>
      <c r="BC15" s="152"/>
      <c r="BD15" s="152"/>
      <c r="BE15" s="152"/>
      <c r="BF15" s="152"/>
    </row>
    <row r="16">
      <c r="A16" s="97"/>
      <c r="B16" s="203">
        <v>50.0</v>
      </c>
      <c r="C16" s="218"/>
      <c r="D16" s="219"/>
      <c r="E16" s="220"/>
      <c r="F16" s="207">
        <f t="shared" ref="F16:I16" si="14">sum(K16,P16,U16,Z16,AE16,AJ16)</f>
        <v>56.25</v>
      </c>
      <c r="G16" s="207">
        <f t="shared" si="14"/>
        <v>81.25</v>
      </c>
      <c r="H16" s="207">
        <f t="shared" si="14"/>
        <v>50</v>
      </c>
      <c r="I16" s="207">
        <f t="shared" si="14"/>
        <v>56.25</v>
      </c>
      <c r="J16" s="208">
        <f t="shared" si="3"/>
        <v>60.9375</v>
      </c>
      <c r="K16" s="110">
        <v>12.5</v>
      </c>
      <c r="L16" s="110">
        <v>12.5</v>
      </c>
      <c r="M16" s="110">
        <v>6.25</v>
      </c>
      <c r="N16" s="110">
        <v>0.0</v>
      </c>
      <c r="O16" s="207">
        <f t="shared" si="4"/>
        <v>7.8125</v>
      </c>
      <c r="P16" s="210">
        <v>0.0</v>
      </c>
      <c r="Q16" s="210">
        <v>0.0</v>
      </c>
      <c r="R16" s="210">
        <v>0.0</v>
      </c>
      <c r="S16" s="210">
        <v>0.0</v>
      </c>
      <c r="T16" s="207">
        <f t="shared" si="5"/>
        <v>0</v>
      </c>
      <c r="U16" s="210">
        <v>0.0</v>
      </c>
      <c r="V16" s="210">
        <v>0.0</v>
      </c>
      <c r="W16" s="210">
        <v>0.0</v>
      </c>
      <c r="X16" s="210">
        <v>0.0</v>
      </c>
      <c r="Y16" s="207">
        <f t="shared" si="6"/>
        <v>0</v>
      </c>
      <c r="Z16" s="110">
        <v>6.25</v>
      </c>
      <c r="AA16" s="110">
        <v>6.25</v>
      </c>
      <c r="AB16" s="110">
        <v>6.25</v>
      </c>
      <c r="AC16" s="110">
        <v>6.25</v>
      </c>
      <c r="AD16" s="207">
        <f t="shared" si="7"/>
        <v>6.25</v>
      </c>
      <c r="AE16" s="210">
        <v>12.5</v>
      </c>
      <c r="AF16" s="210">
        <v>12.5</v>
      </c>
      <c r="AG16" s="210">
        <v>12.5</v>
      </c>
      <c r="AH16" s="210">
        <v>25.0</v>
      </c>
      <c r="AI16" s="211">
        <f t="shared" si="8"/>
        <v>15.625</v>
      </c>
      <c r="AJ16" s="210">
        <v>25.0</v>
      </c>
      <c r="AK16" s="210">
        <v>50.0</v>
      </c>
      <c r="AL16" s="210">
        <v>25.0</v>
      </c>
      <c r="AM16" s="210">
        <v>25.0</v>
      </c>
      <c r="AN16" s="211">
        <f t="shared" si="9"/>
        <v>31.25</v>
      </c>
      <c r="AO16" s="110">
        <f t="shared" si="10"/>
        <v>4</v>
      </c>
      <c r="AP16" s="222">
        <v>20.0</v>
      </c>
      <c r="AQ16" s="212">
        <v>10.0</v>
      </c>
      <c r="AR16" s="213">
        <v>60.0</v>
      </c>
      <c r="AS16" s="97"/>
      <c r="AT16" s="97"/>
      <c r="AU16" s="216"/>
      <c r="AV16" s="217"/>
      <c r="AW16" s="162"/>
      <c r="AX16" s="152"/>
      <c r="AY16" s="152"/>
      <c r="AZ16" s="152"/>
      <c r="BA16" s="152"/>
      <c r="BB16" s="152"/>
      <c r="BC16" s="152"/>
      <c r="BD16" s="152"/>
      <c r="BE16" s="152"/>
      <c r="BF16" s="152"/>
    </row>
    <row r="17">
      <c r="A17" s="97"/>
      <c r="B17" s="203">
        <v>60.0</v>
      </c>
      <c r="C17" s="223"/>
      <c r="D17" s="164"/>
      <c r="E17" s="220"/>
      <c r="F17" s="207">
        <f t="shared" ref="F17:I17" si="15">sum(K17,P17,U17,Z17,AE17,AJ17)</f>
        <v>87.5</v>
      </c>
      <c r="G17" s="207">
        <f t="shared" si="15"/>
        <v>62.5</v>
      </c>
      <c r="H17" s="207">
        <f t="shared" si="15"/>
        <v>75</v>
      </c>
      <c r="I17" s="207">
        <f t="shared" si="15"/>
        <v>50</v>
      </c>
      <c r="J17" s="208">
        <f t="shared" si="3"/>
        <v>68.75</v>
      </c>
      <c r="K17" s="210">
        <v>0.0</v>
      </c>
      <c r="L17" s="210">
        <v>0.0</v>
      </c>
      <c r="M17" s="210">
        <v>0.0</v>
      </c>
      <c r="N17" s="210">
        <v>0.0</v>
      </c>
      <c r="O17" s="207">
        <f t="shared" si="4"/>
        <v>0</v>
      </c>
      <c r="P17" s="209">
        <v>12.5</v>
      </c>
      <c r="Q17" s="209">
        <v>12.5</v>
      </c>
      <c r="R17" s="209">
        <v>12.5</v>
      </c>
      <c r="S17" s="209">
        <v>12.5</v>
      </c>
      <c r="T17" s="207">
        <f t="shared" si="5"/>
        <v>12.5</v>
      </c>
      <c r="U17" s="210">
        <v>0.0</v>
      </c>
      <c r="V17" s="210">
        <v>0.0</v>
      </c>
      <c r="W17" s="210">
        <v>0.0</v>
      </c>
      <c r="X17" s="210">
        <v>0.0</v>
      </c>
      <c r="Y17" s="207">
        <f t="shared" si="6"/>
        <v>0</v>
      </c>
      <c r="Z17" s="210">
        <v>0.0</v>
      </c>
      <c r="AA17" s="210">
        <v>0.0</v>
      </c>
      <c r="AB17" s="210">
        <v>0.0</v>
      </c>
      <c r="AC17" s="210">
        <v>0.0</v>
      </c>
      <c r="AD17" s="207">
        <f t="shared" si="7"/>
        <v>0</v>
      </c>
      <c r="AE17" s="210">
        <v>25.0</v>
      </c>
      <c r="AF17" s="210">
        <v>12.5</v>
      </c>
      <c r="AG17" s="210">
        <v>12.5</v>
      </c>
      <c r="AH17" s="210">
        <v>12.5</v>
      </c>
      <c r="AI17" s="211">
        <f t="shared" si="8"/>
        <v>15.625</v>
      </c>
      <c r="AJ17" s="210">
        <v>50.0</v>
      </c>
      <c r="AK17" s="210">
        <v>37.5</v>
      </c>
      <c r="AL17" s="210">
        <v>50.0</v>
      </c>
      <c r="AM17" s="210">
        <v>25.0</v>
      </c>
      <c r="AN17" s="211">
        <f t="shared" si="9"/>
        <v>40.625</v>
      </c>
      <c r="AO17" s="110">
        <f t="shared" si="10"/>
        <v>3</v>
      </c>
      <c r="AP17" s="224"/>
      <c r="AQ17" s="212">
        <v>10.0</v>
      </c>
      <c r="AR17" s="213">
        <v>20.0</v>
      </c>
      <c r="AS17" s="97"/>
      <c r="AT17" s="97"/>
      <c r="AU17" s="216"/>
      <c r="AV17" s="217"/>
      <c r="AW17" s="162"/>
      <c r="AX17" s="152"/>
      <c r="AY17" s="152"/>
      <c r="AZ17" s="152"/>
      <c r="BA17" s="152"/>
      <c r="BB17" s="152"/>
      <c r="BC17" s="152"/>
      <c r="BD17" s="152"/>
      <c r="BE17" s="152"/>
      <c r="BF17" s="152"/>
    </row>
    <row r="18">
      <c r="A18" s="97"/>
      <c r="B18" s="203">
        <v>70.0</v>
      </c>
      <c r="C18" s="223"/>
      <c r="D18" s="164"/>
      <c r="E18" s="220"/>
      <c r="F18" s="207">
        <f t="shared" ref="F18:I18" si="16">sum(K18,P18,U18,Z18,AE18,AJ18)</f>
        <v>37.5</v>
      </c>
      <c r="G18" s="207">
        <f t="shared" si="16"/>
        <v>37.5</v>
      </c>
      <c r="H18" s="207">
        <f t="shared" si="16"/>
        <v>37.5</v>
      </c>
      <c r="I18" s="207">
        <f t="shared" si="16"/>
        <v>37.5</v>
      </c>
      <c r="J18" s="208">
        <f t="shared" si="3"/>
        <v>37.5</v>
      </c>
      <c r="K18" s="210">
        <v>0.0</v>
      </c>
      <c r="L18" s="210">
        <v>0.0</v>
      </c>
      <c r="M18" s="210">
        <v>0.0</v>
      </c>
      <c r="N18" s="210">
        <v>0.0</v>
      </c>
      <c r="O18" s="207">
        <f t="shared" si="4"/>
        <v>0</v>
      </c>
      <c r="P18" s="210">
        <v>0.0</v>
      </c>
      <c r="Q18" s="210">
        <v>0.0</v>
      </c>
      <c r="R18" s="210">
        <v>0.0</v>
      </c>
      <c r="S18" s="210">
        <v>0.0</v>
      </c>
      <c r="T18" s="207">
        <f t="shared" si="5"/>
        <v>0</v>
      </c>
      <c r="U18" s="210">
        <v>12.5</v>
      </c>
      <c r="V18" s="210">
        <v>12.5</v>
      </c>
      <c r="W18" s="210">
        <v>12.5</v>
      </c>
      <c r="X18" s="210">
        <v>12.5</v>
      </c>
      <c r="Y18" s="207">
        <f t="shared" si="6"/>
        <v>12.5</v>
      </c>
      <c r="Z18" s="210">
        <v>0.0</v>
      </c>
      <c r="AA18" s="210">
        <v>0.0</v>
      </c>
      <c r="AB18" s="210">
        <v>0.0</v>
      </c>
      <c r="AC18" s="210">
        <v>0.0</v>
      </c>
      <c r="AD18" s="207">
        <f t="shared" si="7"/>
        <v>0</v>
      </c>
      <c r="AE18" s="210">
        <v>0.0</v>
      </c>
      <c r="AF18" s="210">
        <v>0.0</v>
      </c>
      <c r="AG18" s="210">
        <v>0.0</v>
      </c>
      <c r="AH18" s="210">
        <v>0.0</v>
      </c>
      <c r="AI18" s="211">
        <f t="shared" si="8"/>
        <v>0</v>
      </c>
      <c r="AJ18" s="210">
        <v>25.0</v>
      </c>
      <c r="AK18" s="210">
        <v>25.0</v>
      </c>
      <c r="AL18" s="210">
        <v>25.0</v>
      </c>
      <c r="AM18" s="210">
        <v>25.0</v>
      </c>
      <c r="AN18" s="211">
        <f t="shared" si="9"/>
        <v>25</v>
      </c>
      <c r="AO18" s="110">
        <f t="shared" si="10"/>
        <v>2</v>
      </c>
      <c r="AP18" s="207"/>
      <c r="AQ18" s="212">
        <v>10.0</v>
      </c>
      <c r="AR18" s="213">
        <v>30.0</v>
      </c>
      <c r="AS18" s="97"/>
      <c r="AT18" s="97"/>
      <c r="AU18" s="216"/>
      <c r="AV18" s="217"/>
      <c r="AW18" s="162"/>
      <c r="AX18" s="152"/>
      <c r="AY18" s="152"/>
      <c r="AZ18" s="152"/>
      <c r="BA18" s="152"/>
      <c r="BB18" s="152"/>
      <c r="BC18" s="152"/>
      <c r="BD18" s="152"/>
      <c r="BE18" s="152"/>
      <c r="BF18" s="152"/>
    </row>
    <row r="19">
      <c r="A19" s="97"/>
      <c r="B19" s="203">
        <v>80.0</v>
      </c>
      <c r="C19" s="223"/>
      <c r="D19" s="164"/>
      <c r="E19" s="220"/>
      <c r="F19" s="207">
        <f t="shared" ref="F19:I19" si="17">sum(K19,P19,U19,Z19,AE19,AJ19)</f>
        <v>25</v>
      </c>
      <c r="G19" s="207">
        <f t="shared" si="17"/>
        <v>25</v>
      </c>
      <c r="H19" s="207">
        <f t="shared" si="17"/>
        <v>25</v>
      </c>
      <c r="I19" s="207">
        <f t="shared" si="17"/>
        <v>25</v>
      </c>
      <c r="J19" s="208">
        <f t="shared" si="3"/>
        <v>25</v>
      </c>
      <c r="K19" s="210">
        <v>0.0</v>
      </c>
      <c r="L19" s="210">
        <v>0.0</v>
      </c>
      <c r="M19" s="210">
        <v>0.0</v>
      </c>
      <c r="N19" s="210">
        <v>0.0</v>
      </c>
      <c r="O19" s="207">
        <f t="shared" si="4"/>
        <v>0</v>
      </c>
      <c r="P19" s="210">
        <v>0.0</v>
      </c>
      <c r="Q19" s="210">
        <v>0.0</v>
      </c>
      <c r="R19" s="210">
        <v>0.0</v>
      </c>
      <c r="S19" s="210">
        <v>0.0</v>
      </c>
      <c r="T19" s="207">
        <f t="shared" si="5"/>
        <v>0</v>
      </c>
      <c r="U19" s="210">
        <v>0.0</v>
      </c>
      <c r="V19" s="210">
        <v>0.0</v>
      </c>
      <c r="W19" s="210">
        <v>0.0</v>
      </c>
      <c r="X19" s="210">
        <v>0.0</v>
      </c>
      <c r="Y19" s="207">
        <f t="shared" si="6"/>
        <v>0</v>
      </c>
      <c r="Z19" s="210">
        <v>0.0</v>
      </c>
      <c r="AA19" s="210">
        <v>0.0</v>
      </c>
      <c r="AB19" s="210">
        <v>0.0</v>
      </c>
      <c r="AC19" s="210">
        <v>0.0</v>
      </c>
      <c r="AD19" s="207">
        <f t="shared" si="7"/>
        <v>0</v>
      </c>
      <c r="AE19" s="210">
        <v>0.0</v>
      </c>
      <c r="AF19" s="210">
        <v>0.0</v>
      </c>
      <c r="AG19" s="210">
        <v>0.0</v>
      </c>
      <c r="AH19" s="210">
        <v>0.0</v>
      </c>
      <c r="AI19" s="211">
        <f t="shared" si="8"/>
        <v>0</v>
      </c>
      <c r="AJ19" s="210">
        <v>25.0</v>
      </c>
      <c r="AK19" s="210">
        <v>25.0</v>
      </c>
      <c r="AL19" s="210">
        <v>25.0</v>
      </c>
      <c r="AM19" s="210">
        <v>25.0</v>
      </c>
      <c r="AN19" s="211">
        <f t="shared" si="9"/>
        <v>25</v>
      </c>
      <c r="AO19" s="110">
        <f t="shared" si="10"/>
        <v>1</v>
      </c>
      <c r="AP19" s="207"/>
      <c r="AQ19" s="212">
        <v>10.0</v>
      </c>
      <c r="AR19" s="213">
        <v>30.0</v>
      </c>
      <c r="AS19" s="97"/>
      <c r="AT19" s="97"/>
      <c r="AU19" s="216"/>
      <c r="AV19" s="217"/>
      <c r="AW19" s="162"/>
      <c r="AX19" s="152"/>
      <c r="AY19" s="152"/>
      <c r="AZ19" s="152"/>
      <c r="BA19" s="152"/>
      <c r="BB19" s="152"/>
      <c r="BC19" s="152"/>
      <c r="BD19" s="152"/>
      <c r="BE19" s="152"/>
      <c r="BF19" s="152"/>
    </row>
    <row r="20">
      <c r="A20" s="97"/>
      <c r="B20" s="203">
        <v>90.0</v>
      </c>
      <c r="C20" s="223"/>
      <c r="D20" s="164"/>
      <c r="E20" s="220"/>
      <c r="F20" s="207">
        <f t="shared" ref="F20:I20" si="18">sum(K20,P20,U20,Z20,AE20,AJ20)</f>
        <v>50</v>
      </c>
      <c r="G20" s="207">
        <f t="shared" si="18"/>
        <v>50</v>
      </c>
      <c r="H20" s="207">
        <f t="shared" si="18"/>
        <v>25</v>
      </c>
      <c r="I20" s="207">
        <f t="shared" si="18"/>
        <v>50</v>
      </c>
      <c r="J20" s="208">
        <f t="shared" si="3"/>
        <v>43.75</v>
      </c>
      <c r="K20" s="210">
        <v>0.0</v>
      </c>
      <c r="L20" s="210">
        <v>0.0</v>
      </c>
      <c r="M20" s="210">
        <v>0.0</v>
      </c>
      <c r="N20" s="210">
        <v>0.0</v>
      </c>
      <c r="O20" s="207">
        <f t="shared" si="4"/>
        <v>0</v>
      </c>
      <c r="P20" s="210">
        <v>0.0</v>
      </c>
      <c r="Q20" s="210">
        <v>0.0</v>
      </c>
      <c r="R20" s="210">
        <v>0.0</v>
      </c>
      <c r="S20" s="210">
        <v>0.0</v>
      </c>
      <c r="T20" s="207">
        <f t="shared" si="5"/>
        <v>0</v>
      </c>
      <c r="U20" s="210">
        <v>0.0</v>
      </c>
      <c r="V20" s="210">
        <v>0.0</v>
      </c>
      <c r="W20" s="210">
        <v>0.0</v>
      </c>
      <c r="X20" s="210">
        <v>0.0</v>
      </c>
      <c r="Y20" s="207">
        <f t="shared" si="6"/>
        <v>0</v>
      </c>
      <c r="Z20" s="210">
        <v>0.0</v>
      </c>
      <c r="AA20" s="210">
        <v>0.0</v>
      </c>
      <c r="AB20" s="210">
        <v>0.0</v>
      </c>
      <c r="AC20" s="210">
        <v>0.0</v>
      </c>
      <c r="AD20" s="207">
        <f t="shared" si="7"/>
        <v>0</v>
      </c>
      <c r="AE20" s="210">
        <v>0.0</v>
      </c>
      <c r="AF20" s="210">
        <v>0.0</v>
      </c>
      <c r="AG20" s="210">
        <v>0.0</v>
      </c>
      <c r="AH20" s="210">
        <v>0.0</v>
      </c>
      <c r="AI20" s="211">
        <f t="shared" si="8"/>
        <v>0</v>
      </c>
      <c r="AJ20" s="210">
        <v>50.0</v>
      </c>
      <c r="AK20" s="210">
        <v>50.0</v>
      </c>
      <c r="AL20" s="210">
        <v>25.0</v>
      </c>
      <c r="AM20" s="210">
        <v>50.0</v>
      </c>
      <c r="AN20" s="211">
        <f t="shared" si="9"/>
        <v>43.75</v>
      </c>
      <c r="AO20" s="110">
        <f t="shared" si="10"/>
        <v>1</v>
      </c>
      <c r="AP20" s="224"/>
      <c r="AQ20" s="212">
        <v>20.0</v>
      </c>
      <c r="AR20" s="213">
        <v>50.0</v>
      </c>
      <c r="AS20" s="97"/>
      <c r="AT20" s="97"/>
      <c r="AU20" s="216"/>
      <c r="AV20" s="217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</row>
    <row r="21">
      <c r="A21" s="96"/>
      <c r="B21" s="203">
        <v>100.0</v>
      </c>
      <c r="C21" s="225" t="s">
        <v>268</v>
      </c>
      <c r="D21" s="226"/>
      <c r="E21" s="227"/>
      <c r="F21" s="207">
        <f t="shared" ref="F21:I21" si="19">sum(K21,P21,U21,Z21,AE21,AJ21)</f>
        <v>50</v>
      </c>
      <c r="G21" s="207">
        <f t="shared" si="19"/>
        <v>50</v>
      </c>
      <c r="H21" s="207">
        <f t="shared" si="19"/>
        <v>50</v>
      </c>
      <c r="I21" s="207">
        <f t="shared" si="19"/>
        <v>75</v>
      </c>
      <c r="J21" s="208">
        <f t="shared" si="3"/>
        <v>56.25</v>
      </c>
      <c r="K21" s="210">
        <v>0.0</v>
      </c>
      <c r="L21" s="210">
        <v>0.0</v>
      </c>
      <c r="M21" s="210">
        <v>0.0</v>
      </c>
      <c r="N21" s="210">
        <v>0.0</v>
      </c>
      <c r="O21" s="207">
        <f t="shared" si="4"/>
        <v>0</v>
      </c>
      <c r="P21" s="210">
        <v>0.0</v>
      </c>
      <c r="Q21" s="210">
        <v>0.0</v>
      </c>
      <c r="R21" s="210">
        <v>0.0</v>
      </c>
      <c r="S21" s="210">
        <v>0.0</v>
      </c>
      <c r="T21" s="207">
        <f t="shared" si="5"/>
        <v>0</v>
      </c>
      <c r="U21" s="210">
        <v>0.0</v>
      </c>
      <c r="V21" s="210">
        <v>0.0</v>
      </c>
      <c r="W21" s="210">
        <v>0.0</v>
      </c>
      <c r="X21" s="210">
        <v>0.0</v>
      </c>
      <c r="Y21" s="207">
        <f t="shared" si="6"/>
        <v>0</v>
      </c>
      <c r="Z21" s="210">
        <v>0.0</v>
      </c>
      <c r="AA21" s="210">
        <v>0.0</v>
      </c>
      <c r="AB21" s="210">
        <v>0.0</v>
      </c>
      <c r="AC21" s="210">
        <v>0.0</v>
      </c>
      <c r="AD21" s="207">
        <f t="shared" si="7"/>
        <v>0</v>
      </c>
      <c r="AE21" s="210">
        <v>0.0</v>
      </c>
      <c r="AF21" s="210">
        <v>0.0</v>
      </c>
      <c r="AG21" s="210">
        <v>0.0</v>
      </c>
      <c r="AH21" s="210">
        <v>0.0</v>
      </c>
      <c r="AI21" s="211">
        <f t="shared" si="8"/>
        <v>0</v>
      </c>
      <c r="AJ21" s="210">
        <v>50.0</v>
      </c>
      <c r="AK21" s="210">
        <v>50.0</v>
      </c>
      <c r="AL21" s="210">
        <v>50.0</v>
      </c>
      <c r="AM21" s="210">
        <v>75.0</v>
      </c>
      <c r="AN21" s="211">
        <f t="shared" si="9"/>
        <v>56.25</v>
      </c>
      <c r="AO21" s="110">
        <f t="shared" si="10"/>
        <v>1</v>
      </c>
      <c r="AP21" s="224"/>
      <c r="AQ21" s="212">
        <v>10.0</v>
      </c>
      <c r="AR21" s="213">
        <v>30.0</v>
      </c>
      <c r="AS21" s="96"/>
      <c r="AT21" s="96"/>
      <c r="AU21" s="216"/>
      <c r="AV21" s="217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</row>
    <row r="22">
      <c r="A22" s="202">
        <v>2.0</v>
      </c>
      <c r="B22" s="203">
        <v>0.0</v>
      </c>
      <c r="C22" s="204" t="s">
        <v>269</v>
      </c>
      <c r="D22" s="205"/>
      <c r="E22" s="206"/>
      <c r="F22" s="207">
        <f t="shared" ref="F22:I22" si="20">sum(K22,P22,U22,Z22,AE22,AJ22)</f>
        <v>25</v>
      </c>
      <c r="G22" s="207">
        <f t="shared" si="20"/>
        <v>0</v>
      </c>
      <c r="H22" s="207">
        <f t="shared" si="20"/>
        <v>12.5</v>
      </c>
      <c r="I22" s="207">
        <f t="shared" si="20"/>
        <v>12.5</v>
      </c>
      <c r="J22" s="208">
        <f t="shared" si="3"/>
        <v>12.5</v>
      </c>
      <c r="K22" s="210">
        <v>0.0</v>
      </c>
      <c r="L22" s="210">
        <v>0.0</v>
      </c>
      <c r="M22" s="210">
        <v>0.0</v>
      </c>
      <c r="N22" s="210">
        <v>0.0</v>
      </c>
      <c r="O22" s="207">
        <f t="shared" si="4"/>
        <v>0</v>
      </c>
      <c r="P22" s="210">
        <v>0.0</v>
      </c>
      <c r="Q22" s="210">
        <v>0.0</v>
      </c>
      <c r="R22" s="210">
        <v>0.0</v>
      </c>
      <c r="S22" s="210">
        <v>0.0</v>
      </c>
      <c r="T22" s="207">
        <f t="shared" si="5"/>
        <v>0</v>
      </c>
      <c r="U22" s="210">
        <v>0.0</v>
      </c>
      <c r="V22" s="210">
        <v>0.0</v>
      </c>
      <c r="W22" s="210">
        <v>0.0</v>
      </c>
      <c r="X22" s="210">
        <v>0.0</v>
      </c>
      <c r="Y22" s="207">
        <f t="shared" si="6"/>
        <v>0</v>
      </c>
      <c r="Z22" s="210">
        <v>0.0</v>
      </c>
      <c r="AA22" s="210">
        <v>0.0</v>
      </c>
      <c r="AB22" s="210">
        <v>0.0</v>
      </c>
      <c r="AC22" s="210">
        <v>0.0</v>
      </c>
      <c r="AD22" s="207">
        <f t="shared" si="7"/>
        <v>0</v>
      </c>
      <c r="AE22" s="210">
        <v>0.0</v>
      </c>
      <c r="AF22" s="210">
        <v>0.0</v>
      </c>
      <c r="AG22" s="210">
        <v>0.0</v>
      </c>
      <c r="AH22" s="210">
        <v>0.0</v>
      </c>
      <c r="AI22" s="211">
        <f t="shared" si="8"/>
        <v>0</v>
      </c>
      <c r="AJ22" s="210">
        <v>25.0</v>
      </c>
      <c r="AK22" s="210">
        <v>0.0</v>
      </c>
      <c r="AL22" s="210">
        <v>12.5</v>
      </c>
      <c r="AM22" s="210">
        <v>12.5</v>
      </c>
      <c r="AN22" s="211">
        <f t="shared" si="9"/>
        <v>12.5</v>
      </c>
      <c r="AO22" s="110">
        <f t="shared" si="10"/>
        <v>1</v>
      </c>
      <c r="AP22" s="207"/>
      <c r="AQ22" s="212">
        <v>15.0</v>
      </c>
      <c r="AR22" s="213">
        <v>20.0</v>
      </c>
      <c r="AS22" s="214" t="s">
        <v>180</v>
      </c>
      <c r="AT22" s="215" t="s">
        <v>267</v>
      </c>
      <c r="AU22" s="216"/>
      <c r="AV22" s="217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</row>
    <row r="23">
      <c r="A23" s="97"/>
      <c r="B23" s="203">
        <v>10.0</v>
      </c>
      <c r="C23" s="218"/>
      <c r="D23" s="219"/>
      <c r="E23" s="220"/>
      <c r="F23" s="207">
        <f t="shared" ref="F23:I23" si="21">sum(K23,P23,U23,Z23,AE23,AJ23)</f>
        <v>50</v>
      </c>
      <c r="G23" s="207">
        <f t="shared" si="21"/>
        <v>50</v>
      </c>
      <c r="H23" s="207">
        <f t="shared" si="21"/>
        <v>50</v>
      </c>
      <c r="I23" s="207">
        <f t="shared" si="21"/>
        <v>75</v>
      </c>
      <c r="J23" s="208">
        <f t="shared" si="3"/>
        <v>56.25</v>
      </c>
      <c r="K23" s="210">
        <v>0.0</v>
      </c>
      <c r="L23" s="210">
        <v>0.0</v>
      </c>
      <c r="M23" s="210">
        <v>0.0</v>
      </c>
      <c r="N23" s="210">
        <v>0.0</v>
      </c>
      <c r="O23" s="207">
        <f t="shared" si="4"/>
        <v>0</v>
      </c>
      <c r="P23" s="209">
        <v>25.0</v>
      </c>
      <c r="Q23" s="209">
        <v>25.0</v>
      </c>
      <c r="R23" s="209">
        <v>25.0</v>
      </c>
      <c r="S23" s="209">
        <v>50.0</v>
      </c>
      <c r="T23" s="207">
        <f t="shared" si="5"/>
        <v>31.25</v>
      </c>
      <c r="U23" s="210">
        <v>0.0</v>
      </c>
      <c r="V23" s="210">
        <v>0.0</v>
      </c>
      <c r="W23" s="210">
        <v>0.0</v>
      </c>
      <c r="X23" s="210">
        <v>0.0</v>
      </c>
      <c r="Y23" s="207">
        <f t="shared" si="6"/>
        <v>0</v>
      </c>
      <c r="Z23" s="210">
        <v>0.0</v>
      </c>
      <c r="AA23" s="210">
        <v>0.0</v>
      </c>
      <c r="AB23" s="210">
        <v>0.0</v>
      </c>
      <c r="AC23" s="210">
        <v>0.0</v>
      </c>
      <c r="AD23" s="207">
        <f t="shared" si="7"/>
        <v>0</v>
      </c>
      <c r="AE23" s="210">
        <v>0.0</v>
      </c>
      <c r="AF23" s="210">
        <v>0.0</v>
      </c>
      <c r="AG23" s="210">
        <v>0.0</v>
      </c>
      <c r="AH23" s="210">
        <v>0.0</v>
      </c>
      <c r="AI23" s="211">
        <f t="shared" si="8"/>
        <v>0</v>
      </c>
      <c r="AJ23" s="210">
        <v>25.0</v>
      </c>
      <c r="AK23" s="210">
        <v>25.0</v>
      </c>
      <c r="AL23" s="210">
        <v>25.0</v>
      </c>
      <c r="AM23" s="210">
        <v>25.0</v>
      </c>
      <c r="AN23" s="211">
        <f t="shared" si="9"/>
        <v>25</v>
      </c>
      <c r="AO23" s="110">
        <f t="shared" si="10"/>
        <v>2</v>
      </c>
      <c r="AP23" s="207"/>
      <c r="AQ23" s="212">
        <v>20.0</v>
      </c>
      <c r="AR23" s="213">
        <v>50.0</v>
      </c>
      <c r="AS23" s="97"/>
      <c r="AT23" s="97"/>
      <c r="AU23" s="216"/>
      <c r="AV23" s="217"/>
      <c r="AW23" s="162"/>
      <c r="AX23" s="152"/>
      <c r="AY23" s="152"/>
      <c r="AZ23" s="152"/>
      <c r="BA23" s="152"/>
      <c r="BB23" s="152"/>
      <c r="BC23" s="152"/>
      <c r="BD23" s="152"/>
      <c r="BE23" s="152"/>
      <c r="BF23" s="152"/>
    </row>
    <row r="24">
      <c r="A24" s="97"/>
      <c r="B24" s="203">
        <v>20.0</v>
      </c>
      <c r="C24" s="218"/>
      <c r="D24" s="219"/>
      <c r="E24" s="220"/>
      <c r="F24" s="207">
        <f t="shared" ref="F24:I24" si="22">sum(K24,P24,U24,Z24,AE24,AJ24)</f>
        <v>87.5</v>
      </c>
      <c r="G24" s="207">
        <f t="shared" si="22"/>
        <v>62.5</v>
      </c>
      <c r="H24" s="207">
        <f t="shared" si="22"/>
        <v>87.5</v>
      </c>
      <c r="I24" s="207">
        <f t="shared" si="22"/>
        <v>87.5</v>
      </c>
      <c r="J24" s="208">
        <f t="shared" si="3"/>
        <v>81.25</v>
      </c>
      <c r="K24" s="210">
        <v>0.0</v>
      </c>
      <c r="L24" s="210">
        <v>0.0</v>
      </c>
      <c r="M24" s="210">
        <v>0.0</v>
      </c>
      <c r="N24" s="210">
        <v>0.0</v>
      </c>
      <c r="O24" s="207">
        <f t="shared" si="4"/>
        <v>0</v>
      </c>
      <c r="P24" s="209">
        <v>25.0</v>
      </c>
      <c r="Q24" s="110">
        <v>25.0</v>
      </c>
      <c r="R24" s="110">
        <v>25.0</v>
      </c>
      <c r="S24" s="110">
        <v>25.0</v>
      </c>
      <c r="T24" s="207">
        <f t="shared" si="5"/>
        <v>25</v>
      </c>
      <c r="U24" s="110">
        <v>12.5</v>
      </c>
      <c r="V24" s="110">
        <v>0.0</v>
      </c>
      <c r="W24" s="110">
        <v>12.5</v>
      </c>
      <c r="X24" s="110">
        <v>12.5</v>
      </c>
      <c r="Y24" s="207">
        <f t="shared" si="6"/>
        <v>9.375</v>
      </c>
      <c r="Z24" s="210">
        <v>0.0</v>
      </c>
      <c r="AA24" s="210">
        <v>0.0</v>
      </c>
      <c r="AB24" s="210">
        <v>0.0</v>
      </c>
      <c r="AC24" s="210">
        <v>0.0</v>
      </c>
      <c r="AD24" s="207">
        <f t="shared" si="7"/>
        <v>0</v>
      </c>
      <c r="AE24" s="210">
        <v>12.5</v>
      </c>
      <c r="AF24" s="210">
        <v>12.5</v>
      </c>
      <c r="AG24" s="210">
        <v>12.5</v>
      </c>
      <c r="AH24" s="210">
        <v>12.5</v>
      </c>
      <c r="AI24" s="211">
        <f t="shared" si="8"/>
        <v>12.5</v>
      </c>
      <c r="AJ24" s="210">
        <v>37.5</v>
      </c>
      <c r="AK24" s="210">
        <v>25.0</v>
      </c>
      <c r="AL24" s="210">
        <v>37.5</v>
      </c>
      <c r="AM24" s="210">
        <v>37.5</v>
      </c>
      <c r="AN24" s="211">
        <f t="shared" si="9"/>
        <v>34.375</v>
      </c>
      <c r="AO24" s="110">
        <f t="shared" si="10"/>
        <v>4</v>
      </c>
      <c r="AP24" s="224"/>
      <c r="AQ24" s="212">
        <v>25.0</v>
      </c>
      <c r="AR24" s="213">
        <v>20.0</v>
      </c>
      <c r="AS24" s="97"/>
      <c r="AT24" s="97"/>
      <c r="AU24" s="216"/>
      <c r="AV24" s="217"/>
      <c r="AW24" s="162"/>
      <c r="AX24" s="152"/>
      <c r="AY24" s="152"/>
      <c r="AZ24" s="152"/>
      <c r="BA24" s="152"/>
      <c r="BB24" s="152"/>
      <c r="BC24" s="152"/>
      <c r="BD24" s="152"/>
      <c r="BE24" s="152"/>
      <c r="BF24" s="152"/>
    </row>
    <row r="25">
      <c r="A25" s="97"/>
      <c r="B25" s="203">
        <v>30.0</v>
      </c>
      <c r="C25" s="218"/>
      <c r="D25" s="219"/>
      <c r="E25" s="220"/>
      <c r="F25" s="207">
        <f t="shared" ref="F25:I25" si="23">sum(K25,P25,U25,Z25,AE25,AJ25)</f>
        <v>0</v>
      </c>
      <c r="G25" s="207">
        <f t="shared" si="23"/>
        <v>0</v>
      </c>
      <c r="H25" s="207">
        <f t="shared" si="23"/>
        <v>12.5</v>
      </c>
      <c r="I25" s="207">
        <f t="shared" si="23"/>
        <v>12.5</v>
      </c>
      <c r="J25" s="208">
        <f t="shared" si="3"/>
        <v>6.25</v>
      </c>
      <c r="K25" s="210">
        <v>0.0</v>
      </c>
      <c r="L25" s="210">
        <v>0.0</v>
      </c>
      <c r="M25" s="210">
        <v>0.0</v>
      </c>
      <c r="N25" s="210">
        <v>0.0</v>
      </c>
      <c r="O25" s="207">
        <f t="shared" si="4"/>
        <v>0</v>
      </c>
      <c r="P25" s="210">
        <v>0.0</v>
      </c>
      <c r="Q25" s="210">
        <v>0.0</v>
      </c>
      <c r="R25" s="210">
        <v>12.5</v>
      </c>
      <c r="S25" s="210">
        <v>12.5</v>
      </c>
      <c r="T25" s="207">
        <f t="shared" si="5"/>
        <v>6.25</v>
      </c>
      <c r="U25" s="210">
        <v>0.0</v>
      </c>
      <c r="V25" s="210">
        <v>0.0</v>
      </c>
      <c r="W25" s="210">
        <v>0.0</v>
      </c>
      <c r="X25" s="210">
        <v>0.0</v>
      </c>
      <c r="Y25" s="207">
        <f t="shared" si="6"/>
        <v>0</v>
      </c>
      <c r="Z25" s="210">
        <v>0.0</v>
      </c>
      <c r="AA25" s="210">
        <v>0.0</v>
      </c>
      <c r="AB25" s="210">
        <v>0.0</v>
      </c>
      <c r="AC25" s="210">
        <v>0.0</v>
      </c>
      <c r="AD25" s="207">
        <f t="shared" si="7"/>
        <v>0</v>
      </c>
      <c r="AE25" s="210">
        <v>0.0</v>
      </c>
      <c r="AF25" s="210">
        <v>0.0</v>
      </c>
      <c r="AG25" s="210">
        <v>0.0</v>
      </c>
      <c r="AH25" s="210">
        <v>0.0</v>
      </c>
      <c r="AI25" s="211">
        <f t="shared" si="8"/>
        <v>0</v>
      </c>
      <c r="AJ25" s="210">
        <v>0.0</v>
      </c>
      <c r="AK25" s="210">
        <v>0.0</v>
      </c>
      <c r="AL25" s="210">
        <v>0.0</v>
      </c>
      <c r="AM25" s="210">
        <v>0.0</v>
      </c>
      <c r="AN25" s="211">
        <f t="shared" si="9"/>
        <v>0</v>
      </c>
      <c r="AO25" s="110">
        <f t="shared" si="10"/>
        <v>1</v>
      </c>
      <c r="AP25" s="224"/>
      <c r="AQ25" s="212">
        <v>25.0</v>
      </c>
      <c r="AR25" s="213">
        <v>30.0</v>
      </c>
      <c r="AS25" s="97"/>
      <c r="AT25" s="97"/>
      <c r="AU25" s="216"/>
      <c r="AV25" s="217"/>
      <c r="AW25" s="162"/>
      <c r="AX25" s="152"/>
      <c r="AY25" s="152"/>
      <c r="AZ25" s="152"/>
      <c r="BA25" s="152"/>
      <c r="BB25" s="152"/>
      <c r="BC25" s="152"/>
      <c r="BD25" s="152"/>
      <c r="BE25" s="152"/>
      <c r="BF25" s="152"/>
    </row>
    <row r="26">
      <c r="A26" s="97"/>
      <c r="B26" s="203">
        <v>40.0</v>
      </c>
      <c r="C26" s="218"/>
      <c r="D26" s="219"/>
      <c r="E26" s="220"/>
      <c r="F26" s="207">
        <f t="shared" ref="F26:I26" si="24">sum(K26,P26,U26,Z26,AE26,AJ26)</f>
        <v>25</v>
      </c>
      <c r="G26" s="207">
        <f t="shared" si="24"/>
        <v>25</v>
      </c>
      <c r="H26" s="207">
        <f t="shared" si="24"/>
        <v>37.5</v>
      </c>
      <c r="I26" s="207">
        <f t="shared" si="24"/>
        <v>37.5</v>
      </c>
      <c r="J26" s="208">
        <f t="shared" si="3"/>
        <v>31.25</v>
      </c>
      <c r="K26" s="210">
        <v>0.0</v>
      </c>
      <c r="L26" s="210">
        <v>0.0</v>
      </c>
      <c r="M26" s="210">
        <v>0.0</v>
      </c>
      <c r="N26" s="210">
        <v>0.0</v>
      </c>
      <c r="O26" s="207">
        <f t="shared" si="4"/>
        <v>0</v>
      </c>
      <c r="P26" s="209">
        <v>12.5</v>
      </c>
      <c r="Q26" s="209">
        <v>12.5</v>
      </c>
      <c r="R26" s="209">
        <v>12.5</v>
      </c>
      <c r="S26" s="209">
        <v>12.5</v>
      </c>
      <c r="T26" s="207">
        <f t="shared" si="5"/>
        <v>12.5</v>
      </c>
      <c r="U26" s="210">
        <v>0.0</v>
      </c>
      <c r="V26" s="210">
        <v>0.0</v>
      </c>
      <c r="W26" s="210">
        <v>0.0</v>
      </c>
      <c r="X26" s="210">
        <v>0.0</v>
      </c>
      <c r="Y26" s="207">
        <f t="shared" si="6"/>
        <v>0</v>
      </c>
      <c r="Z26" s="210">
        <v>0.0</v>
      </c>
      <c r="AA26" s="210">
        <v>0.0</v>
      </c>
      <c r="AB26" s="210">
        <v>0.0</v>
      </c>
      <c r="AC26" s="210">
        <v>0.0</v>
      </c>
      <c r="AD26" s="207">
        <f t="shared" si="7"/>
        <v>0</v>
      </c>
      <c r="AE26" s="210">
        <v>0.0</v>
      </c>
      <c r="AF26" s="210">
        <v>0.0</v>
      </c>
      <c r="AG26" s="210">
        <v>0.0</v>
      </c>
      <c r="AH26" s="210">
        <v>0.0</v>
      </c>
      <c r="AI26" s="211">
        <f t="shared" si="8"/>
        <v>0</v>
      </c>
      <c r="AJ26" s="210">
        <v>12.5</v>
      </c>
      <c r="AK26" s="210">
        <v>12.5</v>
      </c>
      <c r="AL26" s="210">
        <v>25.0</v>
      </c>
      <c r="AM26" s="210">
        <v>25.0</v>
      </c>
      <c r="AN26" s="211">
        <f t="shared" si="9"/>
        <v>18.75</v>
      </c>
      <c r="AO26" s="110">
        <f t="shared" si="10"/>
        <v>2</v>
      </c>
      <c r="AP26" s="207"/>
      <c r="AQ26" s="212">
        <v>0.0</v>
      </c>
      <c r="AR26" s="213">
        <v>40.0</v>
      </c>
      <c r="AS26" s="97"/>
      <c r="AT26" s="97"/>
      <c r="AU26" s="216"/>
      <c r="AV26" s="217"/>
      <c r="AW26" s="162"/>
      <c r="AX26" s="152"/>
      <c r="AY26" s="152"/>
      <c r="AZ26" s="152"/>
      <c r="BA26" s="152"/>
      <c r="BB26" s="152"/>
      <c r="BC26" s="152"/>
      <c r="BD26" s="152"/>
      <c r="BE26" s="152"/>
      <c r="BF26" s="152"/>
    </row>
    <row r="27">
      <c r="A27" s="97"/>
      <c r="B27" s="203">
        <v>50.0</v>
      </c>
      <c r="C27" s="218"/>
      <c r="D27" s="219"/>
      <c r="E27" s="220"/>
      <c r="F27" s="207">
        <f t="shared" ref="F27:I27" si="25">sum(K27,P27,U27,Z27,AE27,AJ27)</f>
        <v>62.5</v>
      </c>
      <c r="G27" s="207">
        <f t="shared" si="25"/>
        <v>75</v>
      </c>
      <c r="H27" s="207">
        <f t="shared" si="25"/>
        <v>50</v>
      </c>
      <c r="I27" s="207">
        <f t="shared" si="25"/>
        <v>50</v>
      </c>
      <c r="J27" s="208">
        <f t="shared" si="3"/>
        <v>59.375</v>
      </c>
      <c r="K27" s="210">
        <v>0.0</v>
      </c>
      <c r="L27" s="210">
        <v>0.0</v>
      </c>
      <c r="M27" s="210">
        <v>0.0</v>
      </c>
      <c r="N27" s="210">
        <v>0.0</v>
      </c>
      <c r="O27" s="207">
        <f t="shared" si="4"/>
        <v>0</v>
      </c>
      <c r="P27" s="210">
        <v>0.0</v>
      </c>
      <c r="Q27" s="210">
        <v>0.0</v>
      </c>
      <c r="R27" s="210">
        <v>0.0</v>
      </c>
      <c r="S27" s="210">
        <v>0.0</v>
      </c>
      <c r="T27" s="207">
        <f t="shared" si="5"/>
        <v>0</v>
      </c>
      <c r="U27" s="110">
        <v>12.5</v>
      </c>
      <c r="V27" s="110">
        <v>25.0</v>
      </c>
      <c r="W27" s="110">
        <v>12.5</v>
      </c>
      <c r="X27" s="110">
        <v>25.0</v>
      </c>
      <c r="Y27" s="207">
        <f t="shared" si="6"/>
        <v>18.75</v>
      </c>
      <c r="Z27" s="210">
        <v>0.0</v>
      </c>
      <c r="AA27" s="210">
        <v>0.0</v>
      </c>
      <c r="AB27" s="210">
        <v>0.0</v>
      </c>
      <c r="AC27" s="210">
        <v>0.0</v>
      </c>
      <c r="AD27" s="207">
        <f t="shared" si="7"/>
        <v>0</v>
      </c>
      <c r="AE27" s="210">
        <v>0.0</v>
      </c>
      <c r="AF27" s="210">
        <v>0.0</v>
      </c>
      <c r="AG27" s="210">
        <v>0.0</v>
      </c>
      <c r="AH27" s="210">
        <v>0.0</v>
      </c>
      <c r="AI27" s="211">
        <f t="shared" si="8"/>
        <v>0</v>
      </c>
      <c r="AJ27" s="210">
        <v>50.0</v>
      </c>
      <c r="AK27" s="210">
        <v>50.0</v>
      </c>
      <c r="AL27" s="210">
        <v>37.5</v>
      </c>
      <c r="AM27" s="210">
        <v>25.0</v>
      </c>
      <c r="AN27" s="211">
        <f t="shared" si="9"/>
        <v>40.625</v>
      </c>
      <c r="AO27" s="110">
        <f t="shared" si="10"/>
        <v>2</v>
      </c>
      <c r="AP27" s="224"/>
      <c r="AQ27" s="212">
        <v>10.0</v>
      </c>
      <c r="AR27" s="213">
        <v>50.0</v>
      </c>
      <c r="AS27" s="97"/>
      <c r="AT27" s="97"/>
      <c r="AU27" s="216"/>
      <c r="AV27" s="217"/>
      <c r="AW27" s="162"/>
      <c r="AX27" s="152"/>
      <c r="AY27" s="152"/>
      <c r="AZ27" s="152"/>
      <c r="BA27" s="152"/>
      <c r="BB27" s="152"/>
      <c r="BC27" s="152"/>
      <c r="BD27" s="152"/>
      <c r="BE27" s="152"/>
      <c r="BF27" s="152"/>
    </row>
    <row r="28">
      <c r="A28" s="97"/>
      <c r="B28" s="203">
        <v>60.0</v>
      </c>
      <c r="C28" s="223"/>
      <c r="D28" s="164"/>
      <c r="E28" s="220"/>
      <c r="F28" s="207">
        <f t="shared" ref="F28:I28" si="26">sum(K28,P28,U28,Z28,AE28,AJ28)</f>
        <v>75</v>
      </c>
      <c r="G28" s="207">
        <f t="shared" si="26"/>
        <v>75</v>
      </c>
      <c r="H28" s="207">
        <f t="shared" si="26"/>
        <v>62.5</v>
      </c>
      <c r="I28" s="207">
        <f t="shared" si="26"/>
        <v>62.5</v>
      </c>
      <c r="J28" s="208">
        <f t="shared" si="3"/>
        <v>68.75</v>
      </c>
      <c r="K28" s="210">
        <v>0.0</v>
      </c>
      <c r="L28" s="210">
        <v>0.0</v>
      </c>
      <c r="M28" s="210">
        <v>0.0</v>
      </c>
      <c r="N28" s="210">
        <v>0.0</v>
      </c>
      <c r="O28" s="207">
        <f t="shared" si="4"/>
        <v>0</v>
      </c>
      <c r="P28" s="210">
        <v>0.0</v>
      </c>
      <c r="Q28" s="210">
        <v>0.0</v>
      </c>
      <c r="R28" s="210">
        <v>0.0</v>
      </c>
      <c r="S28" s="210">
        <v>0.0</v>
      </c>
      <c r="T28" s="207">
        <f t="shared" si="5"/>
        <v>0</v>
      </c>
      <c r="U28" s="110">
        <v>12.5</v>
      </c>
      <c r="V28" s="110">
        <v>12.5</v>
      </c>
      <c r="W28" s="110">
        <v>12.5</v>
      </c>
      <c r="X28" s="110">
        <v>12.5</v>
      </c>
      <c r="Y28" s="207">
        <f t="shared" si="6"/>
        <v>12.5</v>
      </c>
      <c r="Z28" s="210">
        <v>0.0</v>
      </c>
      <c r="AA28" s="210">
        <v>0.0</v>
      </c>
      <c r="AB28" s="210">
        <v>0.0</v>
      </c>
      <c r="AC28" s="210">
        <v>0.0</v>
      </c>
      <c r="AD28" s="207">
        <f t="shared" si="7"/>
        <v>0</v>
      </c>
      <c r="AE28" s="210">
        <v>0.0</v>
      </c>
      <c r="AF28" s="210">
        <v>0.0</v>
      </c>
      <c r="AG28" s="210">
        <v>0.0</v>
      </c>
      <c r="AH28" s="210">
        <v>0.0</v>
      </c>
      <c r="AI28" s="211">
        <f t="shared" si="8"/>
        <v>0</v>
      </c>
      <c r="AJ28" s="210">
        <v>62.5</v>
      </c>
      <c r="AK28" s="210">
        <v>62.5</v>
      </c>
      <c r="AL28" s="210">
        <v>50.0</v>
      </c>
      <c r="AM28" s="210">
        <v>50.0</v>
      </c>
      <c r="AN28" s="211">
        <f t="shared" si="9"/>
        <v>56.25</v>
      </c>
      <c r="AO28" s="110">
        <f t="shared" si="10"/>
        <v>2</v>
      </c>
      <c r="AP28" s="207"/>
      <c r="AQ28" s="212">
        <v>15.0</v>
      </c>
      <c r="AR28" s="213">
        <v>40.0</v>
      </c>
      <c r="AS28" s="97"/>
      <c r="AT28" s="97"/>
      <c r="AU28" s="216"/>
      <c r="AV28" s="217"/>
      <c r="AW28" s="162"/>
      <c r="AX28" s="152"/>
      <c r="AY28" s="152"/>
      <c r="AZ28" s="152"/>
      <c r="BA28" s="152"/>
      <c r="BB28" s="152"/>
      <c r="BC28" s="152"/>
      <c r="BD28" s="152"/>
      <c r="BE28" s="152"/>
      <c r="BF28" s="152"/>
    </row>
    <row r="29">
      <c r="A29" s="97"/>
      <c r="B29" s="203">
        <v>70.0</v>
      </c>
      <c r="C29" s="223"/>
      <c r="D29" s="164"/>
      <c r="E29" s="220"/>
      <c r="F29" s="207">
        <f t="shared" ref="F29:I29" si="27">sum(K29,P29,U29,Z29,AE29,AJ29)</f>
        <v>25</v>
      </c>
      <c r="G29" s="207">
        <f t="shared" si="27"/>
        <v>31.25</v>
      </c>
      <c r="H29" s="207">
        <f t="shared" si="27"/>
        <v>31.25</v>
      </c>
      <c r="I29" s="207">
        <f t="shared" si="27"/>
        <v>12.5</v>
      </c>
      <c r="J29" s="208">
        <f t="shared" si="3"/>
        <v>25</v>
      </c>
      <c r="K29" s="210">
        <v>0.0</v>
      </c>
      <c r="L29" s="210">
        <v>0.0</v>
      </c>
      <c r="M29" s="210">
        <v>0.0</v>
      </c>
      <c r="N29" s="210">
        <v>0.0</v>
      </c>
      <c r="O29" s="207">
        <f t="shared" si="4"/>
        <v>0</v>
      </c>
      <c r="P29" s="210">
        <v>0.0</v>
      </c>
      <c r="Q29" s="210">
        <v>0.0</v>
      </c>
      <c r="R29" s="210">
        <v>0.0</v>
      </c>
      <c r="S29" s="210">
        <v>0.0</v>
      </c>
      <c r="T29" s="207">
        <f t="shared" si="5"/>
        <v>0</v>
      </c>
      <c r="U29" s="210">
        <v>0.0</v>
      </c>
      <c r="V29" s="210">
        <v>0.0</v>
      </c>
      <c r="W29" s="210">
        <v>0.0</v>
      </c>
      <c r="X29" s="210">
        <v>0.0</v>
      </c>
      <c r="Y29" s="207">
        <f t="shared" si="6"/>
        <v>0</v>
      </c>
      <c r="Z29" s="210">
        <v>0.0</v>
      </c>
      <c r="AA29" s="210">
        <v>0.0</v>
      </c>
      <c r="AB29" s="210">
        <v>0.0</v>
      </c>
      <c r="AC29" s="210">
        <v>0.0</v>
      </c>
      <c r="AD29" s="207">
        <f t="shared" si="7"/>
        <v>0</v>
      </c>
      <c r="AE29" s="210">
        <v>12.5</v>
      </c>
      <c r="AF29" s="210">
        <v>6.25</v>
      </c>
      <c r="AG29" s="210">
        <v>6.25</v>
      </c>
      <c r="AH29" s="210">
        <v>0.0</v>
      </c>
      <c r="AI29" s="211">
        <f t="shared" si="8"/>
        <v>6.25</v>
      </c>
      <c r="AJ29" s="210">
        <v>12.5</v>
      </c>
      <c r="AK29" s="210">
        <v>25.0</v>
      </c>
      <c r="AL29" s="210">
        <v>25.0</v>
      </c>
      <c r="AM29" s="210">
        <v>12.5</v>
      </c>
      <c r="AN29" s="211">
        <f t="shared" si="9"/>
        <v>18.75</v>
      </c>
      <c r="AO29" s="110">
        <f t="shared" si="10"/>
        <v>2</v>
      </c>
      <c r="AP29" s="224"/>
      <c r="AQ29" s="212">
        <v>40.0</v>
      </c>
      <c r="AR29" s="213">
        <v>30.0</v>
      </c>
      <c r="AS29" s="97"/>
      <c r="AT29" s="97"/>
      <c r="AU29" s="216"/>
      <c r="AV29" s="217"/>
      <c r="AW29" s="162"/>
      <c r="AX29" s="152"/>
      <c r="AY29" s="152"/>
      <c r="AZ29" s="152"/>
      <c r="BA29" s="152"/>
      <c r="BB29" s="152"/>
      <c r="BC29" s="152"/>
      <c r="BD29" s="152"/>
      <c r="BE29" s="152"/>
      <c r="BF29" s="152"/>
    </row>
    <row r="30">
      <c r="A30" s="97"/>
      <c r="B30" s="203">
        <v>80.0</v>
      </c>
      <c r="C30" s="223"/>
      <c r="D30" s="164"/>
      <c r="E30" s="220"/>
      <c r="F30" s="207">
        <f t="shared" ref="F30:I30" si="28">sum(K30,P30,U30,Z30,AE30,AJ30)</f>
        <v>62.5</v>
      </c>
      <c r="G30" s="207">
        <f t="shared" si="28"/>
        <v>75</v>
      </c>
      <c r="H30" s="207">
        <f t="shared" si="28"/>
        <v>62.5</v>
      </c>
      <c r="I30" s="207">
        <f t="shared" si="28"/>
        <v>50</v>
      </c>
      <c r="J30" s="208">
        <f t="shared" si="3"/>
        <v>62.5</v>
      </c>
      <c r="K30" s="210">
        <v>0.0</v>
      </c>
      <c r="L30" s="210">
        <v>0.0</v>
      </c>
      <c r="M30" s="210">
        <v>0.0</v>
      </c>
      <c r="N30" s="210">
        <v>0.0</v>
      </c>
      <c r="O30" s="207">
        <f t="shared" si="4"/>
        <v>0</v>
      </c>
      <c r="P30" s="210">
        <v>50.0</v>
      </c>
      <c r="Q30" s="210">
        <v>62.5</v>
      </c>
      <c r="R30" s="210">
        <v>50.0</v>
      </c>
      <c r="S30" s="210">
        <v>50.0</v>
      </c>
      <c r="T30" s="207">
        <f t="shared" si="5"/>
        <v>53.125</v>
      </c>
      <c r="U30" s="210">
        <v>0.0</v>
      </c>
      <c r="V30" s="210">
        <v>0.0</v>
      </c>
      <c r="W30" s="210">
        <v>0.0</v>
      </c>
      <c r="X30" s="210">
        <v>0.0</v>
      </c>
      <c r="Y30" s="207">
        <f t="shared" si="6"/>
        <v>0</v>
      </c>
      <c r="Z30" s="210">
        <v>0.0</v>
      </c>
      <c r="AA30" s="210">
        <v>0.0</v>
      </c>
      <c r="AB30" s="210">
        <v>0.0</v>
      </c>
      <c r="AC30" s="210">
        <v>0.0</v>
      </c>
      <c r="AD30" s="207">
        <f t="shared" si="7"/>
        <v>0</v>
      </c>
      <c r="AE30" s="210">
        <v>0.0</v>
      </c>
      <c r="AF30" s="210">
        <v>0.0</v>
      </c>
      <c r="AG30" s="210">
        <v>0.0</v>
      </c>
      <c r="AH30" s="210">
        <v>0.0</v>
      </c>
      <c r="AI30" s="211">
        <f t="shared" si="8"/>
        <v>0</v>
      </c>
      <c r="AJ30" s="210">
        <v>12.5</v>
      </c>
      <c r="AK30" s="210">
        <v>12.5</v>
      </c>
      <c r="AL30" s="210">
        <v>12.5</v>
      </c>
      <c r="AM30" s="210">
        <v>0.0</v>
      </c>
      <c r="AN30" s="211">
        <f t="shared" si="9"/>
        <v>9.375</v>
      </c>
      <c r="AO30" s="110">
        <f t="shared" si="10"/>
        <v>2</v>
      </c>
      <c r="AP30" s="207"/>
      <c r="AQ30" s="212">
        <v>40.0</v>
      </c>
      <c r="AR30" s="213">
        <v>40.0</v>
      </c>
      <c r="AS30" s="97"/>
      <c r="AT30" s="97"/>
      <c r="AU30" s="216"/>
      <c r="AV30" s="217"/>
      <c r="AW30" s="162"/>
      <c r="AX30" s="152"/>
      <c r="AY30" s="152"/>
      <c r="AZ30" s="152"/>
      <c r="BA30" s="152"/>
      <c r="BB30" s="152"/>
      <c r="BC30" s="152"/>
      <c r="BD30" s="152"/>
      <c r="BE30" s="152"/>
      <c r="BF30" s="152"/>
    </row>
    <row r="31">
      <c r="A31" s="97"/>
      <c r="B31" s="203">
        <v>90.0</v>
      </c>
      <c r="C31" s="223"/>
      <c r="D31" s="164"/>
      <c r="E31" s="220"/>
      <c r="F31" s="207">
        <f t="shared" ref="F31:I31" si="29">sum(K31,P31,U31,Z31,AE31,AJ31)</f>
        <v>37.5</v>
      </c>
      <c r="G31" s="207">
        <f t="shared" si="29"/>
        <v>0</v>
      </c>
      <c r="H31" s="207">
        <f t="shared" si="29"/>
        <v>25</v>
      </c>
      <c r="I31" s="207">
        <f t="shared" si="29"/>
        <v>25</v>
      </c>
      <c r="J31" s="208">
        <f t="shared" si="3"/>
        <v>21.875</v>
      </c>
      <c r="K31" s="210">
        <v>0.0</v>
      </c>
      <c r="L31" s="210">
        <v>0.0</v>
      </c>
      <c r="M31" s="210">
        <v>0.0</v>
      </c>
      <c r="N31" s="210">
        <v>0.0</v>
      </c>
      <c r="O31" s="207">
        <f t="shared" si="4"/>
        <v>0</v>
      </c>
      <c r="P31" s="210">
        <v>0.0</v>
      </c>
      <c r="Q31" s="210">
        <v>0.0</v>
      </c>
      <c r="R31" s="210">
        <v>0.0</v>
      </c>
      <c r="S31" s="210">
        <v>0.0</v>
      </c>
      <c r="T31" s="207">
        <f t="shared" si="5"/>
        <v>0</v>
      </c>
      <c r="U31" s="210">
        <v>0.0</v>
      </c>
      <c r="V31" s="210">
        <v>0.0</v>
      </c>
      <c r="W31" s="210">
        <v>0.0</v>
      </c>
      <c r="X31" s="210">
        <v>0.0</v>
      </c>
      <c r="Y31" s="207">
        <f t="shared" si="6"/>
        <v>0</v>
      </c>
      <c r="Z31" s="210">
        <v>0.0</v>
      </c>
      <c r="AA31" s="210">
        <v>0.0</v>
      </c>
      <c r="AB31" s="210">
        <v>0.0</v>
      </c>
      <c r="AC31" s="210">
        <v>0.0</v>
      </c>
      <c r="AD31" s="207">
        <f t="shared" si="7"/>
        <v>0</v>
      </c>
      <c r="AE31" s="210">
        <v>12.5</v>
      </c>
      <c r="AF31" s="210">
        <v>0.0</v>
      </c>
      <c r="AG31" s="210">
        <v>12.5</v>
      </c>
      <c r="AH31" s="210">
        <v>12.5</v>
      </c>
      <c r="AI31" s="211">
        <f t="shared" si="8"/>
        <v>9.375</v>
      </c>
      <c r="AJ31" s="210">
        <v>25.0</v>
      </c>
      <c r="AK31" s="210">
        <v>0.0</v>
      </c>
      <c r="AL31" s="210">
        <v>12.5</v>
      </c>
      <c r="AM31" s="210">
        <v>12.5</v>
      </c>
      <c r="AN31" s="211">
        <f t="shared" si="9"/>
        <v>12.5</v>
      </c>
      <c r="AO31" s="110">
        <f t="shared" si="10"/>
        <v>2</v>
      </c>
      <c r="AP31" s="207"/>
      <c r="AQ31" s="212">
        <v>0.0</v>
      </c>
      <c r="AR31" s="213">
        <v>30.0</v>
      </c>
      <c r="AS31" s="97"/>
      <c r="AT31" s="97"/>
      <c r="AU31" s="216"/>
      <c r="AV31" s="217"/>
      <c r="AW31" s="162"/>
      <c r="AX31" s="152"/>
      <c r="AY31" s="152"/>
      <c r="AZ31" s="152"/>
      <c r="BA31" s="152"/>
      <c r="BB31" s="152"/>
      <c r="BC31" s="152"/>
      <c r="BD31" s="152"/>
      <c r="BE31" s="152"/>
      <c r="BF31" s="152"/>
    </row>
    <row r="32">
      <c r="A32" s="96"/>
      <c r="B32" s="203">
        <v>100.0</v>
      </c>
      <c r="C32" s="225" t="s">
        <v>270</v>
      </c>
      <c r="D32" s="228"/>
      <c r="E32" s="227"/>
      <c r="F32" s="207">
        <f t="shared" ref="F32:I32" si="30">sum(K32,P32,U32,Z32,AE32,AJ32)</f>
        <v>75</v>
      </c>
      <c r="G32" s="207">
        <f t="shared" si="30"/>
        <v>87.5</v>
      </c>
      <c r="H32" s="207">
        <f t="shared" si="30"/>
        <v>75</v>
      </c>
      <c r="I32" s="207">
        <f t="shared" si="30"/>
        <v>75</v>
      </c>
      <c r="J32" s="208">
        <f t="shared" si="3"/>
        <v>78.125</v>
      </c>
      <c r="K32" s="210">
        <v>0.0</v>
      </c>
      <c r="L32" s="210">
        <v>0.0</v>
      </c>
      <c r="M32" s="210">
        <v>0.0</v>
      </c>
      <c r="N32" s="210">
        <v>0.0</v>
      </c>
      <c r="O32" s="207">
        <f t="shared" si="4"/>
        <v>0</v>
      </c>
      <c r="P32" s="210">
        <v>0.0</v>
      </c>
      <c r="Q32" s="210">
        <v>0.0</v>
      </c>
      <c r="R32" s="210">
        <v>0.0</v>
      </c>
      <c r="S32" s="210">
        <v>0.0</v>
      </c>
      <c r="T32" s="207">
        <f t="shared" si="5"/>
        <v>0</v>
      </c>
      <c r="U32" s="210">
        <v>0.0</v>
      </c>
      <c r="V32" s="210">
        <v>0.0</v>
      </c>
      <c r="W32" s="210">
        <v>0.0</v>
      </c>
      <c r="X32" s="210">
        <v>0.0</v>
      </c>
      <c r="Y32" s="207">
        <f t="shared" si="6"/>
        <v>0</v>
      </c>
      <c r="Z32" s="110">
        <v>12.5</v>
      </c>
      <c r="AA32" s="110">
        <v>25.0</v>
      </c>
      <c r="AB32" s="110">
        <v>12.5</v>
      </c>
      <c r="AC32" s="110">
        <v>12.5</v>
      </c>
      <c r="AD32" s="207">
        <f t="shared" si="7"/>
        <v>15.625</v>
      </c>
      <c r="AE32" s="210">
        <v>25.0</v>
      </c>
      <c r="AF32" s="210">
        <v>25.0</v>
      </c>
      <c r="AG32" s="210">
        <v>12.5</v>
      </c>
      <c r="AH32" s="210">
        <v>12.5</v>
      </c>
      <c r="AI32" s="211">
        <f t="shared" si="8"/>
        <v>18.75</v>
      </c>
      <c r="AJ32" s="210">
        <v>37.5</v>
      </c>
      <c r="AK32" s="210">
        <v>37.5</v>
      </c>
      <c r="AL32" s="210">
        <v>50.0</v>
      </c>
      <c r="AM32" s="210">
        <v>50.0</v>
      </c>
      <c r="AN32" s="211">
        <f t="shared" si="9"/>
        <v>43.75</v>
      </c>
      <c r="AO32" s="110">
        <f t="shared" si="10"/>
        <v>3</v>
      </c>
      <c r="AP32" s="224"/>
      <c r="AQ32" s="212">
        <v>25.0</v>
      </c>
      <c r="AR32" s="213">
        <v>30.0</v>
      </c>
      <c r="AS32" s="96"/>
      <c r="AT32" s="96"/>
      <c r="AU32" s="216"/>
      <c r="AV32" s="217"/>
      <c r="AW32" s="162"/>
      <c r="AX32" s="152"/>
      <c r="AY32" s="152"/>
      <c r="AZ32" s="152"/>
      <c r="BA32" s="152"/>
      <c r="BB32" s="152"/>
      <c r="BC32" s="152"/>
      <c r="BD32" s="152"/>
      <c r="BE32" s="152"/>
      <c r="BF32" s="152"/>
    </row>
    <row r="33">
      <c r="A33" s="202">
        <v>3.0</v>
      </c>
      <c r="B33" s="203">
        <v>0.0</v>
      </c>
      <c r="C33" s="204" t="s">
        <v>271</v>
      </c>
      <c r="D33" s="205"/>
      <c r="E33" s="206"/>
      <c r="F33" s="207">
        <f t="shared" ref="F33:I33" si="31">sum(K33,P33,U33,Z33,AE33,AJ33)</f>
        <v>62.5</v>
      </c>
      <c r="G33" s="207">
        <f t="shared" si="31"/>
        <v>50</v>
      </c>
      <c r="H33" s="207">
        <f t="shared" si="31"/>
        <v>37.5</v>
      </c>
      <c r="I33" s="207">
        <f t="shared" si="31"/>
        <v>25</v>
      </c>
      <c r="J33" s="208">
        <f t="shared" si="3"/>
        <v>43.75</v>
      </c>
      <c r="K33" s="210">
        <v>0.0</v>
      </c>
      <c r="L33" s="210">
        <v>0.0</v>
      </c>
      <c r="M33" s="210">
        <v>0.0</v>
      </c>
      <c r="N33" s="210">
        <v>0.0</v>
      </c>
      <c r="O33" s="207">
        <f t="shared" si="4"/>
        <v>0</v>
      </c>
      <c r="P33" s="210">
        <v>0.0</v>
      </c>
      <c r="Q33" s="210">
        <v>0.0</v>
      </c>
      <c r="R33" s="210">
        <v>0.0</v>
      </c>
      <c r="S33" s="210">
        <v>0.0</v>
      </c>
      <c r="T33" s="207">
        <f t="shared" si="5"/>
        <v>0</v>
      </c>
      <c r="U33" s="210">
        <v>0.0</v>
      </c>
      <c r="V33" s="210">
        <v>0.0</v>
      </c>
      <c r="W33" s="210">
        <v>0.0</v>
      </c>
      <c r="X33" s="210">
        <v>0.0</v>
      </c>
      <c r="Y33" s="207">
        <f t="shared" si="6"/>
        <v>0</v>
      </c>
      <c r="Z33" s="210">
        <v>0.0</v>
      </c>
      <c r="AA33" s="210">
        <v>0.0</v>
      </c>
      <c r="AB33" s="210">
        <v>0.0</v>
      </c>
      <c r="AC33" s="210">
        <v>0.0</v>
      </c>
      <c r="AD33" s="207">
        <f t="shared" si="7"/>
        <v>0</v>
      </c>
      <c r="AE33" s="210">
        <v>37.5</v>
      </c>
      <c r="AF33" s="210">
        <v>25.0</v>
      </c>
      <c r="AG33" s="210">
        <v>25.0</v>
      </c>
      <c r="AH33" s="210">
        <v>12.5</v>
      </c>
      <c r="AI33" s="211">
        <f t="shared" si="8"/>
        <v>25</v>
      </c>
      <c r="AJ33" s="210">
        <v>25.0</v>
      </c>
      <c r="AK33" s="210">
        <v>25.0</v>
      </c>
      <c r="AL33" s="210">
        <v>12.5</v>
      </c>
      <c r="AM33" s="210">
        <v>12.5</v>
      </c>
      <c r="AN33" s="211">
        <f t="shared" si="9"/>
        <v>18.75</v>
      </c>
      <c r="AO33" s="110">
        <f t="shared" si="10"/>
        <v>2</v>
      </c>
      <c r="AP33" s="207"/>
      <c r="AQ33" s="212">
        <v>10.0</v>
      </c>
      <c r="AR33" s="213">
        <v>0.0</v>
      </c>
      <c r="AS33" s="214" t="s">
        <v>180</v>
      </c>
      <c r="AT33" s="215" t="s">
        <v>267</v>
      </c>
      <c r="AU33" s="216"/>
      <c r="AV33" s="217"/>
      <c r="AW33" s="162"/>
      <c r="AX33" s="152"/>
      <c r="AY33" s="152"/>
      <c r="AZ33" s="152"/>
      <c r="BA33" s="152"/>
      <c r="BB33" s="152"/>
      <c r="BC33" s="152"/>
      <c r="BD33" s="152"/>
      <c r="BE33" s="152"/>
      <c r="BF33" s="152"/>
    </row>
    <row r="34">
      <c r="A34" s="97"/>
      <c r="B34" s="203">
        <v>10.0</v>
      </c>
      <c r="C34" s="218"/>
      <c r="D34" s="219"/>
      <c r="E34" s="220"/>
      <c r="F34" s="207">
        <f t="shared" ref="F34:I34" si="32">sum(K34,P34,U34,Z34,AE34,AJ34)</f>
        <v>12.5</v>
      </c>
      <c r="G34" s="207">
        <f t="shared" si="32"/>
        <v>12.5</v>
      </c>
      <c r="H34" s="207">
        <f t="shared" si="32"/>
        <v>6.25</v>
      </c>
      <c r="I34" s="207">
        <f t="shared" si="32"/>
        <v>6.25</v>
      </c>
      <c r="J34" s="208">
        <f t="shared" si="3"/>
        <v>9.375</v>
      </c>
      <c r="K34" s="210">
        <v>0.0</v>
      </c>
      <c r="L34" s="210">
        <v>0.0</v>
      </c>
      <c r="M34" s="210">
        <v>0.0</v>
      </c>
      <c r="N34" s="210">
        <v>0.0</v>
      </c>
      <c r="O34" s="207">
        <f t="shared" si="4"/>
        <v>0</v>
      </c>
      <c r="P34" s="210">
        <v>0.0</v>
      </c>
      <c r="Q34" s="210">
        <v>0.0</v>
      </c>
      <c r="R34" s="210">
        <v>0.0</v>
      </c>
      <c r="S34" s="210">
        <v>0.0</v>
      </c>
      <c r="T34" s="207">
        <f t="shared" si="5"/>
        <v>0</v>
      </c>
      <c r="U34" s="110">
        <v>12.5</v>
      </c>
      <c r="V34" s="110">
        <v>12.5</v>
      </c>
      <c r="W34" s="110">
        <v>6.25</v>
      </c>
      <c r="X34" s="110">
        <v>6.25</v>
      </c>
      <c r="Y34" s="207">
        <f t="shared" si="6"/>
        <v>9.375</v>
      </c>
      <c r="Z34" s="210">
        <v>0.0</v>
      </c>
      <c r="AA34" s="210">
        <v>0.0</v>
      </c>
      <c r="AB34" s="210">
        <v>0.0</v>
      </c>
      <c r="AC34" s="210">
        <v>0.0</v>
      </c>
      <c r="AD34" s="207">
        <f t="shared" si="7"/>
        <v>0</v>
      </c>
      <c r="AE34" s="210">
        <v>0.0</v>
      </c>
      <c r="AF34" s="210">
        <v>0.0</v>
      </c>
      <c r="AG34" s="210">
        <v>0.0</v>
      </c>
      <c r="AH34" s="210">
        <v>0.0</v>
      </c>
      <c r="AI34" s="211">
        <f t="shared" si="8"/>
        <v>0</v>
      </c>
      <c r="AJ34" s="210">
        <v>0.0</v>
      </c>
      <c r="AK34" s="210">
        <v>0.0</v>
      </c>
      <c r="AL34" s="210">
        <v>0.0</v>
      </c>
      <c r="AM34" s="210">
        <v>0.0</v>
      </c>
      <c r="AN34" s="211">
        <f t="shared" si="9"/>
        <v>0</v>
      </c>
      <c r="AO34" s="110">
        <f t="shared" si="10"/>
        <v>1</v>
      </c>
      <c r="AP34" s="224"/>
      <c r="AQ34" s="212">
        <v>15.0</v>
      </c>
      <c r="AR34" s="213">
        <v>20.0</v>
      </c>
      <c r="AS34" s="97"/>
      <c r="AT34" s="97"/>
      <c r="AU34" s="216"/>
      <c r="AV34" s="217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</row>
    <row r="35">
      <c r="A35" s="97"/>
      <c r="B35" s="203">
        <v>20.0</v>
      </c>
      <c r="C35" s="218"/>
      <c r="D35" s="219"/>
      <c r="E35" s="220"/>
      <c r="F35" s="207">
        <f t="shared" ref="F35:I35" si="33">sum(K35,P35,U35,Z35,AE35,AJ35)</f>
        <v>12.5</v>
      </c>
      <c r="G35" s="207">
        <f t="shared" si="33"/>
        <v>12.5</v>
      </c>
      <c r="H35" s="207">
        <f t="shared" si="33"/>
        <v>12.5</v>
      </c>
      <c r="I35" s="207">
        <f t="shared" si="33"/>
        <v>12.5</v>
      </c>
      <c r="J35" s="208">
        <f t="shared" si="3"/>
        <v>12.5</v>
      </c>
      <c r="K35" s="210">
        <v>0.0</v>
      </c>
      <c r="L35" s="210">
        <v>0.0</v>
      </c>
      <c r="M35" s="210">
        <v>0.0</v>
      </c>
      <c r="N35" s="210">
        <v>0.0</v>
      </c>
      <c r="O35" s="207">
        <f t="shared" si="4"/>
        <v>0</v>
      </c>
      <c r="P35" s="210">
        <v>0.0</v>
      </c>
      <c r="Q35" s="210">
        <v>0.0</v>
      </c>
      <c r="R35" s="210">
        <v>0.0</v>
      </c>
      <c r="S35" s="210">
        <v>0.0</v>
      </c>
      <c r="T35" s="207">
        <f t="shared" si="5"/>
        <v>0</v>
      </c>
      <c r="U35" s="210">
        <v>0.0</v>
      </c>
      <c r="V35" s="210">
        <v>0.0</v>
      </c>
      <c r="W35" s="210">
        <v>0.0</v>
      </c>
      <c r="X35" s="210">
        <v>0.0</v>
      </c>
      <c r="Y35" s="207">
        <f t="shared" si="6"/>
        <v>0</v>
      </c>
      <c r="Z35" s="210">
        <v>0.0</v>
      </c>
      <c r="AA35" s="210">
        <v>0.0</v>
      </c>
      <c r="AB35" s="210">
        <v>0.0</v>
      </c>
      <c r="AC35" s="210">
        <v>0.0</v>
      </c>
      <c r="AD35" s="207">
        <f t="shared" si="7"/>
        <v>0</v>
      </c>
      <c r="AE35" s="210">
        <v>0.0</v>
      </c>
      <c r="AF35" s="210">
        <v>0.0</v>
      </c>
      <c r="AG35" s="210">
        <v>0.0</v>
      </c>
      <c r="AH35" s="210">
        <v>0.0</v>
      </c>
      <c r="AI35" s="211">
        <f t="shared" si="8"/>
        <v>0</v>
      </c>
      <c r="AJ35" s="210">
        <v>12.5</v>
      </c>
      <c r="AK35" s="210">
        <v>12.5</v>
      </c>
      <c r="AL35" s="210">
        <v>12.5</v>
      </c>
      <c r="AM35" s="210">
        <v>12.5</v>
      </c>
      <c r="AN35" s="211">
        <f t="shared" si="9"/>
        <v>12.5</v>
      </c>
      <c r="AO35" s="110">
        <f t="shared" si="10"/>
        <v>1</v>
      </c>
      <c r="AP35" s="224"/>
      <c r="AQ35" s="212">
        <v>10.0</v>
      </c>
      <c r="AR35" s="213">
        <v>30.0</v>
      </c>
      <c r="AS35" s="97"/>
      <c r="AT35" s="97"/>
      <c r="AU35" s="216"/>
      <c r="AV35" s="217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</row>
    <row r="36">
      <c r="A36" s="97"/>
      <c r="B36" s="203">
        <v>30.0</v>
      </c>
      <c r="C36" s="218"/>
      <c r="D36" s="219"/>
      <c r="E36" s="220"/>
      <c r="F36" s="207">
        <f t="shared" ref="F36:I36" si="34">sum(K36,P36,U36,Z36,AE36,AJ36)</f>
        <v>25</v>
      </c>
      <c r="G36" s="207">
        <f t="shared" si="34"/>
        <v>0</v>
      </c>
      <c r="H36" s="207">
        <f t="shared" si="34"/>
        <v>0</v>
      </c>
      <c r="I36" s="207">
        <f t="shared" si="34"/>
        <v>0</v>
      </c>
      <c r="J36" s="208">
        <f t="shared" si="3"/>
        <v>6.25</v>
      </c>
      <c r="K36" s="210">
        <v>0.0</v>
      </c>
      <c r="L36" s="210">
        <v>0.0</v>
      </c>
      <c r="M36" s="210">
        <v>0.0</v>
      </c>
      <c r="N36" s="210">
        <v>0.0</v>
      </c>
      <c r="O36" s="207">
        <f t="shared" si="4"/>
        <v>0</v>
      </c>
      <c r="P36" s="210">
        <v>0.0</v>
      </c>
      <c r="Q36" s="210">
        <v>0.0</v>
      </c>
      <c r="R36" s="210">
        <v>0.0</v>
      </c>
      <c r="S36" s="210">
        <v>0.0</v>
      </c>
      <c r="T36" s="207">
        <f t="shared" si="5"/>
        <v>0</v>
      </c>
      <c r="U36" s="210">
        <v>0.0</v>
      </c>
      <c r="V36" s="210">
        <v>0.0</v>
      </c>
      <c r="W36" s="210">
        <v>0.0</v>
      </c>
      <c r="X36" s="210">
        <v>0.0</v>
      </c>
      <c r="Y36" s="207">
        <f t="shared" si="6"/>
        <v>0</v>
      </c>
      <c r="Z36" s="210">
        <v>0.0</v>
      </c>
      <c r="AA36" s="210">
        <v>0.0</v>
      </c>
      <c r="AB36" s="210">
        <v>0.0</v>
      </c>
      <c r="AC36" s="210">
        <v>0.0</v>
      </c>
      <c r="AD36" s="207">
        <f t="shared" si="7"/>
        <v>0</v>
      </c>
      <c r="AE36" s="210">
        <v>0.0</v>
      </c>
      <c r="AF36" s="210">
        <v>0.0</v>
      </c>
      <c r="AG36" s="210">
        <v>0.0</v>
      </c>
      <c r="AH36" s="210">
        <v>0.0</v>
      </c>
      <c r="AI36" s="211">
        <f t="shared" si="8"/>
        <v>0</v>
      </c>
      <c r="AJ36" s="210">
        <v>25.0</v>
      </c>
      <c r="AK36" s="210">
        <v>0.0</v>
      </c>
      <c r="AL36" s="210">
        <v>0.0</v>
      </c>
      <c r="AM36" s="210">
        <v>0.0</v>
      </c>
      <c r="AN36" s="211">
        <f t="shared" si="9"/>
        <v>6.25</v>
      </c>
      <c r="AO36" s="110">
        <f t="shared" si="10"/>
        <v>1</v>
      </c>
      <c r="AP36" s="229"/>
      <c r="AQ36" s="212">
        <v>10.0</v>
      </c>
      <c r="AR36" s="213">
        <v>50.0</v>
      </c>
      <c r="AS36" s="97"/>
      <c r="AT36" s="97"/>
      <c r="AU36" s="216"/>
      <c r="AV36" s="217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</row>
    <row r="37">
      <c r="A37" s="97"/>
      <c r="B37" s="203">
        <v>40.0</v>
      </c>
      <c r="C37" s="218"/>
      <c r="D37" s="219"/>
      <c r="E37" s="220"/>
      <c r="F37" s="207">
        <f t="shared" ref="F37:I37" si="35">sum(K37,P37,U37,Z37,AE37,AJ37)</f>
        <v>0</v>
      </c>
      <c r="G37" s="207">
        <f t="shared" si="35"/>
        <v>0</v>
      </c>
      <c r="H37" s="207">
        <f t="shared" si="35"/>
        <v>0</v>
      </c>
      <c r="I37" s="207">
        <f t="shared" si="35"/>
        <v>0</v>
      </c>
      <c r="J37" s="208">
        <f t="shared" si="3"/>
        <v>0</v>
      </c>
      <c r="K37" s="210">
        <v>0.0</v>
      </c>
      <c r="L37" s="210">
        <v>0.0</v>
      </c>
      <c r="M37" s="210">
        <v>0.0</v>
      </c>
      <c r="N37" s="210">
        <v>0.0</v>
      </c>
      <c r="O37" s="207">
        <f t="shared" si="4"/>
        <v>0</v>
      </c>
      <c r="P37" s="210">
        <v>0.0</v>
      </c>
      <c r="Q37" s="210">
        <v>0.0</v>
      </c>
      <c r="R37" s="210">
        <v>0.0</v>
      </c>
      <c r="S37" s="210">
        <v>0.0</v>
      </c>
      <c r="T37" s="207">
        <f t="shared" si="5"/>
        <v>0</v>
      </c>
      <c r="U37" s="210">
        <v>0.0</v>
      </c>
      <c r="V37" s="210">
        <v>0.0</v>
      </c>
      <c r="W37" s="210">
        <v>0.0</v>
      </c>
      <c r="X37" s="210">
        <v>0.0</v>
      </c>
      <c r="Y37" s="207">
        <f t="shared" si="6"/>
        <v>0</v>
      </c>
      <c r="Z37" s="210">
        <v>0.0</v>
      </c>
      <c r="AA37" s="210">
        <v>0.0</v>
      </c>
      <c r="AB37" s="210">
        <v>0.0</v>
      </c>
      <c r="AC37" s="210">
        <v>0.0</v>
      </c>
      <c r="AD37" s="207">
        <f t="shared" si="7"/>
        <v>0</v>
      </c>
      <c r="AE37" s="210">
        <v>0.0</v>
      </c>
      <c r="AF37" s="210">
        <v>0.0</v>
      </c>
      <c r="AG37" s="210">
        <v>0.0</v>
      </c>
      <c r="AH37" s="210">
        <v>0.0</v>
      </c>
      <c r="AI37" s="211">
        <f t="shared" si="8"/>
        <v>0</v>
      </c>
      <c r="AJ37" s="210">
        <v>0.0</v>
      </c>
      <c r="AK37" s="210">
        <v>0.0</v>
      </c>
      <c r="AL37" s="210">
        <v>0.0</v>
      </c>
      <c r="AM37" s="210">
        <v>0.0</v>
      </c>
      <c r="AN37" s="211">
        <f t="shared" si="9"/>
        <v>0</v>
      </c>
      <c r="AO37" s="110">
        <f t="shared" si="10"/>
        <v>0</v>
      </c>
      <c r="AP37" s="229"/>
      <c r="AQ37" s="212">
        <v>10.0</v>
      </c>
      <c r="AR37" s="213">
        <v>30.0</v>
      </c>
      <c r="AS37" s="97"/>
      <c r="AT37" s="97"/>
      <c r="AU37" s="216"/>
      <c r="AV37" s="217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</row>
    <row r="38">
      <c r="A38" s="97"/>
      <c r="B38" s="203">
        <v>50.0</v>
      </c>
      <c r="C38" s="218"/>
      <c r="D38" s="219"/>
      <c r="E38" s="220"/>
      <c r="F38" s="207">
        <f t="shared" ref="F38:I38" si="36">sum(K38,P38,U38,Z38,AE38,AJ38)</f>
        <v>50</v>
      </c>
      <c r="G38" s="207">
        <f t="shared" si="36"/>
        <v>50</v>
      </c>
      <c r="H38" s="207">
        <f t="shared" si="36"/>
        <v>50</v>
      </c>
      <c r="I38" s="207">
        <f t="shared" si="36"/>
        <v>50</v>
      </c>
      <c r="J38" s="208">
        <f t="shared" si="3"/>
        <v>50</v>
      </c>
      <c r="K38" s="210">
        <v>0.0</v>
      </c>
      <c r="L38" s="210">
        <v>0.0</v>
      </c>
      <c r="M38" s="210">
        <v>0.0</v>
      </c>
      <c r="N38" s="210">
        <v>0.0</v>
      </c>
      <c r="O38" s="207">
        <f t="shared" si="4"/>
        <v>0</v>
      </c>
      <c r="P38" s="209">
        <v>25.0</v>
      </c>
      <c r="Q38" s="209">
        <v>25.0</v>
      </c>
      <c r="R38" s="209">
        <v>25.0</v>
      </c>
      <c r="S38" s="209">
        <v>25.0</v>
      </c>
      <c r="T38" s="207">
        <f t="shared" si="5"/>
        <v>25</v>
      </c>
      <c r="U38" s="210">
        <v>0.0</v>
      </c>
      <c r="V38" s="210">
        <v>0.0</v>
      </c>
      <c r="W38" s="210">
        <v>0.0</v>
      </c>
      <c r="X38" s="210">
        <v>0.0</v>
      </c>
      <c r="Y38" s="207">
        <f t="shared" si="6"/>
        <v>0</v>
      </c>
      <c r="Z38" s="210">
        <v>0.0</v>
      </c>
      <c r="AA38" s="210">
        <v>0.0</v>
      </c>
      <c r="AB38" s="210">
        <v>0.0</v>
      </c>
      <c r="AC38" s="210">
        <v>0.0</v>
      </c>
      <c r="AD38" s="207">
        <f t="shared" si="7"/>
        <v>0</v>
      </c>
      <c r="AE38" s="210">
        <v>0.0</v>
      </c>
      <c r="AF38" s="210">
        <v>0.0</v>
      </c>
      <c r="AG38" s="210">
        <v>0.0</v>
      </c>
      <c r="AH38" s="210">
        <v>0.0</v>
      </c>
      <c r="AI38" s="211">
        <f t="shared" si="8"/>
        <v>0</v>
      </c>
      <c r="AJ38" s="210">
        <v>25.0</v>
      </c>
      <c r="AK38" s="210">
        <v>25.0</v>
      </c>
      <c r="AL38" s="210">
        <v>25.0</v>
      </c>
      <c r="AM38" s="210">
        <v>25.0</v>
      </c>
      <c r="AN38" s="211">
        <f t="shared" si="9"/>
        <v>25</v>
      </c>
      <c r="AO38" s="110">
        <f t="shared" si="10"/>
        <v>2</v>
      </c>
      <c r="AP38" s="224"/>
      <c r="AQ38" s="212">
        <v>25.0</v>
      </c>
      <c r="AR38" s="213">
        <v>30.0</v>
      </c>
      <c r="AS38" s="97"/>
      <c r="AT38" s="97"/>
      <c r="AU38" s="216"/>
      <c r="AV38" s="217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</row>
    <row r="39">
      <c r="A39" s="97"/>
      <c r="B39" s="203">
        <v>60.0</v>
      </c>
      <c r="C39" s="223"/>
      <c r="D39" s="164"/>
      <c r="E39" s="220"/>
      <c r="F39" s="207">
        <f t="shared" ref="F39:I39" si="37">sum(K39,P39,U39,Z39,AE39,AJ39)</f>
        <v>50</v>
      </c>
      <c r="G39" s="207">
        <f t="shared" si="37"/>
        <v>37.5</v>
      </c>
      <c r="H39" s="207">
        <f t="shared" si="37"/>
        <v>25</v>
      </c>
      <c r="I39" s="207">
        <f t="shared" si="37"/>
        <v>25</v>
      </c>
      <c r="J39" s="208">
        <f t="shared" si="3"/>
        <v>34.375</v>
      </c>
      <c r="K39" s="210">
        <v>0.0</v>
      </c>
      <c r="L39" s="210">
        <v>0.0</v>
      </c>
      <c r="M39" s="210">
        <v>0.0</v>
      </c>
      <c r="N39" s="210">
        <v>0.0</v>
      </c>
      <c r="O39" s="207">
        <f t="shared" si="4"/>
        <v>0</v>
      </c>
      <c r="P39" s="210">
        <v>0.0</v>
      </c>
      <c r="Q39" s="210">
        <v>0.0</v>
      </c>
      <c r="R39" s="210">
        <v>0.0</v>
      </c>
      <c r="S39" s="210">
        <v>0.0</v>
      </c>
      <c r="T39" s="207">
        <f t="shared" si="5"/>
        <v>0</v>
      </c>
      <c r="U39" s="210">
        <v>0.0</v>
      </c>
      <c r="V39" s="210">
        <v>0.0</v>
      </c>
      <c r="W39" s="210">
        <v>0.0</v>
      </c>
      <c r="X39" s="210">
        <v>0.0</v>
      </c>
      <c r="Y39" s="207">
        <f t="shared" si="6"/>
        <v>0</v>
      </c>
      <c r="Z39" s="210">
        <v>0.0</v>
      </c>
      <c r="AA39" s="210">
        <v>0.0</v>
      </c>
      <c r="AB39" s="210">
        <v>0.0</v>
      </c>
      <c r="AC39" s="210">
        <v>0.0</v>
      </c>
      <c r="AD39" s="207">
        <f t="shared" si="7"/>
        <v>0</v>
      </c>
      <c r="AE39" s="210">
        <v>0.0</v>
      </c>
      <c r="AF39" s="210">
        <v>0.0</v>
      </c>
      <c r="AG39" s="210">
        <v>0.0</v>
      </c>
      <c r="AH39" s="210">
        <v>0.0</v>
      </c>
      <c r="AI39" s="211">
        <f t="shared" si="8"/>
        <v>0</v>
      </c>
      <c r="AJ39" s="210">
        <v>50.0</v>
      </c>
      <c r="AK39" s="210">
        <v>37.5</v>
      </c>
      <c r="AL39" s="210">
        <v>25.0</v>
      </c>
      <c r="AM39" s="210">
        <v>25.0</v>
      </c>
      <c r="AN39" s="211">
        <f t="shared" si="9"/>
        <v>34.375</v>
      </c>
      <c r="AO39" s="110">
        <f t="shared" si="10"/>
        <v>1</v>
      </c>
      <c r="AP39" s="207"/>
      <c r="AQ39" s="212">
        <v>10.0</v>
      </c>
      <c r="AR39" s="213">
        <v>30.0</v>
      </c>
      <c r="AS39" s="97"/>
      <c r="AT39" s="97"/>
      <c r="AU39" s="216"/>
      <c r="AV39" s="217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</row>
    <row r="40">
      <c r="A40" s="97"/>
      <c r="B40" s="203">
        <v>70.0</v>
      </c>
      <c r="C40" s="223"/>
      <c r="D40" s="164"/>
      <c r="E40" s="220"/>
      <c r="F40" s="207">
        <f t="shared" ref="F40:I40" si="38">sum(K40,P40,U40,Z40,AE40,AJ40)</f>
        <v>0</v>
      </c>
      <c r="G40" s="207">
        <f t="shared" si="38"/>
        <v>0</v>
      </c>
      <c r="H40" s="207">
        <f t="shared" si="38"/>
        <v>0</v>
      </c>
      <c r="I40" s="207">
        <f t="shared" si="38"/>
        <v>0</v>
      </c>
      <c r="J40" s="208">
        <f t="shared" si="3"/>
        <v>0</v>
      </c>
      <c r="K40" s="210">
        <v>0.0</v>
      </c>
      <c r="L40" s="210">
        <v>0.0</v>
      </c>
      <c r="M40" s="210">
        <v>0.0</v>
      </c>
      <c r="N40" s="210">
        <v>0.0</v>
      </c>
      <c r="O40" s="207">
        <f t="shared" si="4"/>
        <v>0</v>
      </c>
      <c r="P40" s="210">
        <v>0.0</v>
      </c>
      <c r="Q40" s="210">
        <v>0.0</v>
      </c>
      <c r="R40" s="210">
        <v>0.0</v>
      </c>
      <c r="S40" s="210">
        <v>0.0</v>
      </c>
      <c r="T40" s="207">
        <f t="shared" si="5"/>
        <v>0</v>
      </c>
      <c r="U40" s="210">
        <v>0.0</v>
      </c>
      <c r="V40" s="210">
        <v>0.0</v>
      </c>
      <c r="W40" s="210">
        <v>0.0</v>
      </c>
      <c r="X40" s="210">
        <v>0.0</v>
      </c>
      <c r="Y40" s="207">
        <f t="shared" si="6"/>
        <v>0</v>
      </c>
      <c r="Z40" s="210">
        <v>0.0</v>
      </c>
      <c r="AA40" s="210">
        <v>0.0</v>
      </c>
      <c r="AB40" s="210">
        <v>0.0</v>
      </c>
      <c r="AC40" s="210">
        <v>0.0</v>
      </c>
      <c r="AD40" s="207">
        <f t="shared" si="7"/>
        <v>0</v>
      </c>
      <c r="AE40" s="210">
        <v>0.0</v>
      </c>
      <c r="AF40" s="210">
        <v>0.0</v>
      </c>
      <c r="AG40" s="210">
        <v>0.0</v>
      </c>
      <c r="AH40" s="210">
        <v>0.0</v>
      </c>
      <c r="AI40" s="211">
        <f t="shared" si="8"/>
        <v>0</v>
      </c>
      <c r="AJ40" s="210">
        <v>0.0</v>
      </c>
      <c r="AK40" s="210">
        <v>0.0</v>
      </c>
      <c r="AL40" s="210">
        <v>0.0</v>
      </c>
      <c r="AM40" s="210">
        <v>0.0</v>
      </c>
      <c r="AN40" s="211">
        <f t="shared" si="9"/>
        <v>0</v>
      </c>
      <c r="AO40" s="110">
        <f t="shared" si="10"/>
        <v>0</v>
      </c>
      <c r="AP40" s="207"/>
      <c r="AQ40" s="212">
        <v>0.0</v>
      </c>
      <c r="AR40" s="213">
        <v>30.0</v>
      </c>
      <c r="AS40" s="97"/>
      <c r="AT40" s="97"/>
      <c r="AU40" s="216"/>
      <c r="AV40" s="217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</row>
    <row r="41">
      <c r="A41" s="97"/>
      <c r="B41" s="203">
        <v>80.0</v>
      </c>
      <c r="C41" s="223"/>
      <c r="D41" s="164"/>
      <c r="E41" s="220"/>
      <c r="F41" s="207">
        <f t="shared" ref="F41:I41" si="39">sum(K41,P41,U41,Z41,AE41,AJ41)</f>
        <v>75</v>
      </c>
      <c r="G41" s="207">
        <f t="shared" si="39"/>
        <v>75</v>
      </c>
      <c r="H41" s="207">
        <f t="shared" si="39"/>
        <v>75</v>
      </c>
      <c r="I41" s="207">
        <f t="shared" si="39"/>
        <v>75</v>
      </c>
      <c r="J41" s="208">
        <f t="shared" si="3"/>
        <v>75</v>
      </c>
      <c r="K41" s="210">
        <v>0.0</v>
      </c>
      <c r="L41" s="210">
        <v>0.0</v>
      </c>
      <c r="M41" s="210">
        <v>0.0</v>
      </c>
      <c r="N41" s="210">
        <v>0.0</v>
      </c>
      <c r="O41" s="207">
        <f t="shared" si="4"/>
        <v>0</v>
      </c>
      <c r="P41" s="210">
        <v>0.0</v>
      </c>
      <c r="Q41" s="210">
        <v>0.0</v>
      </c>
      <c r="R41" s="210">
        <v>0.0</v>
      </c>
      <c r="S41" s="210">
        <v>0.0</v>
      </c>
      <c r="T41" s="207">
        <f t="shared" si="5"/>
        <v>0</v>
      </c>
      <c r="U41" s="110">
        <v>25.0</v>
      </c>
      <c r="V41" s="110">
        <v>25.0</v>
      </c>
      <c r="W41" s="110">
        <v>25.0</v>
      </c>
      <c r="X41" s="110">
        <v>25.0</v>
      </c>
      <c r="Y41" s="207">
        <f t="shared" si="6"/>
        <v>25</v>
      </c>
      <c r="Z41" s="210">
        <v>0.0</v>
      </c>
      <c r="AA41" s="210">
        <v>0.0</v>
      </c>
      <c r="AB41" s="210">
        <v>0.0</v>
      </c>
      <c r="AC41" s="210">
        <v>0.0</v>
      </c>
      <c r="AD41" s="207">
        <f t="shared" si="7"/>
        <v>0</v>
      </c>
      <c r="AE41" s="210">
        <v>0.0</v>
      </c>
      <c r="AF41" s="210">
        <v>0.0</v>
      </c>
      <c r="AG41" s="210">
        <v>0.0</v>
      </c>
      <c r="AH41" s="210">
        <v>0.0</v>
      </c>
      <c r="AI41" s="211">
        <f t="shared" si="8"/>
        <v>0</v>
      </c>
      <c r="AJ41" s="210">
        <v>50.0</v>
      </c>
      <c r="AK41" s="210">
        <v>50.0</v>
      </c>
      <c r="AL41" s="210">
        <v>50.0</v>
      </c>
      <c r="AM41" s="210">
        <v>50.0</v>
      </c>
      <c r="AN41" s="211">
        <f t="shared" si="9"/>
        <v>50</v>
      </c>
      <c r="AO41" s="110">
        <f t="shared" si="10"/>
        <v>2</v>
      </c>
      <c r="AP41" s="207"/>
      <c r="AQ41" s="212">
        <v>10.0</v>
      </c>
      <c r="AR41" s="213">
        <v>50.0</v>
      </c>
      <c r="AS41" s="97"/>
      <c r="AT41" s="97"/>
      <c r="AU41" s="216"/>
      <c r="AV41" s="217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</row>
    <row r="42">
      <c r="A42" s="97"/>
      <c r="B42" s="203">
        <v>90.0</v>
      </c>
      <c r="C42" s="223"/>
      <c r="D42" s="164"/>
      <c r="E42" s="220"/>
      <c r="F42" s="207">
        <f t="shared" ref="F42:I42" si="40">sum(K42,P42,U42,Z42,AE42,AJ42)</f>
        <v>100</v>
      </c>
      <c r="G42" s="207">
        <f t="shared" si="40"/>
        <v>75</v>
      </c>
      <c r="H42" s="207">
        <f t="shared" si="40"/>
        <v>75</v>
      </c>
      <c r="I42" s="207">
        <f t="shared" si="40"/>
        <v>56.25</v>
      </c>
      <c r="J42" s="208">
        <f t="shared" si="3"/>
        <v>76.5625</v>
      </c>
      <c r="K42" s="110">
        <v>25.0</v>
      </c>
      <c r="L42" s="110">
        <v>12.5</v>
      </c>
      <c r="M42" s="110">
        <v>12.5</v>
      </c>
      <c r="N42" s="110">
        <v>6.25</v>
      </c>
      <c r="O42" s="207">
        <f t="shared" si="4"/>
        <v>14.0625</v>
      </c>
      <c r="P42" s="210">
        <v>0.0</v>
      </c>
      <c r="Q42" s="210">
        <v>0.0</v>
      </c>
      <c r="R42" s="210">
        <v>0.0</v>
      </c>
      <c r="S42" s="210">
        <v>0.0</v>
      </c>
      <c r="T42" s="207">
        <f t="shared" si="5"/>
        <v>0</v>
      </c>
      <c r="U42" s="110">
        <v>25.0</v>
      </c>
      <c r="V42" s="110">
        <v>25.0</v>
      </c>
      <c r="W42" s="110">
        <v>25.0</v>
      </c>
      <c r="X42" s="110">
        <v>25.0</v>
      </c>
      <c r="Y42" s="207">
        <f t="shared" si="6"/>
        <v>25</v>
      </c>
      <c r="Z42" s="210">
        <v>0.0</v>
      </c>
      <c r="AA42" s="210">
        <v>0.0</v>
      </c>
      <c r="AB42" s="210">
        <v>0.0</v>
      </c>
      <c r="AC42" s="210">
        <v>0.0</v>
      </c>
      <c r="AD42" s="207">
        <f t="shared" si="7"/>
        <v>0</v>
      </c>
      <c r="AE42" s="210">
        <v>0.0</v>
      </c>
      <c r="AF42" s="210">
        <v>0.0</v>
      </c>
      <c r="AG42" s="210">
        <v>0.0</v>
      </c>
      <c r="AH42" s="210">
        <v>0.0</v>
      </c>
      <c r="AI42" s="211">
        <f t="shared" si="8"/>
        <v>0</v>
      </c>
      <c r="AJ42" s="210">
        <v>50.0</v>
      </c>
      <c r="AK42" s="210">
        <v>37.5</v>
      </c>
      <c r="AL42" s="210">
        <v>37.5</v>
      </c>
      <c r="AM42" s="210">
        <v>25.0</v>
      </c>
      <c r="AN42" s="211">
        <f t="shared" si="9"/>
        <v>37.5</v>
      </c>
      <c r="AO42" s="110">
        <f t="shared" si="10"/>
        <v>3</v>
      </c>
      <c r="AP42" s="222">
        <v>36.0</v>
      </c>
      <c r="AQ42" s="212">
        <v>15.0</v>
      </c>
      <c r="AR42" s="213">
        <v>30.0</v>
      </c>
      <c r="AS42" s="97"/>
      <c r="AT42" s="97"/>
      <c r="AU42" s="216"/>
      <c r="AV42" s="217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</row>
    <row r="43">
      <c r="A43" s="96"/>
      <c r="B43" s="203">
        <v>100.0</v>
      </c>
      <c r="C43" s="225" t="s">
        <v>272</v>
      </c>
      <c r="D43" s="226"/>
      <c r="E43" s="227"/>
      <c r="F43" s="207">
        <f t="shared" ref="F43:I43" si="41">sum(K43,P43,U43,Z43,AE43,AJ43)</f>
        <v>50</v>
      </c>
      <c r="G43" s="207">
        <f t="shared" si="41"/>
        <v>50</v>
      </c>
      <c r="H43" s="207">
        <f t="shared" si="41"/>
        <v>75</v>
      </c>
      <c r="I43" s="207">
        <f t="shared" si="41"/>
        <v>75</v>
      </c>
      <c r="J43" s="208">
        <f t="shared" si="3"/>
        <v>62.5</v>
      </c>
      <c r="K43" s="210">
        <v>0.0</v>
      </c>
      <c r="L43" s="210">
        <v>0.0</v>
      </c>
      <c r="M43" s="210">
        <v>0.0</v>
      </c>
      <c r="N43" s="210">
        <v>0.0</v>
      </c>
      <c r="O43" s="207">
        <f t="shared" si="4"/>
        <v>0</v>
      </c>
      <c r="P43" s="210">
        <v>0.0</v>
      </c>
      <c r="Q43" s="210">
        <v>0.0</v>
      </c>
      <c r="R43" s="210">
        <v>0.0</v>
      </c>
      <c r="S43" s="210">
        <v>0.0</v>
      </c>
      <c r="T43" s="207">
        <f t="shared" si="5"/>
        <v>0</v>
      </c>
      <c r="U43" s="210">
        <v>0.0</v>
      </c>
      <c r="V43" s="210">
        <v>0.0</v>
      </c>
      <c r="W43" s="210">
        <v>0.0</v>
      </c>
      <c r="X43" s="210">
        <v>0.0</v>
      </c>
      <c r="Y43" s="202">
        <f t="shared" si="6"/>
        <v>0</v>
      </c>
      <c r="Z43" s="110">
        <v>0.0</v>
      </c>
      <c r="AA43" s="110">
        <v>0.0</v>
      </c>
      <c r="AB43" s="110">
        <v>25.0</v>
      </c>
      <c r="AC43" s="110">
        <v>25.0</v>
      </c>
      <c r="AD43" s="202">
        <f t="shared" si="7"/>
        <v>12.5</v>
      </c>
      <c r="AE43" s="230">
        <v>25.0</v>
      </c>
      <c r="AF43" s="230">
        <v>25.0</v>
      </c>
      <c r="AG43" s="230">
        <v>12.5</v>
      </c>
      <c r="AH43" s="230">
        <v>12.5</v>
      </c>
      <c r="AI43" s="211">
        <f t="shared" si="8"/>
        <v>18.75</v>
      </c>
      <c r="AJ43" s="210">
        <v>25.0</v>
      </c>
      <c r="AK43" s="210">
        <v>25.0</v>
      </c>
      <c r="AL43" s="210">
        <v>37.5</v>
      </c>
      <c r="AM43" s="210">
        <v>37.5</v>
      </c>
      <c r="AN43" s="211">
        <f t="shared" si="9"/>
        <v>31.25</v>
      </c>
      <c r="AO43" s="110">
        <f t="shared" si="10"/>
        <v>3</v>
      </c>
      <c r="AP43" s="221"/>
      <c r="AQ43" s="212">
        <v>10.0</v>
      </c>
      <c r="AR43" s="213">
        <v>20.0</v>
      </c>
      <c r="AS43" s="96"/>
      <c r="AT43" s="96"/>
      <c r="AU43" s="216"/>
      <c r="AV43" s="217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45.21780303</v>
      </c>
      <c r="K44" s="236"/>
      <c r="L44" s="236"/>
      <c r="M44" s="236"/>
      <c r="N44" s="236"/>
      <c r="O44" s="237">
        <f>AVERAGE(O11:O43)</f>
        <v>0.8996212121</v>
      </c>
      <c r="P44" s="238"/>
      <c r="Q44" s="236"/>
      <c r="R44" s="236"/>
      <c r="S44" s="236"/>
      <c r="T44" s="237">
        <f>AVERAGE(T11:T43)</f>
        <v>10.70075758</v>
      </c>
      <c r="U44" s="236"/>
      <c r="V44" s="236"/>
      <c r="W44" s="236"/>
      <c r="X44" s="239"/>
      <c r="Y44" s="240">
        <f>AVERAGE(Y11:Y43)</f>
        <v>4.829545455</v>
      </c>
      <c r="Z44" s="241"/>
      <c r="AA44" s="241"/>
      <c r="AB44" s="241"/>
      <c r="AC44" s="241"/>
      <c r="AD44" s="240">
        <f>AVERAGE(AD11:AD43)</f>
        <v>1.515151515</v>
      </c>
      <c r="AE44" s="242"/>
      <c r="AF44" s="242"/>
      <c r="AG44" s="242"/>
      <c r="AH44" s="242"/>
      <c r="AI44" s="242">
        <f>AVERAGE(AI11:AI43)</f>
        <v>4.734848485</v>
      </c>
      <c r="AJ44" s="242"/>
      <c r="AK44" s="242"/>
      <c r="AL44" s="242"/>
      <c r="AM44" s="242"/>
      <c r="AN44" s="243">
        <f>AVERAGE(AN11:AN43)</f>
        <v>22.53787879</v>
      </c>
      <c r="AO44" s="110"/>
      <c r="AP44" s="237">
        <f>SUM(AP11:AP42)</f>
        <v>76</v>
      </c>
      <c r="AQ44" s="240">
        <f t="shared" ref="AQ44:AR44" si="42">AVERAGE(AQ11:AQ43)</f>
        <v>15.15151515</v>
      </c>
      <c r="AR44" s="244">
        <f t="shared" si="42"/>
        <v>33.63636364</v>
      </c>
      <c r="AS44" s="236"/>
      <c r="AT44" s="238"/>
      <c r="AU44" s="239"/>
      <c r="AV44" s="217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26.61936703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31"/>
      <c r="Z45" s="221"/>
      <c r="AA45" s="221"/>
      <c r="AB45" s="221"/>
      <c r="AC45" s="22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21"/>
      <c r="AO45" s="110"/>
      <c r="AP45" s="221"/>
      <c r="AQ45" s="245"/>
      <c r="AR45" s="216"/>
      <c r="AS45" s="245"/>
      <c r="AT45" s="246"/>
      <c r="AU45" s="216"/>
      <c r="AV45" s="217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248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4"/>
      <c r="BC46" s="154"/>
      <c r="BD46" s="154"/>
      <c r="BE46" s="154"/>
      <c r="BF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248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4"/>
      <c r="BC47" s="154"/>
      <c r="BD47" s="154"/>
      <c r="BE47" s="154"/>
      <c r="BF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248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4"/>
      <c r="BC48" s="154"/>
      <c r="BD48" s="154"/>
      <c r="BE48" s="154"/>
      <c r="BF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248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4"/>
      <c r="BC49" s="154"/>
      <c r="BD49" s="154"/>
      <c r="BE49" s="154"/>
      <c r="BF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  <c r="BB951" s="152"/>
      <c r="BC951" s="152"/>
      <c r="BD951" s="152"/>
      <c r="BE951" s="152"/>
      <c r="BF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  <c r="BB952" s="152"/>
      <c r="BC952" s="152"/>
      <c r="BD952" s="152"/>
      <c r="BE952" s="152"/>
      <c r="BF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  <c r="BB953" s="152"/>
      <c r="BC953" s="152"/>
      <c r="BD953" s="152"/>
      <c r="BE953" s="152"/>
      <c r="BF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  <c r="BB954" s="152"/>
      <c r="BC954" s="152"/>
      <c r="BD954" s="152"/>
      <c r="BE954" s="152"/>
      <c r="BF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  <c r="BB955" s="152"/>
      <c r="BC955" s="152"/>
      <c r="BD955" s="152"/>
      <c r="BE955" s="152"/>
      <c r="BF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  <c r="BB956" s="152"/>
      <c r="BC956" s="152"/>
      <c r="BD956" s="152"/>
      <c r="BE956" s="152"/>
      <c r="BF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  <c r="BB957" s="152"/>
      <c r="BC957" s="152"/>
      <c r="BD957" s="152"/>
      <c r="BE957" s="152"/>
      <c r="BF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  <c r="BB958" s="152"/>
      <c r="BC958" s="152"/>
      <c r="BD958" s="152"/>
      <c r="BE958" s="152"/>
      <c r="BF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  <c r="BB959" s="152"/>
      <c r="BC959" s="152"/>
      <c r="BD959" s="152"/>
      <c r="BE959" s="152"/>
      <c r="BF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  <c r="BB960" s="152"/>
      <c r="BC960" s="152"/>
      <c r="BD960" s="152"/>
      <c r="BE960" s="152"/>
      <c r="BF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  <c r="BB961" s="152"/>
      <c r="BC961" s="152"/>
      <c r="BD961" s="152"/>
      <c r="BE961" s="152"/>
      <c r="BF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  <c r="BB962" s="152"/>
      <c r="BC962" s="152"/>
      <c r="BD962" s="152"/>
      <c r="BE962" s="152"/>
      <c r="BF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  <c r="BB963" s="152"/>
      <c r="BC963" s="152"/>
      <c r="BD963" s="152"/>
      <c r="BE963" s="152"/>
      <c r="BF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  <c r="BB964" s="152"/>
      <c r="BC964" s="152"/>
      <c r="BD964" s="152"/>
      <c r="BE964" s="152"/>
      <c r="BF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  <c r="BB965" s="152"/>
      <c r="BC965" s="152"/>
      <c r="BD965" s="152"/>
      <c r="BE965" s="152"/>
      <c r="BF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  <c r="BB966" s="152"/>
      <c r="BC966" s="152"/>
      <c r="BD966" s="152"/>
      <c r="BE966" s="152"/>
      <c r="BF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  <c r="BB967" s="152"/>
      <c r="BC967" s="152"/>
      <c r="BD967" s="152"/>
      <c r="BE967" s="152"/>
      <c r="BF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  <c r="BB968" s="152"/>
      <c r="BC968" s="152"/>
      <c r="BD968" s="152"/>
      <c r="BE968" s="152"/>
      <c r="BF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  <c r="BB969" s="152"/>
      <c r="BC969" s="152"/>
      <c r="BD969" s="152"/>
      <c r="BE969" s="152"/>
      <c r="BF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  <c r="BB970" s="152"/>
      <c r="BC970" s="152"/>
      <c r="BD970" s="152"/>
      <c r="BE970" s="152"/>
      <c r="BF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  <c r="BB971" s="152"/>
      <c r="BC971" s="152"/>
      <c r="BD971" s="152"/>
      <c r="BE971" s="152"/>
      <c r="BF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  <c r="BB972" s="152"/>
      <c r="BC972" s="152"/>
      <c r="BD972" s="152"/>
      <c r="BE972" s="152"/>
      <c r="BF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  <c r="BB973" s="152"/>
      <c r="BC973" s="152"/>
      <c r="BD973" s="152"/>
      <c r="BE973" s="152"/>
      <c r="BF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  <c r="BB974" s="152"/>
      <c r="BC974" s="152"/>
      <c r="BD974" s="152"/>
      <c r="BE974" s="152"/>
      <c r="BF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  <c r="BB975" s="152"/>
      <c r="BC975" s="152"/>
      <c r="BD975" s="152"/>
      <c r="BE975" s="152"/>
      <c r="BF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  <c r="BB976" s="152"/>
      <c r="BC976" s="152"/>
      <c r="BD976" s="152"/>
      <c r="BE976" s="152"/>
      <c r="BF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  <c r="BB977" s="152"/>
      <c r="BC977" s="152"/>
      <c r="BD977" s="152"/>
      <c r="BE977" s="152"/>
      <c r="BF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  <c r="BB978" s="152"/>
      <c r="BC978" s="152"/>
      <c r="BD978" s="152"/>
      <c r="BE978" s="152"/>
      <c r="BF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  <c r="BB979" s="152"/>
      <c r="BC979" s="152"/>
      <c r="BD979" s="152"/>
      <c r="BE979" s="152"/>
      <c r="BF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  <c r="BB980" s="152"/>
      <c r="BC980" s="152"/>
      <c r="BD980" s="152"/>
      <c r="BE980" s="152"/>
      <c r="BF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  <c r="BB981" s="152"/>
      <c r="BC981" s="152"/>
      <c r="BD981" s="152"/>
      <c r="BE981" s="152"/>
      <c r="BF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  <c r="BB982" s="152"/>
      <c r="BC982" s="152"/>
      <c r="BD982" s="152"/>
      <c r="BE982" s="152"/>
      <c r="BF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  <c r="BB983" s="152"/>
      <c r="BC983" s="152"/>
      <c r="BD983" s="152"/>
      <c r="BE983" s="152"/>
      <c r="BF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  <c r="BB984" s="152"/>
      <c r="BC984" s="152"/>
      <c r="BD984" s="152"/>
      <c r="BE984" s="152"/>
      <c r="BF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  <c r="BB985" s="152"/>
      <c r="BC985" s="152"/>
      <c r="BD985" s="152"/>
      <c r="BE985" s="152"/>
      <c r="BF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  <c r="BB986" s="152"/>
      <c r="BC986" s="152"/>
      <c r="BD986" s="152"/>
      <c r="BE986" s="152"/>
      <c r="BF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  <c r="BB987" s="152"/>
      <c r="BC987" s="152"/>
      <c r="BD987" s="152"/>
      <c r="BE987" s="152"/>
      <c r="BF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  <c r="BB988" s="152"/>
      <c r="BC988" s="152"/>
      <c r="BD988" s="152"/>
      <c r="BE988" s="152"/>
      <c r="BF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  <c r="BB989" s="152"/>
      <c r="BC989" s="152"/>
      <c r="BD989" s="152"/>
      <c r="BE989" s="152"/>
      <c r="BF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  <c r="BB990" s="152"/>
      <c r="BC990" s="152"/>
      <c r="BD990" s="152"/>
      <c r="BE990" s="152"/>
      <c r="BF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  <c r="BB991" s="152"/>
      <c r="BC991" s="152"/>
      <c r="BD991" s="152"/>
      <c r="BE991" s="152"/>
      <c r="BF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  <c r="BB992" s="152"/>
      <c r="BC992" s="152"/>
      <c r="BD992" s="152"/>
      <c r="BE992" s="152"/>
      <c r="BF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  <c r="BB993" s="152"/>
      <c r="BC993" s="152"/>
      <c r="BD993" s="152"/>
      <c r="BE993" s="152"/>
      <c r="BF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  <c r="BB994" s="152"/>
      <c r="BC994" s="152"/>
      <c r="BD994" s="152"/>
      <c r="BE994" s="152"/>
      <c r="BF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  <c r="BB995" s="152"/>
      <c r="BC995" s="152"/>
      <c r="BD995" s="152"/>
      <c r="BE995" s="152"/>
      <c r="BF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  <c r="BB996" s="152"/>
      <c r="BC996" s="152"/>
      <c r="BD996" s="152"/>
      <c r="BE996" s="152"/>
      <c r="BF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  <c r="BB997" s="152"/>
      <c r="BC997" s="152"/>
      <c r="BD997" s="152"/>
      <c r="BE997" s="152"/>
      <c r="BF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  <c r="BB998" s="152"/>
      <c r="BC998" s="152"/>
      <c r="BD998" s="152"/>
      <c r="BE998" s="152"/>
      <c r="BF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  <c r="BB999" s="152"/>
      <c r="BC999" s="152"/>
      <c r="BD999" s="152"/>
      <c r="BE999" s="152"/>
      <c r="BF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  <c r="BB1000" s="152"/>
      <c r="BC1000" s="152"/>
      <c r="BD1000" s="152"/>
      <c r="BE1000" s="152"/>
      <c r="BF1000" s="152"/>
    </row>
  </sheetData>
  <mergeCells count="37">
    <mergeCell ref="J8:J10"/>
    <mergeCell ref="O9:O10"/>
    <mergeCell ref="A11:A21"/>
    <mergeCell ref="A22:A32"/>
    <mergeCell ref="A33:A43"/>
    <mergeCell ref="H44:I44"/>
    <mergeCell ref="H45:I45"/>
    <mergeCell ref="AO8:AO10"/>
    <mergeCell ref="AN9:AN10"/>
    <mergeCell ref="AS11:AS21"/>
    <mergeCell ref="AT11:AT21"/>
    <mergeCell ref="AS22:AS32"/>
    <mergeCell ref="AT22:AT32"/>
    <mergeCell ref="AS33:AS43"/>
    <mergeCell ref="AT33:AT43"/>
    <mergeCell ref="L2:P3"/>
    <mergeCell ref="C8:D8"/>
    <mergeCell ref="E8:E10"/>
    <mergeCell ref="F8:I8"/>
    <mergeCell ref="AP8:AP10"/>
    <mergeCell ref="F9:I9"/>
    <mergeCell ref="AJ9:AM9"/>
    <mergeCell ref="K8:AN8"/>
    <mergeCell ref="AQ8:AS8"/>
    <mergeCell ref="AT8:AT10"/>
    <mergeCell ref="AU8:AU10"/>
    <mergeCell ref="AQ9:AQ10"/>
    <mergeCell ref="A9:A10"/>
    <mergeCell ref="B9:B10"/>
    <mergeCell ref="C9:C10"/>
    <mergeCell ref="D9:D10"/>
    <mergeCell ref="T9:T10"/>
    <mergeCell ref="Y9:Y10"/>
    <mergeCell ref="Z9:AC9"/>
    <mergeCell ref="AD9:AD10"/>
    <mergeCell ref="AE9:AH9"/>
    <mergeCell ref="AI9:AI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41" max="42" width="10.75"/>
    <col customWidth="1" min="45" max="45" width="14.5"/>
  </cols>
  <sheetData>
    <row r="1">
      <c r="A1" s="151" t="s">
        <v>39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4"/>
      <c r="BC1" s="154"/>
      <c r="BD1" s="154"/>
      <c r="BE1" s="154"/>
      <c r="BF1" s="152"/>
    </row>
    <row r="2">
      <c r="A2" s="155" t="s">
        <v>0</v>
      </c>
      <c r="B2" s="156" t="s">
        <v>45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4"/>
      <c r="BC2" s="154"/>
      <c r="BD2" s="154"/>
      <c r="BE2" s="154"/>
      <c r="BF2" s="152"/>
    </row>
    <row r="3">
      <c r="A3" s="155" t="s">
        <v>232</v>
      </c>
      <c r="B3" s="156" t="s">
        <v>233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4"/>
      <c r="BC3" s="154"/>
      <c r="BD3" s="154"/>
      <c r="BE3" s="154"/>
      <c r="BF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4"/>
      <c r="BC4" s="154"/>
      <c r="BD4" s="154"/>
      <c r="BE4" s="154"/>
      <c r="BF4" s="152"/>
    </row>
    <row r="5">
      <c r="A5" s="155" t="s">
        <v>236</v>
      </c>
      <c r="B5" s="152"/>
      <c r="C5" s="152"/>
      <c r="D5" s="155" t="s">
        <v>237</v>
      </c>
      <c r="E5" s="155"/>
      <c r="F5" s="152"/>
      <c r="G5" s="157" t="s">
        <v>238</v>
      </c>
      <c r="H5" s="156"/>
      <c r="I5" s="152"/>
      <c r="J5" s="152"/>
      <c r="K5" s="155" t="s">
        <v>239</v>
      </c>
      <c r="L5" s="155"/>
      <c r="M5" s="152"/>
      <c r="N5" s="152"/>
      <c r="O5" s="152"/>
      <c r="P5" s="152"/>
      <c r="Q5" s="152"/>
      <c r="R5" s="152"/>
      <c r="S5" s="152"/>
      <c r="T5" s="152"/>
      <c r="U5" s="155" t="s">
        <v>240</v>
      </c>
      <c r="V5" s="152"/>
      <c r="W5" s="161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4"/>
      <c r="BC5" s="154"/>
      <c r="BD5" s="154"/>
      <c r="BE5" s="154"/>
      <c r="BF5" s="152"/>
    </row>
    <row r="6">
      <c r="A6" s="152"/>
      <c r="B6" s="152"/>
      <c r="C6" s="152"/>
      <c r="D6" s="155" t="s">
        <v>241</v>
      </c>
      <c r="E6" s="155"/>
      <c r="F6" s="152"/>
      <c r="G6" s="157" t="s">
        <v>242</v>
      </c>
      <c r="H6" s="155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 t="s">
        <v>10</v>
      </c>
      <c r="V6" s="162" t="s">
        <v>273</v>
      </c>
      <c r="W6" s="158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4"/>
      <c r="BC6" s="154"/>
      <c r="BD6" s="154"/>
      <c r="BE6" s="154"/>
      <c r="BF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4"/>
      <c r="BC7" s="154"/>
      <c r="BD7" s="154"/>
      <c r="BE7" s="154"/>
      <c r="BF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6"/>
      <c r="AO8" s="169" t="s">
        <v>250</v>
      </c>
      <c r="AP8" s="169" t="s">
        <v>251</v>
      </c>
      <c r="AQ8" s="170" t="s">
        <v>252</v>
      </c>
      <c r="AR8" s="39"/>
      <c r="AS8" s="40"/>
      <c r="AT8" s="171" t="s">
        <v>253</v>
      </c>
      <c r="AU8" s="172" t="s">
        <v>254</v>
      </c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84"/>
      <c r="V9" s="178" t="s">
        <v>199</v>
      </c>
      <c r="W9" s="179"/>
      <c r="X9" s="182"/>
      <c r="Y9" s="185" t="s">
        <v>260</v>
      </c>
      <c r="Z9" s="250" t="s">
        <v>202</v>
      </c>
      <c r="AA9" s="35"/>
      <c r="AB9" s="35"/>
      <c r="AC9" s="36"/>
      <c r="AD9" s="185" t="s">
        <v>261</v>
      </c>
      <c r="AE9" s="187" t="s">
        <v>201</v>
      </c>
      <c r="AF9" s="39"/>
      <c r="AG9" s="39"/>
      <c r="AH9" s="40"/>
      <c r="AI9" s="188" t="s">
        <v>260</v>
      </c>
      <c r="AJ9" s="189" t="s">
        <v>200</v>
      </c>
      <c r="AK9" s="39"/>
      <c r="AL9" s="39"/>
      <c r="AM9" s="40"/>
      <c r="AN9" s="188" t="s">
        <v>260</v>
      </c>
      <c r="AO9" s="97"/>
      <c r="AP9" s="97"/>
      <c r="AQ9" s="172" t="s">
        <v>262</v>
      </c>
      <c r="AR9" s="190" t="s">
        <v>263</v>
      </c>
      <c r="AS9" s="191" t="s">
        <v>264</v>
      </c>
      <c r="AT9" s="97"/>
      <c r="AU9" s="97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193">
        <v>1.0</v>
      </c>
      <c r="V10" s="193">
        <v>2.0</v>
      </c>
      <c r="W10" s="193">
        <v>3.0</v>
      </c>
      <c r="X10" s="193">
        <v>4.0</v>
      </c>
      <c r="Y10" s="96"/>
      <c r="Z10" s="198">
        <v>1.0</v>
      </c>
      <c r="AA10" s="198">
        <v>2.0</v>
      </c>
      <c r="AB10" s="198">
        <v>3.0</v>
      </c>
      <c r="AC10" s="198">
        <v>4.0</v>
      </c>
      <c r="AD10" s="96"/>
      <c r="AE10" s="199">
        <v>1.0</v>
      </c>
      <c r="AF10" s="199">
        <v>2.0</v>
      </c>
      <c r="AG10" s="199">
        <v>3.0</v>
      </c>
      <c r="AH10" s="199">
        <v>4.0</v>
      </c>
      <c r="AI10" s="96"/>
      <c r="AJ10" s="199">
        <v>1.0</v>
      </c>
      <c r="AK10" s="199">
        <v>2.0</v>
      </c>
      <c r="AL10" s="199">
        <v>3.0</v>
      </c>
      <c r="AM10" s="199">
        <v>4.0</v>
      </c>
      <c r="AN10" s="96"/>
      <c r="AO10" s="96"/>
      <c r="AP10" s="96"/>
      <c r="AQ10" s="96"/>
      <c r="AR10" s="200" t="s">
        <v>265</v>
      </c>
      <c r="AS10" s="201" t="s">
        <v>246</v>
      </c>
      <c r="AT10" s="96"/>
      <c r="AU10" s="96"/>
      <c r="AV10" s="152"/>
      <c r="AW10" s="162"/>
      <c r="AX10" s="152"/>
      <c r="AY10" s="152"/>
      <c r="AZ10" s="152"/>
      <c r="BA10" s="152"/>
      <c r="BB10" s="152"/>
      <c r="BC10" s="152"/>
      <c r="BD10" s="152"/>
      <c r="BE10" s="152"/>
      <c r="BF10" s="152"/>
    </row>
    <row r="11">
      <c r="A11" s="202">
        <v>1.0</v>
      </c>
      <c r="B11" s="203">
        <v>0.0</v>
      </c>
      <c r="C11" s="251" t="s">
        <v>274</v>
      </c>
      <c r="D11" s="205"/>
      <c r="E11" s="206">
        <v>37.5</v>
      </c>
      <c r="F11" s="207">
        <f t="shared" ref="F11:I11" si="1">sum(K11,P11,U11,Z11,AE11,AJ11)</f>
        <v>50</v>
      </c>
      <c r="G11" s="207">
        <f t="shared" si="1"/>
        <v>50</v>
      </c>
      <c r="H11" s="207">
        <f t="shared" si="1"/>
        <v>37.5</v>
      </c>
      <c r="I11" s="207">
        <f t="shared" si="1"/>
        <v>25</v>
      </c>
      <c r="J11" s="208">
        <f t="shared" ref="J11:J43" si="3">AVERAGE(F11:I11)</f>
        <v>40.625</v>
      </c>
      <c r="K11" s="110">
        <v>0.0</v>
      </c>
      <c r="L11" s="110">
        <v>0.0</v>
      </c>
      <c r="M11" s="110">
        <v>0.0</v>
      </c>
      <c r="N11" s="110">
        <v>0.0</v>
      </c>
      <c r="O11" s="207">
        <f t="shared" ref="O11:O43" si="4">AVERAGE(K11:N11)</f>
        <v>0</v>
      </c>
      <c r="P11" s="110">
        <v>0.0</v>
      </c>
      <c r="Q11" s="110">
        <v>0.0</v>
      </c>
      <c r="R11" s="110">
        <v>0.0</v>
      </c>
      <c r="S11" s="110">
        <v>0.0</v>
      </c>
      <c r="T11" s="207">
        <f t="shared" ref="T11:T43" si="5">AVERAGE(P11:S11)</f>
        <v>0</v>
      </c>
      <c r="U11" s="110">
        <v>0.0</v>
      </c>
      <c r="V11" s="110">
        <v>0.0</v>
      </c>
      <c r="W11" s="110">
        <v>0.0</v>
      </c>
      <c r="X11" s="110">
        <v>0.0</v>
      </c>
      <c r="Y11" s="207">
        <f t="shared" ref="Y11:Y43" si="6">AVERAGE(U11:X11)</f>
        <v>0</v>
      </c>
      <c r="Z11" s="110">
        <v>0.0</v>
      </c>
      <c r="AA11" s="110">
        <v>0.0</v>
      </c>
      <c r="AB11" s="110">
        <v>0.0</v>
      </c>
      <c r="AC11" s="110">
        <v>0.0</v>
      </c>
      <c r="AD11" s="207">
        <f t="shared" ref="AD11:AD43" si="7">AVERAGE(Z11:AC11)</f>
        <v>0</v>
      </c>
      <c r="AE11" s="110">
        <v>0.0</v>
      </c>
      <c r="AF11" s="110">
        <v>0.0</v>
      </c>
      <c r="AG11" s="110">
        <v>0.0</v>
      </c>
      <c r="AH11" s="110">
        <v>0.0</v>
      </c>
      <c r="AI11" s="211">
        <f t="shared" ref="AI11:AI43" si="8">AVERAGE(AE11:AH11)</f>
        <v>0</v>
      </c>
      <c r="AJ11" s="210">
        <v>50.0</v>
      </c>
      <c r="AK11" s="210">
        <v>50.0</v>
      </c>
      <c r="AL11" s="210">
        <v>37.5</v>
      </c>
      <c r="AM11" s="210">
        <v>25.0</v>
      </c>
      <c r="AN11" s="211">
        <f t="shared" ref="AN11:AN43" si="9">AVERAGE(AJ11:AM11)</f>
        <v>40.625</v>
      </c>
      <c r="AO11" s="110">
        <f t="shared" ref="AO11:AO43" si="10">SUM((O11&gt;0)*1,(T11&gt;0)*1,(Y11&gt;0)*1,(AD11&gt;0)*1,(AI11&gt;0)*1,(AN11&gt;0)*1)</f>
        <v>1</v>
      </c>
      <c r="AP11" s="207"/>
      <c r="AQ11" s="213">
        <v>10.0</v>
      </c>
      <c r="AR11" s="252">
        <v>70.0</v>
      </c>
      <c r="AS11" s="214" t="s">
        <v>275</v>
      </c>
      <c r="AT11" s="215" t="s">
        <v>267</v>
      </c>
      <c r="AU11" s="216"/>
      <c r="AV11" s="217"/>
      <c r="AW11" s="162"/>
      <c r="AX11" s="162"/>
      <c r="AY11" s="152"/>
      <c r="AZ11" s="152"/>
      <c r="BA11" s="152"/>
      <c r="BB11" s="152"/>
      <c r="BC11" s="152"/>
      <c r="BD11" s="152"/>
      <c r="BE11" s="152"/>
      <c r="BF11" s="152"/>
    </row>
    <row r="12">
      <c r="A12" s="97"/>
      <c r="B12" s="203">
        <v>10.0</v>
      </c>
      <c r="C12" s="253"/>
      <c r="D12" s="219"/>
      <c r="E12" s="220">
        <v>50.0</v>
      </c>
      <c r="F12" s="207">
        <f t="shared" ref="F12:I12" si="2">sum(K12,P12,U12,Z12,AE12,AJ12)</f>
        <v>50</v>
      </c>
      <c r="G12" s="207">
        <f t="shared" si="2"/>
        <v>50</v>
      </c>
      <c r="H12" s="207">
        <f t="shared" si="2"/>
        <v>50</v>
      </c>
      <c r="I12" s="207">
        <f t="shared" si="2"/>
        <v>50</v>
      </c>
      <c r="J12" s="208">
        <f t="shared" si="3"/>
        <v>50</v>
      </c>
      <c r="K12" s="110">
        <v>0.0</v>
      </c>
      <c r="L12" s="110">
        <v>0.0</v>
      </c>
      <c r="M12" s="110">
        <v>0.0</v>
      </c>
      <c r="N12" s="110">
        <v>0.0</v>
      </c>
      <c r="O12" s="207">
        <f t="shared" si="4"/>
        <v>0</v>
      </c>
      <c r="P12" s="110">
        <v>0.0</v>
      </c>
      <c r="Q12" s="110">
        <v>0.0</v>
      </c>
      <c r="R12" s="110">
        <v>0.0</v>
      </c>
      <c r="S12" s="110">
        <v>0.0</v>
      </c>
      <c r="T12" s="207">
        <f t="shared" si="5"/>
        <v>0</v>
      </c>
      <c r="U12" s="110">
        <v>0.0</v>
      </c>
      <c r="V12" s="110">
        <v>0.0</v>
      </c>
      <c r="W12" s="110">
        <v>0.0</v>
      </c>
      <c r="X12" s="110">
        <v>0.0</v>
      </c>
      <c r="Y12" s="207">
        <f t="shared" si="6"/>
        <v>0</v>
      </c>
      <c r="Z12" s="110">
        <v>0.0</v>
      </c>
      <c r="AA12" s="110">
        <v>0.0</v>
      </c>
      <c r="AB12" s="110">
        <v>0.0</v>
      </c>
      <c r="AC12" s="110">
        <v>0.0</v>
      </c>
      <c r="AD12" s="207">
        <f t="shared" si="7"/>
        <v>0</v>
      </c>
      <c r="AE12" s="110">
        <v>0.0</v>
      </c>
      <c r="AF12" s="110">
        <v>0.0</v>
      </c>
      <c r="AG12" s="110">
        <v>0.0</v>
      </c>
      <c r="AH12" s="110">
        <v>0.0</v>
      </c>
      <c r="AI12" s="211">
        <f t="shared" si="8"/>
        <v>0</v>
      </c>
      <c r="AJ12" s="210">
        <v>50.0</v>
      </c>
      <c r="AK12" s="210">
        <v>50.0</v>
      </c>
      <c r="AL12" s="210">
        <v>50.0</v>
      </c>
      <c r="AM12" s="210">
        <v>50.0</v>
      </c>
      <c r="AN12" s="211">
        <f t="shared" si="9"/>
        <v>50</v>
      </c>
      <c r="AO12" s="110">
        <f t="shared" si="10"/>
        <v>1</v>
      </c>
      <c r="AP12" s="221"/>
      <c r="AQ12" s="213">
        <v>10.0</v>
      </c>
      <c r="AR12" s="252">
        <v>60.0</v>
      </c>
      <c r="AS12" s="97"/>
      <c r="AT12" s="97"/>
      <c r="AU12" s="216"/>
      <c r="AV12" s="217"/>
      <c r="AW12" s="162"/>
      <c r="AX12" s="162"/>
      <c r="AY12" s="152"/>
      <c r="AZ12" s="152"/>
      <c r="BA12" s="152"/>
      <c r="BB12" s="152"/>
      <c r="BC12" s="152"/>
      <c r="BD12" s="152"/>
      <c r="BE12" s="152"/>
      <c r="BF12" s="152"/>
    </row>
    <row r="13">
      <c r="A13" s="97"/>
      <c r="B13" s="203">
        <v>20.0</v>
      </c>
      <c r="C13" s="253"/>
      <c r="D13" s="219"/>
      <c r="E13" s="220">
        <v>75.0</v>
      </c>
      <c r="F13" s="207">
        <f t="shared" ref="F13:I13" si="11">sum(K13,P13,U13,Z13,AE13,AJ13)</f>
        <v>62.5</v>
      </c>
      <c r="G13" s="207">
        <f t="shared" si="11"/>
        <v>87.5</v>
      </c>
      <c r="H13" s="207">
        <f t="shared" si="11"/>
        <v>87.5</v>
      </c>
      <c r="I13" s="207">
        <f t="shared" si="11"/>
        <v>62.5</v>
      </c>
      <c r="J13" s="208">
        <f t="shared" si="3"/>
        <v>75</v>
      </c>
      <c r="K13" s="110">
        <v>0.0</v>
      </c>
      <c r="L13" s="110">
        <v>0.0</v>
      </c>
      <c r="M13" s="110">
        <v>0.0</v>
      </c>
      <c r="N13" s="110">
        <v>0.0</v>
      </c>
      <c r="O13" s="207">
        <f t="shared" si="4"/>
        <v>0</v>
      </c>
      <c r="P13" s="209">
        <v>12.5</v>
      </c>
      <c r="Q13" s="110">
        <v>12.5</v>
      </c>
      <c r="R13" s="110">
        <v>12.5</v>
      </c>
      <c r="S13" s="110">
        <v>12.5</v>
      </c>
      <c r="T13" s="207">
        <f t="shared" si="5"/>
        <v>12.5</v>
      </c>
      <c r="U13" s="110">
        <v>0.0</v>
      </c>
      <c r="V13" s="110">
        <v>0.0</v>
      </c>
      <c r="W13" s="110">
        <v>0.0</v>
      </c>
      <c r="X13" s="110">
        <v>0.0</v>
      </c>
      <c r="Y13" s="207">
        <f t="shared" si="6"/>
        <v>0</v>
      </c>
      <c r="Z13" s="110">
        <v>0.0</v>
      </c>
      <c r="AA13" s="110">
        <v>0.0</v>
      </c>
      <c r="AB13" s="110">
        <v>0.0</v>
      </c>
      <c r="AC13" s="110">
        <v>0.0</v>
      </c>
      <c r="AD13" s="207">
        <f t="shared" si="7"/>
        <v>0</v>
      </c>
      <c r="AE13" s="110">
        <v>0.0</v>
      </c>
      <c r="AF13" s="110">
        <v>0.0</v>
      </c>
      <c r="AG13" s="110">
        <v>0.0</v>
      </c>
      <c r="AH13" s="110">
        <v>0.0</v>
      </c>
      <c r="AI13" s="211">
        <f t="shared" si="8"/>
        <v>0</v>
      </c>
      <c r="AJ13" s="210">
        <v>50.0</v>
      </c>
      <c r="AK13" s="210">
        <v>75.0</v>
      </c>
      <c r="AL13" s="210">
        <v>75.0</v>
      </c>
      <c r="AM13" s="210">
        <v>50.0</v>
      </c>
      <c r="AN13" s="211">
        <f t="shared" si="9"/>
        <v>62.5</v>
      </c>
      <c r="AO13" s="110">
        <f t="shared" si="10"/>
        <v>2</v>
      </c>
      <c r="AP13" s="207"/>
      <c r="AQ13" s="213">
        <v>20.0</v>
      </c>
      <c r="AR13" s="252">
        <v>80.0</v>
      </c>
      <c r="AS13" s="97"/>
      <c r="AT13" s="97"/>
      <c r="AU13" s="216"/>
      <c r="AV13" s="217"/>
      <c r="AW13" s="162"/>
      <c r="AX13" s="162"/>
      <c r="AY13" s="152"/>
      <c r="AZ13" s="152"/>
      <c r="BA13" s="152"/>
      <c r="BB13" s="152"/>
      <c r="BC13" s="152"/>
      <c r="BD13" s="152"/>
      <c r="BE13" s="152"/>
      <c r="BF13" s="152"/>
    </row>
    <row r="14">
      <c r="A14" s="97"/>
      <c r="B14" s="203">
        <v>30.0</v>
      </c>
      <c r="C14" s="253"/>
      <c r="D14" s="219"/>
      <c r="E14" s="220">
        <v>62.5</v>
      </c>
      <c r="F14" s="207">
        <f t="shared" ref="F14:I14" si="12">sum(K14,P14,U14,Z14,AE14,AJ14)</f>
        <v>75</v>
      </c>
      <c r="G14" s="207">
        <f t="shared" si="12"/>
        <v>62.5</v>
      </c>
      <c r="H14" s="207">
        <f t="shared" si="12"/>
        <v>62.5</v>
      </c>
      <c r="I14" s="207">
        <f t="shared" si="12"/>
        <v>62.5</v>
      </c>
      <c r="J14" s="208">
        <f t="shared" si="3"/>
        <v>65.625</v>
      </c>
      <c r="K14" s="110">
        <v>0.0</v>
      </c>
      <c r="L14" s="110">
        <v>0.0</v>
      </c>
      <c r="M14" s="110">
        <v>0.0</v>
      </c>
      <c r="N14" s="110">
        <v>0.0</v>
      </c>
      <c r="O14" s="207">
        <f t="shared" si="4"/>
        <v>0</v>
      </c>
      <c r="P14" s="209">
        <v>12.5</v>
      </c>
      <c r="Q14" s="110">
        <v>12.5</v>
      </c>
      <c r="R14" s="110">
        <v>12.5</v>
      </c>
      <c r="S14" s="110">
        <v>12.5</v>
      </c>
      <c r="T14" s="207">
        <f t="shared" si="5"/>
        <v>12.5</v>
      </c>
      <c r="U14" s="110">
        <v>0.0</v>
      </c>
      <c r="V14" s="110">
        <v>0.0</v>
      </c>
      <c r="W14" s="110">
        <v>0.0</v>
      </c>
      <c r="X14" s="110">
        <v>0.0</v>
      </c>
      <c r="Y14" s="207">
        <f t="shared" si="6"/>
        <v>0</v>
      </c>
      <c r="Z14" s="110">
        <v>0.0</v>
      </c>
      <c r="AA14" s="110">
        <v>0.0</v>
      </c>
      <c r="AB14" s="110">
        <v>0.0</v>
      </c>
      <c r="AC14" s="110">
        <v>0.0</v>
      </c>
      <c r="AD14" s="207">
        <f t="shared" si="7"/>
        <v>0</v>
      </c>
      <c r="AE14" s="110">
        <v>0.0</v>
      </c>
      <c r="AF14" s="110">
        <v>0.0</v>
      </c>
      <c r="AG14" s="110">
        <v>0.0</v>
      </c>
      <c r="AH14" s="110">
        <v>0.0</v>
      </c>
      <c r="AI14" s="211">
        <f t="shared" si="8"/>
        <v>0</v>
      </c>
      <c r="AJ14" s="210">
        <v>62.5</v>
      </c>
      <c r="AK14" s="210">
        <v>50.0</v>
      </c>
      <c r="AL14" s="210">
        <v>50.0</v>
      </c>
      <c r="AM14" s="210">
        <v>50.0</v>
      </c>
      <c r="AN14" s="211">
        <f t="shared" si="9"/>
        <v>53.125</v>
      </c>
      <c r="AO14" s="110">
        <f t="shared" si="10"/>
        <v>2</v>
      </c>
      <c r="AP14" s="110"/>
      <c r="AQ14" s="213">
        <v>0.0</v>
      </c>
      <c r="AR14" s="252">
        <v>40.0</v>
      </c>
      <c r="AS14" s="97"/>
      <c r="AT14" s="97"/>
      <c r="AU14" s="216"/>
      <c r="AV14" s="217"/>
      <c r="AW14" s="162"/>
      <c r="AX14" s="162"/>
      <c r="AY14" s="152"/>
      <c r="AZ14" s="152"/>
      <c r="BA14" s="152"/>
      <c r="BB14" s="152"/>
      <c r="BC14" s="152"/>
      <c r="BD14" s="152"/>
      <c r="BE14" s="152"/>
      <c r="BF14" s="152"/>
    </row>
    <row r="15">
      <c r="A15" s="97"/>
      <c r="B15" s="203">
        <v>40.0</v>
      </c>
      <c r="C15" s="253"/>
      <c r="D15" s="219"/>
      <c r="E15" s="220">
        <v>50.0</v>
      </c>
      <c r="F15" s="207">
        <f t="shared" ref="F15:I15" si="13">sum(K15,P15,U15,Z15,AE15,AJ15)</f>
        <v>43.75</v>
      </c>
      <c r="G15" s="207">
        <f t="shared" si="13"/>
        <v>56.25</v>
      </c>
      <c r="H15" s="207">
        <f t="shared" si="13"/>
        <v>50</v>
      </c>
      <c r="I15" s="207">
        <f t="shared" si="13"/>
        <v>37.5</v>
      </c>
      <c r="J15" s="208">
        <f t="shared" si="3"/>
        <v>46.875</v>
      </c>
      <c r="K15" s="110">
        <v>6.25</v>
      </c>
      <c r="L15" s="110">
        <v>6.25</v>
      </c>
      <c r="M15" s="110">
        <v>0.0</v>
      </c>
      <c r="N15" s="110">
        <v>12.5</v>
      </c>
      <c r="O15" s="207">
        <f t="shared" si="4"/>
        <v>6.25</v>
      </c>
      <c r="P15" s="209">
        <v>25.0</v>
      </c>
      <c r="Q15" s="110">
        <v>25.0</v>
      </c>
      <c r="R15" s="110">
        <v>25.0</v>
      </c>
      <c r="S15" s="110">
        <v>12.5</v>
      </c>
      <c r="T15" s="207">
        <f t="shared" si="5"/>
        <v>21.875</v>
      </c>
      <c r="U15" s="110">
        <v>0.0</v>
      </c>
      <c r="V15" s="110">
        <v>0.0</v>
      </c>
      <c r="W15" s="110">
        <v>0.0</v>
      </c>
      <c r="X15" s="110">
        <v>0.0</v>
      </c>
      <c r="Y15" s="207">
        <f t="shared" si="6"/>
        <v>0</v>
      </c>
      <c r="Z15" s="110">
        <v>0.0</v>
      </c>
      <c r="AA15" s="110">
        <v>0.0</v>
      </c>
      <c r="AB15" s="110">
        <v>0.0</v>
      </c>
      <c r="AC15" s="110">
        <v>0.0</v>
      </c>
      <c r="AD15" s="207">
        <f t="shared" si="7"/>
        <v>0</v>
      </c>
      <c r="AE15" s="110">
        <v>0.0</v>
      </c>
      <c r="AF15" s="110">
        <v>0.0</v>
      </c>
      <c r="AG15" s="110">
        <v>0.0</v>
      </c>
      <c r="AH15" s="110">
        <v>0.0</v>
      </c>
      <c r="AI15" s="211">
        <f t="shared" si="8"/>
        <v>0</v>
      </c>
      <c r="AJ15" s="210">
        <v>12.5</v>
      </c>
      <c r="AK15" s="210">
        <v>25.0</v>
      </c>
      <c r="AL15" s="210">
        <v>25.0</v>
      </c>
      <c r="AM15" s="210">
        <v>12.5</v>
      </c>
      <c r="AN15" s="211">
        <f t="shared" si="9"/>
        <v>18.75</v>
      </c>
      <c r="AO15" s="110">
        <f t="shared" si="10"/>
        <v>3</v>
      </c>
      <c r="AP15" s="110">
        <v>16.0</v>
      </c>
      <c r="AQ15" s="213">
        <v>0.0</v>
      </c>
      <c r="AR15" s="252">
        <v>60.0</v>
      </c>
      <c r="AS15" s="97"/>
      <c r="AT15" s="97"/>
      <c r="AU15" s="216"/>
      <c r="AV15" s="217"/>
      <c r="AW15" s="162"/>
      <c r="AX15" s="162"/>
      <c r="AY15" s="152"/>
      <c r="AZ15" s="152"/>
      <c r="BA15" s="152"/>
      <c r="BB15" s="152"/>
      <c r="BC15" s="152"/>
      <c r="BD15" s="152"/>
      <c r="BE15" s="152"/>
      <c r="BF15" s="152"/>
    </row>
    <row r="16">
      <c r="A16" s="97"/>
      <c r="B16" s="203">
        <v>50.0</v>
      </c>
      <c r="C16" s="253"/>
      <c r="D16" s="219"/>
      <c r="E16" s="220">
        <v>37.5</v>
      </c>
      <c r="F16" s="207">
        <f t="shared" ref="F16:I16" si="14">sum(K16,P16,U16,Z16,AE16,AJ16)</f>
        <v>56.25</v>
      </c>
      <c r="G16" s="207">
        <f t="shared" si="14"/>
        <v>43.75</v>
      </c>
      <c r="H16" s="207">
        <f t="shared" si="14"/>
        <v>37.5</v>
      </c>
      <c r="I16" s="207">
        <f t="shared" si="14"/>
        <v>31.25</v>
      </c>
      <c r="J16" s="208">
        <f t="shared" si="3"/>
        <v>42.1875</v>
      </c>
      <c r="K16" s="110">
        <v>12.5</v>
      </c>
      <c r="L16" s="110">
        <v>12.5</v>
      </c>
      <c r="M16" s="110">
        <v>6.25</v>
      </c>
      <c r="N16" s="110">
        <v>0.0</v>
      </c>
      <c r="O16" s="207">
        <f t="shared" si="4"/>
        <v>7.8125</v>
      </c>
      <c r="P16" s="210">
        <v>6.25</v>
      </c>
      <c r="Q16" s="210">
        <v>6.25</v>
      </c>
      <c r="R16" s="210">
        <v>6.25</v>
      </c>
      <c r="S16" s="210">
        <v>6.25</v>
      </c>
      <c r="T16" s="207">
        <f t="shared" si="5"/>
        <v>6.25</v>
      </c>
      <c r="U16" s="210">
        <v>25.0</v>
      </c>
      <c r="V16" s="210">
        <v>12.5</v>
      </c>
      <c r="W16" s="210">
        <v>12.5</v>
      </c>
      <c r="X16" s="210">
        <v>12.5</v>
      </c>
      <c r="Y16" s="207">
        <f t="shared" si="6"/>
        <v>15.625</v>
      </c>
      <c r="Z16" s="110">
        <v>0.0</v>
      </c>
      <c r="AA16" s="110">
        <v>0.0</v>
      </c>
      <c r="AB16" s="110">
        <v>0.0</v>
      </c>
      <c r="AC16" s="110">
        <v>0.0</v>
      </c>
      <c r="AD16" s="207">
        <f t="shared" si="7"/>
        <v>0</v>
      </c>
      <c r="AE16" s="110">
        <v>0.0</v>
      </c>
      <c r="AF16" s="110">
        <v>0.0</v>
      </c>
      <c r="AG16" s="110">
        <v>0.0</v>
      </c>
      <c r="AH16" s="110">
        <v>0.0</v>
      </c>
      <c r="AI16" s="211">
        <f t="shared" si="8"/>
        <v>0</v>
      </c>
      <c r="AJ16" s="210">
        <v>12.5</v>
      </c>
      <c r="AK16" s="210">
        <v>12.5</v>
      </c>
      <c r="AL16" s="210">
        <v>12.5</v>
      </c>
      <c r="AM16" s="210">
        <v>12.5</v>
      </c>
      <c r="AN16" s="211">
        <f t="shared" si="9"/>
        <v>12.5</v>
      </c>
      <c r="AO16" s="110">
        <f t="shared" si="10"/>
        <v>4</v>
      </c>
      <c r="AP16" s="222">
        <v>20.0</v>
      </c>
      <c r="AQ16" s="213">
        <v>20.0</v>
      </c>
      <c r="AR16" s="252">
        <v>50.0</v>
      </c>
      <c r="AS16" s="97"/>
      <c r="AT16" s="97"/>
      <c r="AU16" s="216"/>
      <c r="AV16" s="217"/>
      <c r="AW16" s="162"/>
      <c r="AX16" s="162"/>
      <c r="AY16" s="152"/>
      <c r="AZ16" s="152"/>
      <c r="BA16" s="152"/>
      <c r="BB16" s="152"/>
      <c r="BC16" s="152"/>
      <c r="BD16" s="152"/>
      <c r="BE16" s="152"/>
      <c r="BF16" s="152"/>
    </row>
    <row r="17">
      <c r="A17" s="97"/>
      <c r="B17" s="203">
        <v>60.0</v>
      </c>
      <c r="C17" s="254"/>
      <c r="D17" s="164"/>
      <c r="E17" s="220">
        <v>37.5</v>
      </c>
      <c r="F17" s="207">
        <f t="shared" ref="F17:I17" si="15">sum(K17,P17,U17,Z17,AE17,AJ17)</f>
        <v>62.5</v>
      </c>
      <c r="G17" s="207">
        <f t="shared" si="15"/>
        <v>62.5</v>
      </c>
      <c r="H17" s="207">
        <f t="shared" si="15"/>
        <v>37.5</v>
      </c>
      <c r="I17" s="207">
        <f t="shared" si="15"/>
        <v>12.5</v>
      </c>
      <c r="J17" s="208">
        <f t="shared" si="3"/>
        <v>43.75</v>
      </c>
      <c r="K17" s="110">
        <v>12.5</v>
      </c>
      <c r="L17" s="110">
        <v>12.5</v>
      </c>
      <c r="M17" s="110">
        <v>0.0</v>
      </c>
      <c r="N17" s="110">
        <v>0.0</v>
      </c>
      <c r="O17" s="207">
        <f t="shared" si="4"/>
        <v>6.25</v>
      </c>
      <c r="P17" s="209">
        <v>50.0</v>
      </c>
      <c r="Q17" s="209">
        <v>50.0</v>
      </c>
      <c r="R17" s="209">
        <v>37.5</v>
      </c>
      <c r="S17" s="209">
        <v>12.5</v>
      </c>
      <c r="T17" s="207">
        <f t="shared" si="5"/>
        <v>37.5</v>
      </c>
      <c r="U17" s="110">
        <v>0.0</v>
      </c>
      <c r="V17" s="110">
        <v>0.0</v>
      </c>
      <c r="W17" s="110">
        <v>0.0</v>
      </c>
      <c r="X17" s="110">
        <v>0.0</v>
      </c>
      <c r="Y17" s="207">
        <f t="shared" si="6"/>
        <v>0</v>
      </c>
      <c r="Z17" s="110">
        <v>0.0</v>
      </c>
      <c r="AA17" s="110">
        <v>0.0</v>
      </c>
      <c r="AB17" s="110">
        <v>0.0</v>
      </c>
      <c r="AC17" s="110">
        <v>0.0</v>
      </c>
      <c r="AD17" s="207">
        <f t="shared" si="7"/>
        <v>0</v>
      </c>
      <c r="AE17" s="110">
        <v>0.0</v>
      </c>
      <c r="AF17" s="110">
        <v>0.0</v>
      </c>
      <c r="AG17" s="110">
        <v>0.0</v>
      </c>
      <c r="AH17" s="110">
        <v>0.0</v>
      </c>
      <c r="AI17" s="211">
        <f t="shared" si="8"/>
        <v>0</v>
      </c>
      <c r="AJ17" s="110">
        <v>0.0</v>
      </c>
      <c r="AK17" s="110">
        <v>0.0</v>
      </c>
      <c r="AL17" s="110">
        <v>0.0</v>
      </c>
      <c r="AM17" s="110">
        <v>0.0</v>
      </c>
      <c r="AN17" s="211">
        <f t="shared" si="9"/>
        <v>0</v>
      </c>
      <c r="AO17" s="110">
        <f t="shared" si="10"/>
        <v>2</v>
      </c>
      <c r="AP17" s="222">
        <v>16.0</v>
      </c>
      <c r="AQ17" s="213">
        <v>20.0</v>
      </c>
      <c r="AR17" s="252">
        <v>50.0</v>
      </c>
      <c r="AS17" s="97"/>
      <c r="AT17" s="97"/>
      <c r="AU17" s="216"/>
      <c r="AV17" s="217"/>
      <c r="AW17" s="162"/>
      <c r="AX17" s="152"/>
      <c r="AY17" s="152"/>
      <c r="AZ17" s="152"/>
      <c r="BA17" s="152"/>
      <c r="BB17" s="152"/>
      <c r="BC17" s="152"/>
      <c r="BD17" s="152"/>
      <c r="BE17" s="152"/>
      <c r="BF17" s="152"/>
    </row>
    <row r="18">
      <c r="A18" s="97"/>
      <c r="B18" s="203">
        <v>70.0</v>
      </c>
      <c r="C18" s="254"/>
      <c r="D18" s="164"/>
      <c r="E18" s="220">
        <v>75.0</v>
      </c>
      <c r="F18" s="207">
        <f t="shared" ref="F18:I18" si="16">sum(K18,P18,U18,Z18,AE18,AJ18)</f>
        <v>81.25</v>
      </c>
      <c r="G18" s="207">
        <f t="shared" si="16"/>
        <v>62.5</v>
      </c>
      <c r="H18" s="207">
        <f t="shared" si="16"/>
        <v>93.75</v>
      </c>
      <c r="I18" s="207">
        <f t="shared" si="16"/>
        <v>81.25</v>
      </c>
      <c r="J18" s="208">
        <f t="shared" si="3"/>
        <v>79.6875</v>
      </c>
      <c r="K18" s="210">
        <v>6.25</v>
      </c>
      <c r="L18" s="210">
        <v>0.0</v>
      </c>
      <c r="M18" s="210">
        <v>6.25</v>
      </c>
      <c r="N18" s="210">
        <v>6.25</v>
      </c>
      <c r="O18" s="207">
        <f t="shared" si="4"/>
        <v>4.6875</v>
      </c>
      <c r="P18" s="210">
        <v>50.0</v>
      </c>
      <c r="Q18" s="210">
        <v>37.5</v>
      </c>
      <c r="R18" s="210">
        <v>50.0</v>
      </c>
      <c r="S18" s="210">
        <v>37.5</v>
      </c>
      <c r="T18" s="207">
        <f t="shared" si="5"/>
        <v>43.75</v>
      </c>
      <c r="U18" s="210">
        <v>12.5</v>
      </c>
      <c r="V18" s="210">
        <v>12.5</v>
      </c>
      <c r="W18" s="210">
        <v>25.0</v>
      </c>
      <c r="X18" s="210">
        <v>25.0</v>
      </c>
      <c r="Y18" s="207">
        <f t="shared" si="6"/>
        <v>18.75</v>
      </c>
      <c r="Z18" s="110">
        <v>0.0</v>
      </c>
      <c r="AA18" s="110">
        <v>0.0</v>
      </c>
      <c r="AB18" s="110">
        <v>0.0</v>
      </c>
      <c r="AC18" s="110">
        <v>0.0</v>
      </c>
      <c r="AD18" s="207">
        <f t="shared" si="7"/>
        <v>0</v>
      </c>
      <c r="AE18" s="110">
        <v>0.0</v>
      </c>
      <c r="AF18" s="110">
        <v>0.0</v>
      </c>
      <c r="AG18" s="110">
        <v>0.0</v>
      </c>
      <c r="AH18" s="110">
        <v>0.0</v>
      </c>
      <c r="AI18" s="211">
        <f t="shared" si="8"/>
        <v>0</v>
      </c>
      <c r="AJ18" s="210">
        <v>12.5</v>
      </c>
      <c r="AK18" s="210">
        <v>12.5</v>
      </c>
      <c r="AL18" s="210">
        <v>12.5</v>
      </c>
      <c r="AM18" s="210">
        <v>12.5</v>
      </c>
      <c r="AN18" s="211">
        <f t="shared" si="9"/>
        <v>12.5</v>
      </c>
      <c r="AO18" s="110">
        <f t="shared" si="10"/>
        <v>4</v>
      </c>
      <c r="AP18" s="110">
        <v>12.0</v>
      </c>
      <c r="AQ18" s="213">
        <v>10.0</v>
      </c>
      <c r="AR18" s="252">
        <v>80.0</v>
      </c>
      <c r="AS18" s="97"/>
      <c r="AT18" s="97"/>
      <c r="AU18" s="216"/>
      <c r="AV18" s="217"/>
      <c r="AW18" s="162"/>
      <c r="AX18" s="152"/>
      <c r="AY18" s="152"/>
      <c r="AZ18" s="152"/>
      <c r="BA18" s="152"/>
      <c r="BB18" s="152"/>
      <c r="BC18" s="152"/>
      <c r="BD18" s="152"/>
      <c r="BE18" s="152"/>
      <c r="BF18" s="152"/>
    </row>
    <row r="19">
      <c r="A19" s="97"/>
      <c r="B19" s="203">
        <v>80.0</v>
      </c>
      <c r="C19" s="254"/>
      <c r="D19" s="164"/>
      <c r="E19" s="220">
        <v>37.5</v>
      </c>
      <c r="F19" s="207">
        <f t="shared" ref="F19:I19" si="17">sum(K19,P19,U19,Z19,AE19,AJ19)</f>
        <v>18.75</v>
      </c>
      <c r="G19" s="207">
        <f t="shared" si="17"/>
        <v>12.5</v>
      </c>
      <c r="H19" s="207">
        <f t="shared" si="17"/>
        <v>62.5</v>
      </c>
      <c r="I19" s="207">
        <f t="shared" si="17"/>
        <v>62.5</v>
      </c>
      <c r="J19" s="208">
        <f t="shared" si="3"/>
        <v>39.0625</v>
      </c>
      <c r="K19" s="110">
        <v>0.0</v>
      </c>
      <c r="L19" s="110">
        <v>0.0</v>
      </c>
      <c r="M19" s="110">
        <v>0.0</v>
      </c>
      <c r="N19" s="110">
        <v>0.0</v>
      </c>
      <c r="O19" s="207">
        <f t="shared" si="4"/>
        <v>0</v>
      </c>
      <c r="P19" s="210">
        <v>12.5</v>
      </c>
      <c r="Q19" s="210">
        <v>12.5</v>
      </c>
      <c r="R19" s="210">
        <v>0.0</v>
      </c>
      <c r="S19" s="210">
        <v>0.0</v>
      </c>
      <c r="T19" s="207">
        <f t="shared" si="5"/>
        <v>6.25</v>
      </c>
      <c r="U19" s="210">
        <v>0.0</v>
      </c>
      <c r="V19" s="210">
        <v>0.0</v>
      </c>
      <c r="W19" s="210">
        <v>25.0</v>
      </c>
      <c r="X19" s="210">
        <v>25.0</v>
      </c>
      <c r="Y19" s="207">
        <f t="shared" si="6"/>
        <v>12.5</v>
      </c>
      <c r="Z19" s="110">
        <v>0.0</v>
      </c>
      <c r="AA19" s="110">
        <v>0.0</v>
      </c>
      <c r="AB19" s="110">
        <v>0.0</v>
      </c>
      <c r="AC19" s="110">
        <v>0.0</v>
      </c>
      <c r="AD19" s="207">
        <f t="shared" si="7"/>
        <v>0</v>
      </c>
      <c r="AE19" s="210">
        <v>0.0</v>
      </c>
      <c r="AF19" s="210">
        <v>0.0</v>
      </c>
      <c r="AG19" s="210">
        <v>12.5</v>
      </c>
      <c r="AH19" s="210">
        <v>12.5</v>
      </c>
      <c r="AI19" s="211">
        <f t="shared" si="8"/>
        <v>6.25</v>
      </c>
      <c r="AJ19" s="210">
        <v>6.25</v>
      </c>
      <c r="AK19" s="210">
        <v>0.0</v>
      </c>
      <c r="AL19" s="210">
        <v>25.0</v>
      </c>
      <c r="AM19" s="210">
        <v>25.0</v>
      </c>
      <c r="AN19" s="211">
        <f t="shared" si="9"/>
        <v>14.0625</v>
      </c>
      <c r="AO19" s="110">
        <f t="shared" si="10"/>
        <v>4</v>
      </c>
      <c r="AP19" s="207"/>
      <c r="AQ19" s="213">
        <v>20.0</v>
      </c>
      <c r="AR19" s="252">
        <v>60.0</v>
      </c>
      <c r="AS19" s="97"/>
      <c r="AT19" s="97"/>
      <c r="AU19" s="216"/>
      <c r="AV19" s="217"/>
      <c r="AW19" s="162"/>
      <c r="AX19" s="162"/>
      <c r="AY19" s="152"/>
      <c r="AZ19" s="152"/>
      <c r="BA19" s="152"/>
      <c r="BB19" s="152"/>
      <c r="BC19" s="152"/>
      <c r="BD19" s="152"/>
      <c r="BE19" s="152"/>
      <c r="BF19" s="152"/>
    </row>
    <row r="20">
      <c r="A20" s="97"/>
      <c r="B20" s="203">
        <v>90.0</v>
      </c>
      <c r="C20" s="254"/>
      <c r="D20" s="164"/>
      <c r="E20" s="220">
        <v>37.5</v>
      </c>
      <c r="F20" s="207">
        <f t="shared" ref="F20:I20" si="18">sum(K20,P20,U20,Z20,AE20,AJ20)</f>
        <v>37.5</v>
      </c>
      <c r="G20" s="207">
        <f t="shared" si="18"/>
        <v>31.25</v>
      </c>
      <c r="H20" s="207">
        <f t="shared" si="18"/>
        <v>37.5</v>
      </c>
      <c r="I20" s="207">
        <f t="shared" si="18"/>
        <v>62.5</v>
      </c>
      <c r="J20" s="208">
        <f t="shared" si="3"/>
        <v>42.1875</v>
      </c>
      <c r="K20" s="110">
        <v>0.0</v>
      </c>
      <c r="L20" s="110">
        <v>0.0</v>
      </c>
      <c r="M20" s="110">
        <v>0.0</v>
      </c>
      <c r="N20" s="110">
        <v>0.0</v>
      </c>
      <c r="O20" s="207">
        <f t="shared" si="4"/>
        <v>0</v>
      </c>
      <c r="P20" s="210">
        <v>25.0</v>
      </c>
      <c r="Q20" s="210">
        <v>25.0</v>
      </c>
      <c r="R20" s="210">
        <v>25.0</v>
      </c>
      <c r="S20" s="210">
        <v>50.0</v>
      </c>
      <c r="T20" s="207">
        <f t="shared" si="5"/>
        <v>31.25</v>
      </c>
      <c r="U20" s="110">
        <v>0.0</v>
      </c>
      <c r="V20" s="110">
        <v>0.0</v>
      </c>
      <c r="W20" s="110">
        <v>0.0</v>
      </c>
      <c r="X20" s="110">
        <v>0.0</v>
      </c>
      <c r="Y20" s="207">
        <f t="shared" si="6"/>
        <v>0</v>
      </c>
      <c r="Z20" s="110">
        <v>0.0</v>
      </c>
      <c r="AA20" s="110">
        <v>0.0</v>
      </c>
      <c r="AB20" s="110">
        <v>0.0</v>
      </c>
      <c r="AC20" s="110">
        <v>0.0</v>
      </c>
      <c r="AD20" s="207">
        <f t="shared" si="7"/>
        <v>0</v>
      </c>
      <c r="AE20" s="110">
        <v>0.0</v>
      </c>
      <c r="AF20" s="110">
        <v>0.0</v>
      </c>
      <c r="AG20" s="110">
        <v>0.0</v>
      </c>
      <c r="AH20" s="110">
        <v>0.0</v>
      </c>
      <c r="AI20" s="211">
        <f t="shared" si="8"/>
        <v>0</v>
      </c>
      <c r="AJ20" s="210">
        <v>12.5</v>
      </c>
      <c r="AK20" s="210">
        <v>6.25</v>
      </c>
      <c r="AL20" s="210">
        <v>12.5</v>
      </c>
      <c r="AM20" s="210">
        <v>12.5</v>
      </c>
      <c r="AN20" s="211">
        <f t="shared" si="9"/>
        <v>10.9375</v>
      </c>
      <c r="AO20" s="110">
        <f t="shared" si="10"/>
        <v>2</v>
      </c>
      <c r="AP20" s="224"/>
      <c r="AQ20" s="213">
        <v>10.0</v>
      </c>
      <c r="AR20" s="252">
        <v>50.0</v>
      </c>
      <c r="AS20" s="97"/>
      <c r="AT20" s="97"/>
      <c r="AU20" s="216"/>
      <c r="AV20" s="217"/>
      <c r="AW20" s="162"/>
      <c r="AX20" s="162"/>
      <c r="AY20" s="152"/>
      <c r="AZ20" s="152"/>
      <c r="BA20" s="152"/>
      <c r="BB20" s="152"/>
      <c r="BC20" s="152"/>
      <c r="BD20" s="152"/>
      <c r="BE20" s="152"/>
      <c r="BF20" s="152"/>
    </row>
    <row r="21">
      <c r="A21" s="96"/>
      <c r="B21" s="203">
        <v>100.0</v>
      </c>
      <c r="C21" s="255" t="s">
        <v>276</v>
      </c>
      <c r="D21" s="226"/>
      <c r="E21" s="227">
        <v>18.75</v>
      </c>
      <c r="F21" s="207">
        <f t="shared" ref="F21:I21" si="19">sum(K21,P21,U21,Z21,AE21,AJ21)</f>
        <v>12.5</v>
      </c>
      <c r="G21" s="207">
        <f t="shared" si="19"/>
        <v>25</v>
      </c>
      <c r="H21" s="207">
        <f t="shared" si="19"/>
        <v>25</v>
      </c>
      <c r="I21" s="207">
        <f t="shared" si="19"/>
        <v>12.5</v>
      </c>
      <c r="J21" s="208">
        <f t="shared" si="3"/>
        <v>18.75</v>
      </c>
      <c r="K21" s="110">
        <v>0.0</v>
      </c>
      <c r="L21" s="110">
        <v>0.0</v>
      </c>
      <c r="M21" s="110">
        <v>0.0</v>
      </c>
      <c r="N21" s="110">
        <v>0.0</v>
      </c>
      <c r="O21" s="207">
        <f t="shared" si="4"/>
        <v>0</v>
      </c>
      <c r="P21" s="210">
        <v>12.5</v>
      </c>
      <c r="Q21" s="210">
        <v>25.0</v>
      </c>
      <c r="R21" s="210">
        <v>25.0</v>
      </c>
      <c r="S21" s="210">
        <v>12.5</v>
      </c>
      <c r="T21" s="207">
        <f t="shared" si="5"/>
        <v>18.75</v>
      </c>
      <c r="U21" s="110">
        <v>0.0</v>
      </c>
      <c r="V21" s="110">
        <v>0.0</v>
      </c>
      <c r="W21" s="110">
        <v>0.0</v>
      </c>
      <c r="X21" s="110">
        <v>0.0</v>
      </c>
      <c r="Y21" s="207">
        <f t="shared" si="6"/>
        <v>0</v>
      </c>
      <c r="Z21" s="110">
        <v>0.0</v>
      </c>
      <c r="AA21" s="110">
        <v>0.0</v>
      </c>
      <c r="AB21" s="110">
        <v>0.0</v>
      </c>
      <c r="AC21" s="110">
        <v>0.0</v>
      </c>
      <c r="AD21" s="207">
        <f t="shared" si="7"/>
        <v>0</v>
      </c>
      <c r="AE21" s="110">
        <v>0.0</v>
      </c>
      <c r="AF21" s="110">
        <v>0.0</v>
      </c>
      <c r="AG21" s="110">
        <v>0.0</v>
      </c>
      <c r="AH21" s="110">
        <v>0.0</v>
      </c>
      <c r="AI21" s="211">
        <f t="shared" si="8"/>
        <v>0</v>
      </c>
      <c r="AJ21" s="110">
        <v>0.0</v>
      </c>
      <c r="AK21" s="110">
        <v>0.0</v>
      </c>
      <c r="AL21" s="110">
        <v>0.0</v>
      </c>
      <c r="AM21" s="110">
        <v>0.0</v>
      </c>
      <c r="AN21" s="211">
        <f t="shared" si="9"/>
        <v>0</v>
      </c>
      <c r="AO21" s="110">
        <f t="shared" si="10"/>
        <v>1</v>
      </c>
      <c r="AP21" s="224"/>
      <c r="AQ21" s="213">
        <v>10.0</v>
      </c>
      <c r="AR21" s="252">
        <v>40.0</v>
      </c>
      <c r="AS21" s="96"/>
      <c r="AT21" s="96"/>
      <c r="AU21" s="216"/>
      <c r="AV21" s="217"/>
      <c r="AW21" s="162"/>
      <c r="AX21" s="162"/>
      <c r="AY21" s="152"/>
      <c r="AZ21" s="152"/>
      <c r="BA21" s="152"/>
      <c r="BB21" s="152"/>
      <c r="BC21" s="152"/>
      <c r="BD21" s="152"/>
      <c r="BE21" s="152"/>
      <c r="BF21" s="152"/>
    </row>
    <row r="22">
      <c r="A22" s="202">
        <v>2.0</v>
      </c>
      <c r="B22" s="203">
        <v>0.0</v>
      </c>
      <c r="C22" s="251" t="s">
        <v>277</v>
      </c>
      <c r="D22" s="205"/>
      <c r="E22" s="206">
        <v>18.75</v>
      </c>
      <c r="F22" s="207">
        <f t="shared" ref="F22:I22" si="20">sum(K22,P22,U22,Z22,AE22,AJ22)</f>
        <v>25</v>
      </c>
      <c r="G22" s="207">
        <f t="shared" si="20"/>
        <v>12.5</v>
      </c>
      <c r="H22" s="207">
        <f t="shared" si="20"/>
        <v>12.5</v>
      </c>
      <c r="I22" s="207">
        <f t="shared" si="20"/>
        <v>25</v>
      </c>
      <c r="J22" s="208">
        <f t="shared" si="3"/>
        <v>18.75</v>
      </c>
      <c r="K22" s="110">
        <v>0.0</v>
      </c>
      <c r="L22" s="110">
        <v>0.0</v>
      </c>
      <c r="M22" s="110">
        <v>0.0</v>
      </c>
      <c r="N22" s="110">
        <v>0.0</v>
      </c>
      <c r="O22" s="207">
        <f t="shared" si="4"/>
        <v>0</v>
      </c>
      <c r="P22" s="110">
        <v>0.0</v>
      </c>
      <c r="Q22" s="110">
        <v>0.0</v>
      </c>
      <c r="R22" s="110">
        <v>0.0</v>
      </c>
      <c r="S22" s="110">
        <v>0.0</v>
      </c>
      <c r="T22" s="207">
        <f t="shared" si="5"/>
        <v>0</v>
      </c>
      <c r="U22" s="110">
        <v>0.0</v>
      </c>
      <c r="V22" s="110">
        <v>0.0</v>
      </c>
      <c r="W22" s="110">
        <v>0.0</v>
      </c>
      <c r="X22" s="110">
        <v>0.0</v>
      </c>
      <c r="Y22" s="207">
        <f t="shared" si="6"/>
        <v>0</v>
      </c>
      <c r="Z22" s="110">
        <v>0.0</v>
      </c>
      <c r="AA22" s="110">
        <v>0.0</v>
      </c>
      <c r="AB22" s="110">
        <v>0.0</v>
      </c>
      <c r="AC22" s="110">
        <v>0.0</v>
      </c>
      <c r="AD22" s="207">
        <f t="shared" si="7"/>
        <v>0</v>
      </c>
      <c r="AE22" s="110">
        <v>0.0</v>
      </c>
      <c r="AF22" s="110">
        <v>0.0</v>
      </c>
      <c r="AG22" s="110">
        <v>0.0</v>
      </c>
      <c r="AH22" s="110">
        <v>0.0</v>
      </c>
      <c r="AI22" s="211">
        <f t="shared" si="8"/>
        <v>0</v>
      </c>
      <c r="AJ22" s="210">
        <v>25.0</v>
      </c>
      <c r="AK22" s="210">
        <v>12.5</v>
      </c>
      <c r="AL22" s="210">
        <v>12.5</v>
      </c>
      <c r="AM22" s="210">
        <v>25.0</v>
      </c>
      <c r="AN22" s="211">
        <f t="shared" si="9"/>
        <v>18.75</v>
      </c>
      <c r="AO22" s="110">
        <f t="shared" si="10"/>
        <v>1</v>
      </c>
      <c r="AP22" s="207"/>
      <c r="AQ22" s="213">
        <v>0.0</v>
      </c>
      <c r="AR22" s="252">
        <v>60.0</v>
      </c>
      <c r="AS22" s="214" t="s">
        <v>275</v>
      </c>
      <c r="AT22" s="215" t="s">
        <v>267</v>
      </c>
      <c r="AU22" s="216"/>
      <c r="AV22" s="217"/>
      <c r="AW22" s="162"/>
      <c r="AX22" s="162"/>
      <c r="AY22" s="152"/>
      <c r="AZ22" s="152"/>
      <c r="BA22" s="152"/>
      <c r="BB22" s="152"/>
      <c r="BC22" s="152"/>
      <c r="BD22" s="152"/>
      <c r="BE22" s="152"/>
      <c r="BF22" s="152"/>
    </row>
    <row r="23">
      <c r="A23" s="97"/>
      <c r="B23" s="203">
        <v>10.0</v>
      </c>
      <c r="C23" s="253"/>
      <c r="D23" s="219"/>
      <c r="E23" s="220">
        <v>12.5</v>
      </c>
      <c r="F23" s="207">
        <f t="shared" ref="F23:I23" si="21">sum(K23,P23,U23,Z23,AE23,AJ23)</f>
        <v>12.5</v>
      </c>
      <c r="G23" s="207">
        <f t="shared" si="21"/>
        <v>12.5</v>
      </c>
      <c r="H23" s="207">
        <f t="shared" si="21"/>
        <v>12.5</v>
      </c>
      <c r="I23" s="207">
        <f t="shared" si="21"/>
        <v>12.5</v>
      </c>
      <c r="J23" s="208">
        <f t="shared" si="3"/>
        <v>12.5</v>
      </c>
      <c r="K23" s="110">
        <v>0.0</v>
      </c>
      <c r="L23" s="110">
        <v>0.0</v>
      </c>
      <c r="M23" s="110">
        <v>0.0</v>
      </c>
      <c r="N23" s="110">
        <v>0.0</v>
      </c>
      <c r="O23" s="207">
        <f t="shared" si="4"/>
        <v>0</v>
      </c>
      <c r="P23" s="209">
        <v>12.5</v>
      </c>
      <c r="Q23" s="209">
        <v>12.5</v>
      </c>
      <c r="R23" s="209">
        <v>12.5</v>
      </c>
      <c r="S23" s="209">
        <v>12.5</v>
      </c>
      <c r="T23" s="207">
        <f t="shared" si="5"/>
        <v>12.5</v>
      </c>
      <c r="U23" s="110">
        <v>0.0</v>
      </c>
      <c r="V23" s="110">
        <v>0.0</v>
      </c>
      <c r="W23" s="110">
        <v>0.0</v>
      </c>
      <c r="X23" s="110">
        <v>0.0</v>
      </c>
      <c r="Y23" s="207">
        <f t="shared" si="6"/>
        <v>0</v>
      </c>
      <c r="Z23" s="110">
        <v>0.0</v>
      </c>
      <c r="AA23" s="110">
        <v>0.0</v>
      </c>
      <c r="AB23" s="110">
        <v>0.0</v>
      </c>
      <c r="AC23" s="110">
        <v>0.0</v>
      </c>
      <c r="AD23" s="207">
        <f t="shared" si="7"/>
        <v>0</v>
      </c>
      <c r="AE23" s="110">
        <v>0.0</v>
      </c>
      <c r="AF23" s="110">
        <v>0.0</v>
      </c>
      <c r="AG23" s="110">
        <v>0.0</v>
      </c>
      <c r="AH23" s="110">
        <v>0.0</v>
      </c>
      <c r="AI23" s="211">
        <f t="shared" si="8"/>
        <v>0</v>
      </c>
      <c r="AJ23" s="110">
        <v>0.0</v>
      </c>
      <c r="AK23" s="110">
        <v>0.0</v>
      </c>
      <c r="AL23" s="110">
        <v>0.0</v>
      </c>
      <c r="AM23" s="110">
        <v>0.0</v>
      </c>
      <c r="AN23" s="211">
        <f t="shared" si="9"/>
        <v>0</v>
      </c>
      <c r="AO23" s="110">
        <f t="shared" si="10"/>
        <v>1</v>
      </c>
      <c r="AP23" s="207"/>
      <c r="AQ23" s="213">
        <v>10.0</v>
      </c>
      <c r="AR23" s="252">
        <v>40.0</v>
      </c>
      <c r="AS23" s="97"/>
      <c r="AT23" s="97"/>
      <c r="AU23" s="216"/>
      <c r="AV23" s="217"/>
      <c r="AW23" s="162"/>
      <c r="AX23" s="162"/>
      <c r="AY23" s="152"/>
      <c r="AZ23" s="152"/>
      <c r="BA23" s="152"/>
      <c r="BB23" s="152"/>
      <c r="BC23" s="152"/>
      <c r="BD23" s="152"/>
      <c r="BE23" s="152"/>
      <c r="BF23" s="152"/>
    </row>
    <row r="24">
      <c r="A24" s="97"/>
      <c r="B24" s="203">
        <v>20.0</v>
      </c>
      <c r="C24" s="253"/>
      <c r="D24" s="219"/>
      <c r="E24" s="220">
        <v>50.0</v>
      </c>
      <c r="F24" s="207">
        <f t="shared" ref="F24:I24" si="22">sum(K24,P24,U24,Z24,AE24,AJ24)</f>
        <v>75</v>
      </c>
      <c r="G24" s="207">
        <f t="shared" si="22"/>
        <v>62.5</v>
      </c>
      <c r="H24" s="207">
        <f t="shared" si="22"/>
        <v>50</v>
      </c>
      <c r="I24" s="207">
        <f t="shared" si="22"/>
        <v>37.5</v>
      </c>
      <c r="J24" s="208">
        <f t="shared" si="3"/>
        <v>56.25</v>
      </c>
      <c r="K24" s="110">
        <v>0.0</v>
      </c>
      <c r="L24" s="110">
        <v>0.0</v>
      </c>
      <c r="M24" s="110">
        <v>0.0</v>
      </c>
      <c r="N24" s="110">
        <v>0.0</v>
      </c>
      <c r="O24" s="207">
        <f t="shared" si="4"/>
        <v>0</v>
      </c>
      <c r="P24" s="209">
        <v>50.0</v>
      </c>
      <c r="Q24" s="110">
        <v>50.0</v>
      </c>
      <c r="R24" s="110">
        <v>37.5</v>
      </c>
      <c r="S24" s="110">
        <v>25.0</v>
      </c>
      <c r="T24" s="207">
        <f t="shared" si="5"/>
        <v>40.625</v>
      </c>
      <c r="U24" s="110">
        <v>0.0</v>
      </c>
      <c r="V24" s="110">
        <v>0.0</v>
      </c>
      <c r="W24" s="110">
        <v>0.0</v>
      </c>
      <c r="X24" s="110">
        <v>0.0</v>
      </c>
      <c r="Y24" s="207">
        <f t="shared" si="6"/>
        <v>0</v>
      </c>
      <c r="Z24" s="110">
        <v>0.0</v>
      </c>
      <c r="AA24" s="110">
        <v>0.0</v>
      </c>
      <c r="AB24" s="110">
        <v>0.0</v>
      </c>
      <c r="AC24" s="110">
        <v>0.0</v>
      </c>
      <c r="AD24" s="207">
        <f t="shared" si="7"/>
        <v>0</v>
      </c>
      <c r="AE24" s="110">
        <v>0.0</v>
      </c>
      <c r="AF24" s="110">
        <v>0.0</v>
      </c>
      <c r="AG24" s="110">
        <v>0.0</v>
      </c>
      <c r="AH24" s="110">
        <v>0.0</v>
      </c>
      <c r="AI24" s="211">
        <f t="shared" si="8"/>
        <v>0</v>
      </c>
      <c r="AJ24" s="210">
        <v>25.0</v>
      </c>
      <c r="AK24" s="210">
        <v>12.5</v>
      </c>
      <c r="AL24" s="210">
        <v>12.5</v>
      </c>
      <c r="AM24" s="210">
        <v>12.5</v>
      </c>
      <c r="AN24" s="211">
        <f t="shared" si="9"/>
        <v>15.625</v>
      </c>
      <c r="AO24" s="110">
        <f t="shared" si="10"/>
        <v>2</v>
      </c>
      <c r="AP24" s="224"/>
      <c r="AQ24" s="213">
        <v>10.0</v>
      </c>
      <c r="AR24" s="252">
        <v>70.0</v>
      </c>
      <c r="AS24" s="97"/>
      <c r="AT24" s="97"/>
      <c r="AU24" s="216"/>
      <c r="AV24" s="217"/>
      <c r="AW24" s="162"/>
      <c r="AX24" s="162"/>
      <c r="AY24" s="152"/>
      <c r="AZ24" s="152"/>
      <c r="BA24" s="152"/>
      <c r="BB24" s="152"/>
      <c r="BC24" s="152"/>
      <c r="BD24" s="152"/>
      <c r="BE24" s="152"/>
      <c r="BF24" s="152"/>
    </row>
    <row r="25">
      <c r="A25" s="97"/>
      <c r="B25" s="203">
        <v>30.0</v>
      </c>
      <c r="C25" s="253"/>
      <c r="D25" s="219"/>
      <c r="E25" s="220">
        <v>6.25</v>
      </c>
      <c r="F25" s="207">
        <f t="shared" ref="F25:I25" si="23">sum(K25,P25,U25,Z25,AE25,AJ25)</f>
        <v>12.5</v>
      </c>
      <c r="G25" s="207">
        <f t="shared" si="23"/>
        <v>0</v>
      </c>
      <c r="H25" s="207">
        <f t="shared" si="23"/>
        <v>12.5</v>
      </c>
      <c r="I25" s="207">
        <f t="shared" si="23"/>
        <v>6.25</v>
      </c>
      <c r="J25" s="208">
        <f t="shared" si="3"/>
        <v>7.8125</v>
      </c>
      <c r="K25" s="110">
        <v>0.0</v>
      </c>
      <c r="L25" s="110">
        <v>0.0</v>
      </c>
      <c r="M25" s="110">
        <v>0.0</v>
      </c>
      <c r="N25" s="110">
        <v>0.0</v>
      </c>
      <c r="O25" s="207">
        <f t="shared" si="4"/>
        <v>0</v>
      </c>
      <c r="P25" s="210">
        <v>12.5</v>
      </c>
      <c r="Q25" s="210">
        <v>0.0</v>
      </c>
      <c r="R25" s="210">
        <v>12.5</v>
      </c>
      <c r="S25" s="210">
        <v>6.25</v>
      </c>
      <c r="T25" s="207">
        <f t="shared" si="5"/>
        <v>7.8125</v>
      </c>
      <c r="U25" s="110">
        <v>0.0</v>
      </c>
      <c r="V25" s="110">
        <v>0.0</v>
      </c>
      <c r="W25" s="110">
        <v>0.0</v>
      </c>
      <c r="X25" s="110">
        <v>0.0</v>
      </c>
      <c r="Y25" s="207">
        <f t="shared" si="6"/>
        <v>0</v>
      </c>
      <c r="Z25" s="110">
        <v>0.0</v>
      </c>
      <c r="AA25" s="110">
        <v>0.0</v>
      </c>
      <c r="AB25" s="110">
        <v>0.0</v>
      </c>
      <c r="AC25" s="110">
        <v>0.0</v>
      </c>
      <c r="AD25" s="207">
        <f t="shared" si="7"/>
        <v>0</v>
      </c>
      <c r="AE25" s="110">
        <v>0.0</v>
      </c>
      <c r="AF25" s="110">
        <v>0.0</v>
      </c>
      <c r="AG25" s="110">
        <v>0.0</v>
      </c>
      <c r="AH25" s="110">
        <v>0.0</v>
      </c>
      <c r="AI25" s="211">
        <f t="shared" si="8"/>
        <v>0</v>
      </c>
      <c r="AJ25" s="110">
        <v>0.0</v>
      </c>
      <c r="AK25" s="110">
        <v>0.0</v>
      </c>
      <c r="AL25" s="110">
        <v>0.0</v>
      </c>
      <c r="AM25" s="110">
        <v>0.0</v>
      </c>
      <c r="AN25" s="211">
        <f t="shared" si="9"/>
        <v>0</v>
      </c>
      <c r="AO25" s="110">
        <f t="shared" si="10"/>
        <v>1</v>
      </c>
      <c r="AP25" s="224"/>
      <c r="AQ25" s="213">
        <v>0.0</v>
      </c>
      <c r="AR25" s="252">
        <v>70.0</v>
      </c>
      <c r="AS25" s="97"/>
      <c r="AT25" s="97"/>
      <c r="AU25" s="216"/>
      <c r="AV25" s="217"/>
      <c r="AW25" s="162"/>
      <c r="AX25" s="162"/>
      <c r="AY25" s="152"/>
      <c r="AZ25" s="152"/>
      <c r="BA25" s="152"/>
      <c r="BB25" s="152"/>
      <c r="BC25" s="152"/>
      <c r="BD25" s="152"/>
      <c r="BE25" s="152"/>
      <c r="BF25" s="152"/>
    </row>
    <row r="26">
      <c r="A26" s="97"/>
      <c r="B26" s="203">
        <v>40.0</v>
      </c>
      <c r="C26" s="253"/>
      <c r="D26" s="219"/>
      <c r="E26" s="220">
        <v>0.0</v>
      </c>
      <c r="F26" s="207">
        <f t="shared" ref="F26:I26" si="24">sum(K26,P26,U26,Z26,AE26,AJ26)</f>
        <v>0</v>
      </c>
      <c r="G26" s="207">
        <f t="shared" si="24"/>
        <v>0</v>
      </c>
      <c r="H26" s="207">
        <f t="shared" si="24"/>
        <v>0</v>
      </c>
      <c r="I26" s="207">
        <f t="shared" si="24"/>
        <v>0</v>
      </c>
      <c r="J26" s="208">
        <f t="shared" si="3"/>
        <v>0</v>
      </c>
      <c r="K26" s="203">
        <v>0.0</v>
      </c>
      <c r="L26" s="203">
        <v>0.0</v>
      </c>
      <c r="M26" s="203">
        <v>0.0</v>
      </c>
      <c r="N26" s="203">
        <v>0.0</v>
      </c>
      <c r="O26" s="207">
        <f t="shared" si="4"/>
        <v>0</v>
      </c>
      <c r="P26" s="203">
        <v>0.0</v>
      </c>
      <c r="Q26" s="203">
        <v>0.0</v>
      </c>
      <c r="R26" s="203">
        <v>0.0</v>
      </c>
      <c r="S26" s="203">
        <v>0.0</v>
      </c>
      <c r="T26" s="207">
        <f t="shared" si="5"/>
        <v>0</v>
      </c>
      <c r="U26" s="203">
        <v>0.0</v>
      </c>
      <c r="V26" s="203">
        <v>0.0</v>
      </c>
      <c r="W26" s="203">
        <v>0.0</v>
      </c>
      <c r="X26" s="203">
        <v>0.0</v>
      </c>
      <c r="Y26" s="207">
        <f t="shared" si="6"/>
        <v>0</v>
      </c>
      <c r="Z26" s="203">
        <v>0.0</v>
      </c>
      <c r="AA26" s="203">
        <v>0.0</v>
      </c>
      <c r="AB26" s="203">
        <v>0.0</v>
      </c>
      <c r="AC26" s="203">
        <v>0.0</v>
      </c>
      <c r="AD26" s="207">
        <f t="shared" si="7"/>
        <v>0</v>
      </c>
      <c r="AE26" s="203">
        <v>0.0</v>
      </c>
      <c r="AF26" s="203">
        <v>0.0</v>
      </c>
      <c r="AG26" s="203">
        <v>0.0</v>
      </c>
      <c r="AH26" s="203">
        <v>0.0</v>
      </c>
      <c r="AI26" s="211">
        <f t="shared" si="8"/>
        <v>0</v>
      </c>
      <c r="AJ26" s="203">
        <v>0.0</v>
      </c>
      <c r="AK26" s="203">
        <v>0.0</v>
      </c>
      <c r="AL26" s="203">
        <v>0.0</v>
      </c>
      <c r="AM26" s="203">
        <v>0.0</v>
      </c>
      <c r="AN26" s="211">
        <f t="shared" si="9"/>
        <v>0</v>
      </c>
      <c r="AO26" s="110">
        <f t="shared" si="10"/>
        <v>0</v>
      </c>
      <c r="AP26" s="207"/>
      <c r="AQ26" s="213">
        <v>20.0</v>
      </c>
      <c r="AR26" s="252">
        <v>60.0</v>
      </c>
      <c r="AS26" s="97"/>
      <c r="AT26" s="97"/>
      <c r="AU26" s="216"/>
      <c r="AV26" s="217"/>
      <c r="AW26" s="162"/>
      <c r="AX26" s="162"/>
      <c r="AY26" s="152"/>
      <c r="AZ26" s="152"/>
      <c r="BA26" s="152"/>
      <c r="BB26" s="152"/>
      <c r="BC26" s="152"/>
      <c r="BD26" s="152"/>
      <c r="BE26" s="152"/>
      <c r="BF26" s="152"/>
    </row>
    <row r="27">
      <c r="A27" s="97"/>
      <c r="B27" s="203">
        <v>50.0</v>
      </c>
      <c r="C27" s="253"/>
      <c r="D27" s="219"/>
      <c r="E27" s="220">
        <v>25.0</v>
      </c>
      <c r="F27" s="207">
        <f t="shared" ref="F27:I27" si="25">sum(K27,P27,U27,Z27,AE27,AJ27)</f>
        <v>25</v>
      </c>
      <c r="G27" s="207">
        <f t="shared" si="25"/>
        <v>25</v>
      </c>
      <c r="H27" s="207">
        <f t="shared" si="25"/>
        <v>25</v>
      </c>
      <c r="I27" s="207">
        <f t="shared" si="25"/>
        <v>25</v>
      </c>
      <c r="J27" s="208">
        <f t="shared" si="3"/>
        <v>25</v>
      </c>
      <c r="K27" s="110">
        <v>0.0</v>
      </c>
      <c r="L27" s="110">
        <v>0.0</v>
      </c>
      <c r="M27" s="110">
        <v>0.0</v>
      </c>
      <c r="N27" s="110">
        <v>0.0</v>
      </c>
      <c r="O27" s="207">
        <f t="shared" si="4"/>
        <v>0</v>
      </c>
      <c r="P27" s="210">
        <v>25.0</v>
      </c>
      <c r="Q27" s="210">
        <v>25.0</v>
      </c>
      <c r="R27" s="210">
        <v>25.0</v>
      </c>
      <c r="S27" s="210">
        <v>25.0</v>
      </c>
      <c r="T27" s="207">
        <f t="shared" si="5"/>
        <v>25</v>
      </c>
      <c r="U27" s="110">
        <v>0.0</v>
      </c>
      <c r="V27" s="110">
        <v>0.0</v>
      </c>
      <c r="W27" s="110">
        <v>0.0</v>
      </c>
      <c r="X27" s="110">
        <v>0.0</v>
      </c>
      <c r="Y27" s="207">
        <f t="shared" si="6"/>
        <v>0</v>
      </c>
      <c r="Z27" s="110">
        <v>0.0</v>
      </c>
      <c r="AA27" s="110">
        <v>0.0</v>
      </c>
      <c r="AB27" s="110">
        <v>0.0</v>
      </c>
      <c r="AC27" s="110">
        <v>0.0</v>
      </c>
      <c r="AD27" s="207">
        <f t="shared" si="7"/>
        <v>0</v>
      </c>
      <c r="AE27" s="110">
        <v>0.0</v>
      </c>
      <c r="AF27" s="110">
        <v>0.0</v>
      </c>
      <c r="AG27" s="110">
        <v>0.0</v>
      </c>
      <c r="AH27" s="110">
        <v>0.0</v>
      </c>
      <c r="AI27" s="211">
        <f t="shared" si="8"/>
        <v>0</v>
      </c>
      <c r="AJ27" s="110">
        <v>0.0</v>
      </c>
      <c r="AK27" s="110">
        <v>0.0</v>
      </c>
      <c r="AL27" s="110">
        <v>0.0</v>
      </c>
      <c r="AM27" s="110">
        <v>0.0</v>
      </c>
      <c r="AN27" s="211">
        <f t="shared" si="9"/>
        <v>0</v>
      </c>
      <c r="AO27" s="110">
        <f t="shared" si="10"/>
        <v>1</v>
      </c>
      <c r="AP27" s="224"/>
      <c r="AQ27" s="213">
        <v>10.0</v>
      </c>
      <c r="AR27" s="252">
        <v>15.0</v>
      </c>
      <c r="AS27" s="97"/>
      <c r="AT27" s="97"/>
      <c r="AU27" s="216"/>
      <c r="AV27" s="217"/>
      <c r="AW27" s="162"/>
      <c r="AX27" s="162"/>
      <c r="AY27" s="152"/>
      <c r="AZ27" s="152"/>
      <c r="BA27" s="152"/>
      <c r="BB27" s="152"/>
      <c r="BC27" s="152"/>
      <c r="BD27" s="152"/>
      <c r="BE27" s="152"/>
      <c r="BF27" s="152"/>
    </row>
    <row r="28">
      <c r="A28" s="97"/>
      <c r="B28" s="203">
        <v>60.0</v>
      </c>
      <c r="C28" s="254"/>
      <c r="D28" s="164"/>
      <c r="E28" s="220">
        <v>37.5</v>
      </c>
      <c r="F28" s="207">
        <f t="shared" ref="F28:I28" si="26">sum(K28,P28,U28,Z28,AE28,AJ28)</f>
        <v>50</v>
      </c>
      <c r="G28" s="207">
        <f t="shared" si="26"/>
        <v>50</v>
      </c>
      <c r="H28" s="207">
        <f t="shared" si="26"/>
        <v>37.5</v>
      </c>
      <c r="I28" s="207">
        <f t="shared" si="26"/>
        <v>37.5</v>
      </c>
      <c r="J28" s="208">
        <f t="shared" si="3"/>
        <v>43.75</v>
      </c>
      <c r="K28" s="110">
        <v>0.0</v>
      </c>
      <c r="L28" s="110">
        <v>0.0</v>
      </c>
      <c r="M28" s="110">
        <v>0.0</v>
      </c>
      <c r="N28" s="110">
        <v>0.0</v>
      </c>
      <c r="O28" s="207">
        <f t="shared" si="4"/>
        <v>0</v>
      </c>
      <c r="P28" s="210">
        <v>25.0</v>
      </c>
      <c r="Q28" s="210">
        <v>25.0</v>
      </c>
      <c r="R28" s="210">
        <v>25.0</v>
      </c>
      <c r="S28" s="210">
        <v>25.0</v>
      </c>
      <c r="T28" s="207">
        <f t="shared" si="5"/>
        <v>25</v>
      </c>
      <c r="U28" s="110">
        <v>0.0</v>
      </c>
      <c r="V28" s="110">
        <v>0.0</v>
      </c>
      <c r="W28" s="110">
        <v>0.0</v>
      </c>
      <c r="X28" s="110">
        <v>0.0</v>
      </c>
      <c r="Y28" s="207">
        <f t="shared" si="6"/>
        <v>0</v>
      </c>
      <c r="Z28" s="110">
        <v>0.0</v>
      </c>
      <c r="AA28" s="110">
        <v>0.0</v>
      </c>
      <c r="AB28" s="110">
        <v>0.0</v>
      </c>
      <c r="AC28" s="110">
        <v>0.0</v>
      </c>
      <c r="AD28" s="207">
        <f t="shared" si="7"/>
        <v>0</v>
      </c>
      <c r="AE28" s="110">
        <v>0.0</v>
      </c>
      <c r="AF28" s="110">
        <v>0.0</v>
      </c>
      <c r="AG28" s="110">
        <v>0.0</v>
      </c>
      <c r="AH28" s="110">
        <v>0.0</v>
      </c>
      <c r="AI28" s="211">
        <f t="shared" si="8"/>
        <v>0</v>
      </c>
      <c r="AJ28" s="210">
        <v>25.0</v>
      </c>
      <c r="AK28" s="210">
        <v>25.0</v>
      </c>
      <c r="AL28" s="210">
        <v>12.5</v>
      </c>
      <c r="AM28" s="210">
        <v>12.5</v>
      </c>
      <c r="AN28" s="211">
        <f t="shared" si="9"/>
        <v>18.75</v>
      </c>
      <c r="AO28" s="110">
        <f t="shared" si="10"/>
        <v>2</v>
      </c>
      <c r="AP28" s="207"/>
      <c r="AQ28" s="213">
        <v>0.0</v>
      </c>
      <c r="AR28" s="252">
        <v>70.0</v>
      </c>
      <c r="AS28" s="97"/>
      <c r="AT28" s="97"/>
      <c r="AU28" s="216"/>
      <c r="AV28" s="217"/>
      <c r="AW28" s="162"/>
      <c r="AX28" s="162"/>
      <c r="AY28" s="152"/>
      <c r="AZ28" s="152"/>
      <c r="BA28" s="152"/>
      <c r="BB28" s="152"/>
      <c r="BC28" s="152"/>
      <c r="BD28" s="152"/>
      <c r="BE28" s="152"/>
      <c r="BF28" s="152"/>
    </row>
    <row r="29">
      <c r="A29" s="97"/>
      <c r="B29" s="203">
        <v>70.0</v>
      </c>
      <c r="C29" s="254"/>
      <c r="D29" s="164"/>
      <c r="E29" s="220">
        <v>50.0</v>
      </c>
      <c r="F29" s="207">
        <f t="shared" ref="F29:I29" si="27">sum(K29,P29,U29,Z29,AE29,AJ29)</f>
        <v>75</v>
      </c>
      <c r="G29" s="207">
        <f t="shared" si="27"/>
        <v>50</v>
      </c>
      <c r="H29" s="207">
        <f t="shared" si="27"/>
        <v>50</v>
      </c>
      <c r="I29" s="207">
        <f t="shared" si="27"/>
        <v>50</v>
      </c>
      <c r="J29" s="208">
        <f t="shared" si="3"/>
        <v>56.25</v>
      </c>
      <c r="K29" s="110">
        <v>0.0</v>
      </c>
      <c r="L29" s="110">
        <v>0.0</v>
      </c>
      <c r="M29" s="110">
        <v>0.0</v>
      </c>
      <c r="N29" s="110">
        <v>0.0</v>
      </c>
      <c r="O29" s="207">
        <f t="shared" si="4"/>
        <v>0</v>
      </c>
      <c r="P29" s="210">
        <v>50.0</v>
      </c>
      <c r="Q29" s="210">
        <v>25.0</v>
      </c>
      <c r="R29" s="210">
        <v>25.0</v>
      </c>
      <c r="S29" s="210">
        <v>25.0</v>
      </c>
      <c r="T29" s="207">
        <f t="shared" si="5"/>
        <v>31.25</v>
      </c>
      <c r="U29" s="110">
        <v>0.0</v>
      </c>
      <c r="V29" s="110">
        <v>0.0</v>
      </c>
      <c r="W29" s="110">
        <v>0.0</v>
      </c>
      <c r="X29" s="110">
        <v>0.0</v>
      </c>
      <c r="Y29" s="207">
        <f t="shared" si="6"/>
        <v>0</v>
      </c>
      <c r="Z29" s="110">
        <v>0.0</v>
      </c>
      <c r="AA29" s="110">
        <v>0.0</v>
      </c>
      <c r="AB29" s="110">
        <v>0.0</v>
      </c>
      <c r="AC29" s="110">
        <v>0.0</v>
      </c>
      <c r="AD29" s="207">
        <f t="shared" si="7"/>
        <v>0</v>
      </c>
      <c r="AE29" s="110">
        <v>0.0</v>
      </c>
      <c r="AF29" s="110">
        <v>0.0</v>
      </c>
      <c r="AG29" s="110">
        <v>0.0</v>
      </c>
      <c r="AH29" s="110">
        <v>0.0</v>
      </c>
      <c r="AI29" s="211">
        <f t="shared" si="8"/>
        <v>0</v>
      </c>
      <c r="AJ29" s="210">
        <v>25.0</v>
      </c>
      <c r="AK29" s="210">
        <v>25.0</v>
      </c>
      <c r="AL29" s="210">
        <v>25.0</v>
      </c>
      <c r="AM29" s="210">
        <v>25.0</v>
      </c>
      <c r="AN29" s="211">
        <f t="shared" si="9"/>
        <v>25</v>
      </c>
      <c r="AO29" s="110">
        <f t="shared" si="10"/>
        <v>2</v>
      </c>
      <c r="AP29" s="224"/>
      <c r="AQ29" s="213">
        <v>10.0</v>
      </c>
      <c r="AR29" s="252">
        <v>0.0</v>
      </c>
      <c r="AS29" s="97"/>
      <c r="AT29" s="97"/>
      <c r="AU29" s="216"/>
      <c r="AV29" s="217"/>
      <c r="AW29" s="162"/>
      <c r="AX29" s="162"/>
      <c r="AY29" s="152"/>
      <c r="AZ29" s="152"/>
      <c r="BA29" s="152"/>
      <c r="BB29" s="152"/>
      <c r="BC29" s="152"/>
      <c r="BD29" s="152"/>
      <c r="BE29" s="152"/>
      <c r="BF29" s="152"/>
    </row>
    <row r="30">
      <c r="A30" s="97"/>
      <c r="B30" s="203">
        <v>80.0</v>
      </c>
      <c r="C30" s="254"/>
      <c r="D30" s="164"/>
      <c r="E30" s="220">
        <v>37.5</v>
      </c>
      <c r="F30" s="207">
        <f t="shared" ref="F30:I30" si="28">sum(K30,P30,U30,Z30,AE30,AJ30)</f>
        <v>50</v>
      </c>
      <c r="G30" s="207">
        <f t="shared" si="28"/>
        <v>50</v>
      </c>
      <c r="H30" s="207">
        <f t="shared" si="28"/>
        <v>37.5</v>
      </c>
      <c r="I30" s="207">
        <f t="shared" si="28"/>
        <v>25</v>
      </c>
      <c r="J30" s="208">
        <f t="shared" si="3"/>
        <v>40.625</v>
      </c>
      <c r="K30" s="110">
        <v>0.0</v>
      </c>
      <c r="L30" s="110">
        <v>0.0</v>
      </c>
      <c r="M30" s="110">
        <v>0.0</v>
      </c>
      <c r="N30" s="110">
        <v>0.0</v>
      </c>
      <c r="O30" s="207">
        <f t="shared" si="4"/>
        <v>0</v>
      </c>
      <c r="P30" s="210">
        <v>25.0</v>
      </c>
      <c r="Q30" s="210">
        <v>25.0</v>
      </c>
      <c r="R30" s="210">
        <v>12.5</v>
      </c>
      <c r="S30" s="210">
        <v>0.0</v>
      </c>
      <c r="T30" s="207">
        <f t="shared" si="5"/>
        <v>15.625</v>
      </c>
      <c r="U30" s="110">
        <v>0.0</v>
      </c>
      <c r="V30" s="110">
        <v>0.0</v>
      </c>
      <c r="W30" s="110">
        <v>0.0</v>
      </c>
      <c r="X30" s="110">
        <v>0.0</v>
      </c>
      <c r="Y30" s="207">
        <f t="shared" si="6"/>
        <v>0</v>
      </c>
      <c r="Z30" s="110">
        <v>0.0</v>
      </c>
      <c r="AA30" s="110">
        <v>0.0</v>
      </c>
      <c r="AB30" s="110">
        <v>0.0</v>
      </c>
      <c r="AC30" s="110">
        <v>0.0</v>
      </c>
      <c r="AD30" s="207">
        <f t="shared" si="7"/>
        <v>0</v>
      </c>
      <c r="AE30" s="110">
        <v>0.0</v>
      </c>
      <c r="AF30" s="110">
        <v>0.0</v>
      </c>
      <c r="AG30" s="110">
        <v>0.0</v>
      </c>
      <c r="AH30" s="110">
        <v>0.0</v>
      </c>
      <c r="AI30" s="211">
        <f t="shared" si="8"/>
        <v>0</v>
      </c>
      <c r="AJ30" s="210">
        <v>25.0</v>
      </c>
      <c r="AK30" s="210">
        <v>25.0</v>
      </c>
      <c r="AL30" s="210">
        <v>25.0</v>
      </c>
      <c r="AM30" s="210">
        <v>25.0</v>
      </c>
      <c r="AN30" s="211">
        <f t="shared" si="9"/>
        <v>25</v>
      </c>
      <c r="AO30" s="110">
        <f t="shared" si="10"/>
        <v>2</v>
      </c>
      <c r="AP30" s="207"/>
      <c r="AQ30" s="213">
        <v>10.0</v>
      </c>
      <c r="AR30" s="252">
        <v>70.0</v>
      </c>
      <c r="AS30" s="97"/>
      <c r="AT30" s="97"/>
      <c r="AU30" s="216"/>
      <c r="AV30" s="217"/>
      <c r="AW30" s="162"/>
      <c r="AX30" s="152"/>
      <c r="AY30" s="152"/>
      <c r="AZ30" s="152"/>
      <c r="BA30" s="152"/>
      <c r="BB30" s="152"/>
      <c r="BC30" s="152"/>
      <c r="BD30" s="152"/>
      <c r="BE30" s="152"/>
      <c r="BF30" s="152"/>
    </row>
    <row r="31">
      <c r="A31" s="97"/>
      <c r="B31" s="203">
        <v>90.0</v>
      </c>
      <c r="C31" s="254"/>
      <c r="D31" s="164"/>
      <c r="E31" s="220">
        <v>12.5</v>
      </c>
      <c r="F31" s="207">
        <f t="shared" ref="F31:I31" si="29">sum(K31,P31,U31,Z31,AE31,AJ31)</f>
        <v>50</v>
      </c>
      <c r="G31" s="207">
        <f t="shared" si="29"/>
        <v>0</v>
      </c>
      <c r="H31" s="207">
        <f t="shared" si="29"/>
        <v>0</v>
      </c>
      <c r="I31" s="207">
        <f t="shared" si="29"/>
        <v>0</v>
      </c>
      <c r="J31" s="208">
        <f t="shared" si="3"/>
        <v>12.5</v>
      </c>
      <c r="K31" s="110">
        <v>0.0</v>
      </c>
      <c r="L31" s="110">
        <v>0.0</v>
      </c>
      <c r="M31" s="110">
        <v>0.0</v>
      </c>
      <c r="N31" s="110">
        <v>0.0</v>
      </c>
      <c r="O31" s="207">
        <f t="shared" si="4"/>
        <v>0</v>
      </c>
      <c r="P31" s="210">
        <v>50.0</v>
      </c>
      <c r="Q31" s="210">
        <v>0.0</v>
      </c>
      <c r="R31" s="210">
        <v>0.0</v>
      </c>
      <c r="S31" s="210">
        <v>0.0</v>
      </c>
      <c r="T31" s="207">
        <f t="shared" si="5"/>
        <v>12.5</v>
      </c>
      <c r="U31" s="110">
        <v>0.0</v>
      </c>
      <c r="V31" s="110">
        <v>0.0</v>
      </c>
      <c r="W31" s="110">
        <v>0.0</v>
      </c>
      <c r="X31" s="110">
        <v>0.0</v>
      </c>
      <c r="Y31" s="207">
        <f t="shared" si="6"/>
        <v>0</v>
      </c>
      <c r="Z31" s="110">
        <v>0.0</v>
      </c>
      <c r="AA31" s="110">
        <v>0.0</v>
      </c>
      <c r="AB31" s="110">
        <v>0.0</v>
      </c>
      <c r="AC31" s="110">
        <v>0.0</v>
      </c>
      <c r="AD31" s="207">
        <f t="shared" si="7"/>
        <v>0</v>
      </c>
      <c r="AE31" s="110">
        <v>0.0</v>
      </c>
      <c r="AF31" s="110">
        <v>0.0</v>
      </c>
      <c r="AG31" s="110">
        <v>0.0</v>
      </c>
      <c r="AH31" s="110">
        <v>0.0</v>
      </c>
      <c r="AI31" s="211">
        <f t="shared" si="8"/>
        <v>0</v>
      </c>
      <c r="AJ31" s="110">
        <v>0.0</v>
      </c>
      <c r="AK31" s="110">
        <v>0.0</v>
      </c>
      <c r="AL31" s="110">
        <v>0.0</v>
      </c>
      <c r="AM31" s="110">
        <v>0.0</v>
      </c>
      <c r="AN31" s="211">
        <f t="shared" si="9"/>
        <v>0</v>
      </c>
      <c r="AO31" s="110">
        <f t="shared" si="10"/>
        <v>1</v>
      </c>
      <c r="AP31" s="207"/>
      <c r="AQ31" s="213">
        <v>10.0</v>
      </c>
      <c r="AR31" s="252">
        <v>15.0</v>
      </c>
      <c r="AS31" s="97"/>
      <c r="AT31" s="97"/>
      <c r="AU31" s="216"/>
      <c r="AV31" s="217"/>
      <c r="AW31" s="162"/>
      <c r="AX31" s="152"/>
      <c r="AY31" s="152"/>
      <c r="AZ31" s="152"/>
      <c r="BA31" s="152"/>
      <c r="BB31" s="152"/>
      <c r="BC31" s="152"/>
      <c r="BD31" s="152"/>
      <c r="BE31" s="152"/>
      <c r="BF31" s="152"/>
    </row>
    <row r="32">
      <c r="A32" s="96"/>
      <c r="B32" s="203">
        <v>100.0</v>
      </c>
      <c r="C32" s="255" t="s">
        <v>278</v>
      </c>
      <c r="D32" s="228"/>
      <c r="E32" s="227">
        <v>12.5</v>
      </c>
      <c r="F32" s="207">
        <f t="shared" ref="F32:I32" si="30">sum(K32,P32,U32,Z32,AE32,AJ32)</f>
        <v>0</v>
      </c>
      <c r="G32" s="207">
        <f t="shared" si="30"/>
        <v>0</v>
      </c>
      <c r="H32" s="207">
        <f t="shared" si="30"/>
        <v>25</v>
      </c>
      <c r="I32" s="207">
        <f t="shared" si="30"/>
        <v>25</v>
      </c>
      <c r="J32" s="208">
        <f t="shared" si="3"/>
        <v>12.5</v>
      </c>
      <c r="K32" s="110">
        <v>0.0</v>
      </c>
      <c r="L32" s="110">
        <v>0.0</v>
      </c>
      <c r="M32" s="110">
        <v>0.0</v>
      </c>
      <c r="N32" s="110">
        <v>0.0</v>
      </c>
      <c r="O32" s="207">
        <f t="shared" si="4"/>
        <v>0</v>
      </c>
      <c r="P32" s="210">
        <v>0.0</v>
      </c>
      <c r="Q32" s="210">
        <v>0.0</v>
      </c>
      <c r="R32" s="210">
        <v>25.0</v>
      </c>
      <c r="S32" s="210">
        <v>25.0</v>
      </c>
      <c r="T32" s="207">
        <f t="shared" si="5"/>
        <v>12.5</v>
      </c>
      <c r="U32" s="110">
        <v>0.0</v>
      </c>
      <c r="V32" s="110">
        <v>0.0</v>
      </c>
      <c r="W32" s="110">
        <v>0.0</v>
      </c>
      <c r="X32" s="110">
        <v>0.0</v>
      </c>
      <c r="Y32" s="207">
        <f t="shared" si="6"/>
        <v>0</v>
      </c>
      <c r="Z32" s="110">
        <v>0.0</v>
      </c>
      <c r="AA32" s="110">
        <v>0.0</v>
      </c>
      <c r="AB32" s="110">
        <v>0.0</v>
      </c>
      <c r="AC32" s="110">
        <v>0.0</v>
      </c>
      <c r="AD32" s="207">
        <f t="shared" si="7"/>
        <v>0</v>
      </c>
      <c r="AE32" s="110">
        <v>0.0</v>
      </c>
      <c r="AF32" s="110">
        <v>0.0</v>
      </c>
      <c r="AG32" s="110">
        <v>0.0</v>
      </c>
      <c r="AH32" s="110">
        <v>0.0</v>
      </c>
      <c r="AI32" s="211">
        <f t="shared" si="8"/>
        <v>0</v>
      </c>
      <c r="AJ32" s="110">
        <v>0.0</v>
      </c>
      <c r="AK32" s="110">
        <v>0.0</v>
      </c>
      <c r="AL32" s="110">
        <v>0.0</v>
      </c>
      <c r="AM32" s="110">
        <v>0.0</v>
      </c>
      <c r="AN32" s="211">
        <f t="shared" si="9"/>
        <v>0</v>
      </c>
      <c r="AO32" s="110">
        <f t="shared" si="10"/>
        <v>1</v>
      </c>
      <c r="AP32" s="224"/>
      <c r="AQ32" s="213">
        <v>10.0</v>
      </c>
      <c r="AR32" s="252">
        <v>40.0</v>
      </c>
      <c r="AS32" s="96"/>
      <c r="AT32" s="96"/>
      <c r="AU32" s="216"/>
      <c r="AV32" s="217"/>
      <c r="AW32" s="162"/>
      <c r="AX32" s="152"/>
      <c r="AY32" s="152"/>
      <c r="AZ32" s="152"/>
      <c r="BA32" s="152"/>
      <c r="BB32" s="152"/>
      <c r="BC32" s="152"/>
      <c r="BD32" s="152"/>
      <c r="BE32" s="152"/>
      <c r="BF32" s="152"/>
    </row>
    <row r="33">
      <c r="A33" s="202">
        <v>3.0</v>
      </c>
      <c r="B33" s="203">
        <v>0.0</v>
      </c>
      <c r="C33" s="251" t="s">
        <v>279</v>
      </c>
      <c r="D33" s="205"/>
      <c r="E33" s="206">
        <v>25.0</v>
      </c>
      <c r="F33" s="207">
        <f t="shared" ref="F33:I33" si="31">sum(K33,P33,U33,Z33,AE33,AJ33)</f>
        <v>37.5</v>
      </c>
      <c r="G33" s="207">
        <f t="shared" si="31"/>
        <v>25</v>
      </c>
      <c r="H33" s="207">
        <f t="shared" si="31"/>
        <v>25</v>
      </c>
      <c r="I33" s="207">
        <f t="shared" si="31"/>
        <v>25</v>
      </c>
      <c r="J33" s="208">
        <f t="shared" si="3"/>
        <v>28.125</v>
      </c>
      <c r="K33" s="110">
        <v>0.0</v>
      </c>
      <c r="L33" s="110">
        <v>0.0</v>
      </c>
      <c r="M33" s="110">
        <v>0.0</v>
      </c>
      <c r="N33" s="110">
        <v>0.0</v>
      </c>
      <c r="O33" s="207">
        <f t="shared" si="4"/>
        <v>0</v>
      </c>
      <c r="P33" s="110">
        <v>0.0</v>
      </c>
      <c r="Q33" s="110">
        <v>0.0</v>
      </c>
      <c r="R33" s="110">
        <v>0.0</v>
      </c>
      <c r="S33" s="110">
        <v>0.0</v>
      </c>
      <c r="T33" s="207">
        <f t="shared" si="5"/>
        <v>0</v>
      </c>
      <c r="U33" s="210">
        <v>25.0</v>
      </c>
      <c r="V33" s="210">
        <v>12.5</v>
      </c>
      <c r="W33" s="210">
        <v>12.5</v>
      </c>
      <c r="X33" s="210">
        <v>12.5</v>
      </c>
      <c r="Y33" s="207">
        <f t="shared" si="6"/>
        <v>15.625</v>
      </c>
      <c r="Z33" s="110">
        <v>0.0</v>
      </c>
      <c r="AA33" s="110">
        <v>0.0</v>
      </c>
      <c r="AB33" s="110">
        <v>0.0</v>
      </c>
      <c r="AC33" s="110">
        <v>0.0</v>
      </c>
      <c r="AD33" s="207">
        <f t="shared" si="7"/>
        <v>0</v>
      </c>
      <c r="AE33" s="110">
        <v>0.0</v>
      </c>
      <c r="AF33" s="110">
        <v>0.0</v>
      </c>
      <c r="AG33" s="110">
        <v>0.0</v>
      </c>
      <c r="AH33" s="110">
        <v>0.0</v>
      </c>
      <c r="AI33" s="211">
        <f t="shared" si="8"/>
        <v>0</v>
      </c>
      <c r="AJ33" s="210">
        <v>12.5</v>
      </c>
      <c r="AK33" s="210">
        <v>12.5</v>
      </c>
      <c r="AL33" s="210">
        <v>12.5</v>
      </c>
      <c r="AM33" s="210">
        <v>12.5</v>
      </c>
      <c r="AN33" s="211">
        <f t="shared" si="9"/>
        <v>12.5</v>
      </c>
      <c r="AO33" s="110">
        <f t="shared" si="10"/>
        <v>2</v>
      </c>
      <c r="AP33" s="207"/>
      <c r="AQ33" s="213">
        <v>10.0</v>
      </c>
      <c r="AR33" s="252">
        <v>30.0</v>
      </c>
      <c r="AS33" s="214" t="s">
        <v>275</v>
      </c>
      <c r="AT33" s="215" t="s">
        <v>267</v>
      </c>
      <c r="AU33" s="216"/>
      <c r="AV33" s="217"/>
      <c r="AW33" s="162"/>
      <c r="AX33" s="152"/>
      <c r="AY33" s="152"/>
      <c r="AZ33" s="152"/>
      <c r="BA33" s="152"/>
      <c r="BB33" s="152"/>
      <c r="BC33" s="152"/>
      <c r="BD33" s="152"/>
      <c r="BE33" s="152"/>
      <c r="BF33" s="152"/>
    </row>
    <row r="34">
      <c r="A34" s="97"/>
      <c r="B34" s="203">
        <v>10.0</v>
      </c>
      <c r="C34" s="253"/>
      <c r="D34" s="219"/>
      <c r="E34" s="220">
        <v>62.5</v>
      </c>
      <c r="F34" s="207">
        <f t="shared" ref="F34:I34" si="32">sum(K34,P34,U34,Z34,AE34,AJ34)</f>
        <v>50</v>
      </c>
      <c r="G34" s="207">
        <f t="shared" si="32"/>
        <v>50</v>
      </c>
      <c r="H34" s="207">
        <f t="shared" si="32"/>
        <v>75</v>
      </c>
      <c r="I34" s="207">
        <f t="shared" si="32"/>
        <v>75</v>
      </c>
      <c r="J34" s="208">
        <f t="shared" si="3"/>
        <v>62.5</v>
      </c>
      <c r="K34" s="110">
        <v>0.0</v>
      </c>
      <c r="L34" s="110">
        <v>0.0</v>
      </c>
      <c r="M34" s="110">
        <v>0.0</v>
      </c>
      <c r="N34" s="110">
        <v>0.0</v>
      </c>
      <c r="O34" s="207">
        <f t="shared" si="4"/>
        <v>0</v>
      </c>
      <c r="P34" s="210">
        <v>25.0</v>
      </c>
      <c r="Q34" s="210">
        <v>25.0</v>
      </c>
      <c r="R34" s="210">
        <v>50.0</v>
      </c>
      <c r="S34" s="210">
        <v>50.0</v>
      </c>
      <c r="T34" s="207">
        <f t="shared" si="5"/>
        <v>37.5</v>
      </c>
      <c r="U34" s="110">
        <v>0.0</v>
      </c>
      <c r="V34" s="110">
        <v>0.0</v>
      </c>
      <c r="W34" s="110">
        <v>0.0</v>
      </c>
      <c r="X34" s="110">
        <v>0.0</v>
      </c>
      <c r="Y34" s="207">
        <f t="shared" si="6"/>
        <v>0</v>
      </c>
      <c r="Z34" s="110">
        <v>0.0</v>
      </c>
      <c r="AA34" s="110">
        <v>0.0</v>
      </c>
      <c r="AB34" s="110">
        <v>0.0</v>
      </c>
      <c r="AC34" s="110">
        <v>0.0</v>
      </c>
      <c r="AD34" s="207">
        <f t="shared" si="7"/>
        <v>0</v>
      </c>
      <c r="AE34" s="110">
        <v>0.0</v>
      </c>
      <c r="AF34" s="110">
        <v>0.0</v>
      </c>
      <c r="AG34" s="110">
        <v>0.0</v>
      </c>
      <c r="AH34" s="110">
        <v>0.0</v>
      </c>
      <c r="AI34" s="211">
        <f t="shared" si="8"/>
        <v>0</v>
      </c>
      <c r="AJ34" s="210">
        <v>25.0</v>
      </c>
      <c r="AK34" s="210">
        <v>25.0</v>
      </c>
      <c r="AL34" s="210">
        <v>25.0</v>
      </c>
      <c r="AM34" s="210">
        <v>25.0</v>
      </c>
      <c r="AN34" s="211">
        <f t="shared" si="9"/>
        <v>25</v>
      </c>
      <c r="AO34" s="110">
        <f t="shared" si="10"/>
        <v>2</v>
      </c>
      <c r="AP34" s="224"/>
      <c r="AQ34" s="213">
        <v>20.0</v>
      </c>
      <c r="AR34" s="252">
        <v>60.0</v>
      </c>
      <c r="AS34" s="97"/>
      <c r="AT34" s="97"/>
      <c r="AU34" s="216"/>
      <c r="AV34" s="217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</row>
    <row r="35">
      <c r="A35" s="97"/>
      <c r="B35" s="203">
        <v>20.0</v>
      </c>
      <c r="C35" s="253"/>
      <c r="D35" s="219"/>
      <c r="E35" s="220">
        <v>12.5</v>
      </c>
      <c r="F35" s="207">
        <f t="shared" ref="F35:I35" si="33">sum(K35,P35,U35,Z35,AE35,AJ35)</f>
        <v>50</v>
      </c>
      <c r="G35" s="207">
        <f t="shared" si="33"/>
        <v>25</v>
      </c>
      <c r="H35" s="207">
        <f t="shared" si="33"/>
        <v>0</v>
      </c>
      <c r="I35" s="207">
        <f t="shared" si="33"/>
        <v>0</v>
      </c>
      <c r="J35" s="208">
        <f t="shared" si="3"/>
        <v>18.75</v>
      </c>
      <c r="K35" s="110">
        <v>0.0</v>
      </c>
      <c r="L35" s="110">
        <v>0.0</v>
      </c>
      <c r="M35" s="110">
        <v>0.0</v>
      </c>
      <c r="N35" s="110">
        <v>0.0</v>
      </c>
      <c r="O35" s="207">
        <f t="shared" si="4"/>
        <v>0</v>
      </c>
      <c r="P35" s="210">
        <v>50.0</v>
      </c>
      <c r="Q35" s="210">
        <v>25.0</v>
      </c>
      <c r="R35" s="210">
        <v>0.0</v>
      </c>
      <c r="S35" s="210">
        <v>0.0</v>
      </c>
      <c r="T35" s="207">
        <f t="shared" si="5"/>
        <v>18.75</v>
      </c>
      <c r="U35" s="110">
        <v>0.0</v>
      </c>
      <c r="V35" s="110">
        <v>0.0</v>
      </c>
      <c r="W35" s="110">
        <v>0.0</v>
      </c>
      <c r="X35" s="110">
        <v>0.0</v>
      </c>
      <c r="Y35" s="207">
        <f t="shared" si="6"/>
        <v>0</v>
      </c>
      <c r="Z35" s="110">
        <v>0.0</v>
      </c>
      <c r="AA35" s="110">
        <v>0.0</v>
      </c>
      <c r="AB35" s="110">
        <v>0.0</v>
      </c>
      <c r="AC35" s="110">
        <v>0.0</v>
      </c>
      <c r="AD35" s="207">
        <f t="shared" si="7"/>
        <v>0</v>
      </c>
      <c r="AE35" s="110">
        <v>0.0</v>
      </c>
      <c r="AF35" s="110">
        <v>0.0</v>
      </c>
      <c r="AG35" s="110">
        <v>0.0</v>
      </c>
      <c r="AH35" s="110">
        <v>0.0</v>
      </c>
      <c r="AI35" s="211">
        <f t="shared" si="8"/>
        <v>0</v>
      </c>
      <c r="AJ35" s="110">
        <v>0.0</v>
      </c>
      <c r="AK35" s="110">
        <v>0.0</v>
      </c>
      <c r="AL35" s="110">
        <v>0.0</v>
      </c>
      <c r="AM35" s="110">
        <v>0.0</v>
      </c>
      <c r="AN35" s="211">
        <f t="shared" si="9"/>
        <v>0</v>
      </c>
      <c r="AO35" s="110">
        <f t="shared" si="10"/>
        <v>1</v>
      </c>
      <c r="AP35" s="224"/>
      <c r="AQ35" s="213">
        <v>20.0</v>
      </c>
      <c r="AR35" s="252">
        <v>40.0</v>
      </c>
      <c r="AS35" s="97"/>
      <c r="AT35" s="97"/>
      <c r="AU35" s="216"/>
      <c r="AV35" s="217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</row>
    <row r="36">
      <c r="A36" s="97"/>
      <c r="B36" s="203">
        <v>30.0</v>
      </c>
      <c r="C36" s="253"/>
      <c r="D36" s="219"/>
      <c r="E36" s="220">
        <v>25.0</v>
      </c>
      <c r="F36" s="207">
        <f t="shared" ref="F36:I36" si="34">sum(K36,P36,U36,Z36,AE36,AJ36)</f>
        <v>25</v>
      </c>
      <c r="G36" s="207">
        <f t="shared" si="34"/>
        <v>25</v>
      </c>
      <c r="H36" s="207">
        <f t="shared" si="34"/>
        <v>37.5</v>
      </c>
      <c r="I36" s="207">
        <f t="shared" si="34"/>
        <v>50</v>
      </c>
      <c r="J36" s="208">
        <f t="shared" si="3"/>
        <v>34.375</v>
      </c>
      <c r="K36" s="110">
        <v>0.0</v>
      </c>
      <c r="L36" s="110">
        <v>0.0</v>
      </c>
      <c r="M36" s="110">
        <v>0.0</v>
      </c>
      <c r="N36" s="110">
        <v>0.0</v>
      </c>
      <c r="O36" s="207">
        <f t="shared" si="4"/>
        <v>0</v>
      </c>
      <c r="P36" s="210">
        <v>0.0</v>
      </c>
      <c r="Q36" s="210">
        <v>0.0</v>
      </c>
      <c r="R36" s="210">
        <v>12.5</v>
      </c>
      <c r="S36" s="210">
        <v>12.5</v>
      </c>
      <c r="T36" s="207">
        <f t="shared" si="5"/>
        <v>6.25</v>
      </c>
      <c r="U36" s="110">
        <v>0.0</v>
      </c>
      <c r="V36" s="110">
        <v>0.0</v>
      </c>
      <c r="W36" s="110">
        <v>0.0</v>
      </c>
      <c r="X36" s="110">
        <v>0.0</v>
      </c>
      <c r="Y36" s="207">
        <f t="shared" si="6"/>
        <v>0</v>
      </c>
      <c r="Z36" s="110">
        <v>0.0</v>
      </c>
      <c r="AA36" s="110">
        <v>0.0</v>
      </c>
      <c r="AB36" s="110">
        <v>0.0</v>
      </c>
      <c r="AC36" s="110">
        <v>0.0</v>
      </c>
      <c r="AD36" s="207">
        <f t="shared" si="7"/>
        <v>0</v>
      </c>
      <c r="AE36" s="110">
        <v>0.0</v>
      </c>
      <c r="AF36" s="110">
        <v>0.0</v>
      </c>
      <c r="AG36" s="110">
        <v>0.0</v>
      </c>
      <c r="AH36" s="110">
        <v>0.0</v>
      </c>
      <c r="AI36" s="211">
        <f t="shared" si="8"/>
        <v>0</v>
      </c>
      <c r="AJ36" s="210">
        <v>25.0</v>
      </c>
      <c r="AK36" s="210">
        <v>25.0</v>
      </c>
      <c r="AL36" s="210">
        <v>25.0</v>
      </c>
      <c r="AM36" s="210">
        <v>37.5</v>
      </c>
      <c r="AN36" s="211">
        <f t="shared" si="9"/>
        <v>28.125</v>
      </c>
      <c r="AO36" s="110">
        <f t="shared" si="10"/>
        <v>2</v>
      </c>
      <c r="AP36" s="229"/>
      <c r="AQ36" s="213">
        <v>20.0</v>
      </c>
      <c r="AR36" s="252">
        <v>70.0</v>
      </c>
      <c r="AS36" s="97"/>
      <c r="AT36" s="97"/>
      <c r="AU36" s="216"/>
      <c r="AV36" s="217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</row>
    <row r="37">
      <c r="A37" s="97"/>
      <c r="B37" s="203">
        <v>40.0</v>
      </c>
      <c r="C37" s="253"/>
      <c r="D37" s="219"/>
      <c r="E37" s="220">
        <v>37.5</v>
      </c>
      <c r="F37" s="207">
        <f t="shared" ref="F37:I37" si="35">sum(K37,P37,U37,Z37,AE37,AJ37)</f>
        <v>50</v>
      </c>
      <c r="G37" s="207">
        <f t="shared" si="35"/>
        <v>37.5</v>
      </c>
      <c r="H37" s="207">
        <f t="shared" si="35"/>
        <v>50</v>
      </c>
      <c r="I37" s="207">
        <f t="shared" si="35"/>
        <v>12.5</v>
      </c>
      <c r="J37" s="208">
        <f t="shared" si="3"/>
        <v>37.5</v>
      </c>
      <c r="K37" s="110">
        <v>0.0</v>
      </c>
      <c r="L37" s="110">
        <v>0.0</v>
      </c>
      <c r="M37" s="110">
        <v>0.0</v>
      </c>
      <c r="N37" s="110">
        <v>0.0</v>
      </c>
      <c r="O37" s="207">
        <f t="shared" si="4"/>
        <v>0</v>
      </c>
      <c r="P37" s="210">
        <v>25.0</v>
      </c>
      <c r="Q37" s="210">
        <v>25.0</v>
      </c>
      <c r="R37" s="210">
        <v>25.0</v>
      </c>
      <c r="S37" s="210">
        <v>0.0</v>
      </c>
      <c r="T37" s="207">
        <f t="shared" si="5"/>
        <v>18.75</v>
      </c>
      <c r="U37" s="210">
        <v>12.5</v>
      </c>
      <c r="V37" s="210">
        <v>12.5</v>
      </c>
      <c r="W37" s="210">
        <v>12.5</v>
      </c>
      <c r="X37" s="210">
        <v>12.5</v>
      </c>
      <c r="Y37" s="207">
        <f t="shared" si="6"/>
        <v>12.5</v>
      </c>
      <c r="Z37" s="110">
        <v>0.0</v>
      </c>
      <c r="AA37" s="110">
        <v>0.0</v>
      </c>
      <c r="AB37" s="110">
        <v>0.0</v>
      </c>
      <c r="AC37" s="110">
        <v>0.0</v>
      </c>
      <c r="AD37" s="207">
        <f t="shared" si="7"/>
        <v>0</v>
      </c>
      <c r="AE37" s="110">
        <v>0.0</v>
      </c>
      <c r="AF37" s="110">
        <v>0.0</v>
      </c>
      <c r="AG37" s="110">
        <v>0.0</v>
      </c>
      <c r="AH37" s="110">
        <v>0.0</v>
      </c>
      <c r="AI37" s="211">
        <f t="shared" si="8"/>
        <v>0</v>
      </c>
      <c r="AJ37" s="210">
        <v>12.5</v>
      </c>
      <c r="AK37" s="210">
        <v>0.0</v>
      </c>
      <c r="AL37" s="210">
        <v>12.5</v>
      </c>
      <c r="AM37" s="210">
        <v>0.0</v>
      </c>
      <c r="AN37" s="211">
        <f t="shared" si="9"/>
        <v>6.25</v>
      </c>
      <c r="AO37" s="110">
        <f t="shared" si="10"/>
        <v>3</v>
      </c>
      <c r="AP37" s="229"/>
      <c r="AQ37" s="213">
        <v>0.0</v>
      </c>
      <c r="AR37" s="252">
        <v>80.0</v>
      </c>
      <c r="AS37" s="97"/>
      <c r="AT37" s="97"/>
      <c r="AU37" s="216"/>
      <c r="AV37" s="217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</row>
    <row r="38">
      <c r="A38" s="97"/>
      <c r="B38" s="203">
        <v>50.0</v>
      </c>
      <c r="C38" s="253"/>
      <c r="D38" s="219"/>
      <c r="E38" s="220">
        <v>75.0</v>
      </c>
      <c r="F38" s="207">
        <f t="shared" ref="F38:I38" si="36">sum(K38,P38,U38,Z38,AE38,AJ38)</f>
        <v>75</v>
      </c>
      <c r="G38" s="207">
        <f t="shared" si="36"/>
        <v>75</v>
      </c>
      <c r="H38" s="207">
        <f t="shared" si="36"/>
        <v>75</v>
      </c>
      <c r="I38" s="207">
        <f t="shared" si="36"/>
        <v>62.5</v>
      </c>
      <c r="J38" s="208">
        <f t="shared" si="3"/>
        <v>71.875</v>
      </c>
      <c r="K38" s="110">
        <v>0.0</v>
      </c>
      <c r="L38" s="110">
        <v>0.0</v>
      </c>
      <c r="M38" s="110">
        <v>0.0</v>
      </c>
      <c r="N38" s="110">
        <v>0.0</v>
      </c>
      <c r="O38" s="207">
        <f t="shared" si="4"/>
        <v>0</v>
      </c>
      <c r="P38" s="209">
        <v>50.0</v>
      </c>
      <c r="Q38" s="209">
        <v>50.0</v>
      </c>
      <c r="R38" s="209">
        <v>12.5</v>
      </c>
      <c r="S38" s="209">
        <v>25.0</v>
      </c>
      <c r="T38" s="207">
        <f t="shared" si="5"/>
        <v>34.375</v>
      </c>
      <c r="U38" s="210">
        <v>12.5</v>
      </c>
      <c r="V38" s="210">
        <v>12.5</v>
      </c>
      <c r="W38" s="210">
        <v>50.0</v>
      </c>
      <c r="X38" s="210">
        <v>25.0</v>
      </c>
      <c r="Y38" s="207">
        <f t="shared" si="6"/>
        <v>25</v>
      </c>
      <c r="Z38" s="110">
        <v>0.0</v>
      </c>
      <c r="AA38" s="110">
        <v>0.0</v>
      </c>
      <c r="AB38" s="110">
        <v>0.0</v>
      </c>
      <c r="AC38" s="110">
        <v>0.0</v>
      </c>
      <c r="AD38" s="207">
        <f t="shared" si="7"/>
        <v>0</v>
      </c>
      <c r="AE38" s="110">
        <v>0.0</v>
      </c>
      <c r="AF38" s="110">
        <v>0.0</v>
      </c>
      <c r="AG38" s="110">
        <v>0.0</v>
      </c>
      <c r="AH38" s="110">
        <v>0.0</v>
      </c>
      <c r="AI38" s="211">
        <f t="shared" si="8"/>
        <v>0</v>
      </c>
      <c r="AJ38" s="210">
        <v>12.5</v>
      </c>
      <c r="AK38" s="210">
        <v>12.5</v>
      </c>
      <c r="AL38" s="210">
        <v>12.5</v>
      </c>
      <c r="AM38" s="210">
        <v>12.5</v>
      </c>
      <c r="AN38" s="211">
        <f t="shared" si="9"/>
        <v>12.5</v>
      </c>
      <c r="AO38" s="110">
        <f t="shared" si="10"/>
        <v>3</v>
      </c>
      <c r="AP38" s="224"/>
      <c r="AQ38" s="213">
        <v>10.0</v>
      </c>
      <c r="AR38" s="252">
        <v>15.0</v>
      </c>
      <c r="AS38" s="97"/>
      <c r="AT38" s="97"/>
      <c r="AU38" s="216"/>
      <c r="AV38" s="217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</row>
    <row r="39">
      <c r="A39" s="97"/>
      <c r="B39" s="203">
        <v>60.0</v>
      </c>
      <c r="C39" s="254"/>
      <c r="D39" s="164"/>
      <c r="E39" s="220">
        <v>62.5</v>
      </c>
      <c r="F39" s="207">
        <f t="shared" ref="F39:I39" si="37">sum(K39,P39,U39,Z39,AE39,AJ39)</f>
        <v>100</v>
      </c>
      <c r="G39" s="207">
        <f t="shared" si="37"/>
        <v>62.5</v>
      </c>
      <c r="H39" s="207">
        <f t="shared" si="37"/>
        <v>50</v>
      </c>
      <c r="I39" s="207">
        <f t="shared" si="37"/>
        <v>50</v>
      </c>
      <c r="J39" s="208">
        <f t="shared" si="3"/>
        <v>65.625</v>
      </c>
      <c r="K39" s="110">
        <v>0.0</v>
      </c>
      <c r="L39" s="110">
        <v>0.0</v>
      </c>
      <c r="M39" s="110">
        <v>0.0</v>
      </c>
      <c r="N39" s="110">
        <v>0.0</v>
      </c>
      <c r="O39" s="207">
        <f t="shared" si="4"/>
        <v>0</v>
      </c>
      <c r="P39" s="210">
        <v>50.0</v>
      </c>
      <c r="Q39" s="210">
        <v>50.0</v>
      </c>
      <c r="R39" s="210">
        <v>50.0</v>
      </c>
      <c r="S39" s="210">
        <v>50.0</v>
      </c>
      <c r="T39" s="207">
        <f t="shared" si="5"/>
        <v>50</v>
      </c>
      <c r="U39" s="210">
        <v>12.5</v>
      </c>
      <c r="V39" s="210">
        <v>12.5</v>
      </c>
      <c r="W39" s="210">
        <v>0.0</v>
      </c>
      <c r="X39" s="210">
        <v>0.0</v>
      </c>
      <c r="Y39" s="207">
        <f t="shared" si="6"/>
        <v>6.25</v>
      </c>
      <c r="Z39" s="110">
        <v>0.0</v>
      </c>
      <c r="AA39" s="110">
        <v>0.0</v>
      </c>
      <c r="AB39" s="110">
        <v>0.0</v>
      </c>
      <c r="AC39" s="110">
        <v>0.0</v>
      </c>
      <c r="AD39" s="207">
        <f t="shared" si="7"/>
        <v>0</v>
      </c>
      <c r="AE39" s="110">
        <v>0.0</v>
      </c>
      <c r="AF39" s="110">
        <v>0.0</v>
      </c>
      <c r="AG39" s="110">
        <v>0.0</v>
      </c>
      <c r="AH39" s="110">
        <v>0.0</v>
      </c>
      <c r="AI39" s="211">
        <f t="shared" si="8"/>
        <v>0</v>
      </c>
      <c r="AJ39" s="210">
        <v>37.5</v>
      </c>
      <c r="AK39" s="210">
        <v>0.0</v>
      </c>
      <c r="AL39" s="210">
        <v>0.0</v>
      </c>
      <c r="AM39" s="210">
        <v>0.0</v>
      </c>
      <c r="AN39" s="211">
        <f t="shared" si="9"/>
        <v>9.375</v>
      </c>
      <c r="AO39" s="110">
        <f t="shared" si="10"/>
        <v>3</v>
      </c>
      <c r="AP39" s="207"/>
      <c r="AQ39" s="213">
        <v>10.0</v>
      </c>
      <c r="AR39" s="252">
        <v>60.0</v>
      </c>
      <c r="AS39" s="97"/>
      <c r="AT39" s="97"/>
      <c r="AU39" s="216"/>
      <c r="AV39" s="217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</row>
    <row r="40">
      <c r="A40" s="97"/>
      <c r="B40" s="203">
        <v>70.0</v>
      </c>
      <c r="C40" s="254"/>
      <c r="D40" s="164"/>
      <c r="E40" s="220">
        <v>50.0</v>
      </c>
      <c r="F40" s="207">
        <f t="shared" ref="F40:I40" si="38">sum(K40,P40,U40,Z40,AE40,AJ40)</f>
        <v>37.5</v>
      </c>
      <c r="G40" s="207">
        <f t="shared" si="38"/>
        <v>37.5</v>
      </c>
      <c r="H40" s="207">
        <f t="shared" si="38"/>
        <v>75</v>
      </c>
      <c r="I40" s="207">
        <f t="shared" si="38"/>
        <v>62.5</v>
      </c>
      <c r="J40" s="208">
        <f t="shared" si="3"/>
        <v>53.125</v>
      </c>
      <c r="K40" s="110">
        <v>0.0</v>
      </c>
      <c r="L40" s="110">
        <v>0.0</v>
      </c>
      <c r="M40" s="110">
        <v>0.0</v>
      </c>
      <c r="N40" s="110">
        <v>0.0</v>
      </c>
      <c r="O40" s="207">
        <f t="shared" si="4"/>
        <v>0</v>
      </c>
      <c r="P40" s="210">
        <v>25.0</v>
      </c>
      <c r="Q40" s="210">
        <v>25.0</v>
      </c>
      <c r="R40" s="210">
        <v>50.0</v>
      </c>
      <c r="S40" s="210">
        <v>50.0</v>
      </c>
      <c r="T40" s="207">
        <f t="shared" si="5"/>
        <v>37.5</v>
      </c>
      <c r="U40" s="210">
        <v>12.5</v>
      </c>
      <c r="V40" s="210">
        <v>12.5</v>
      </c>
      <c r="W40" s="210">
        <v>12.5</v>
      </c>
      <c r="X40" s="210">
        <v>0.0</v>
      </c>
      <c r="Y40" s="207">
        <f t="shared" si="6"/>
        <v>9.375</v>
      </c>
      <c r="Z40" s="110">
        <v>0.0</v>
      </c>
      <c r="AA40" s="110">
        <v>0.0</v>
      </c>
      <c r="AB40" s="110">
        <v>0.0</v>
      </c>
      <c r="AC40" s="110">
        <v>0.0</v>
      </c>
      <c r="AD40" s="207">
        <f t="shared" si="7"/>
        <v>0</v>
      </c>
      <c r="AE40" s="110">
        <v>0.0</v>
      </c>
      <c r="AF40" s="110">
        <v>0.0</v>
      </c>
      <c r="AG40" s="110">
        <v>0.0</v>
      </c>
      <c r="AH40" s="110">
        <v>0.0</v>
      </c>
      <c r="AI40" s="211">
        <f t="shared" si="8"/>
        <v>0</v>
      </c>
      <c r="AJ40" s="210">
        <v>0.0</v>
      </c>
      <c r="AK40" s="210">
        <v>0.0</v>
      </c>
      <c r="AL40" s="210">
        <v>12.5</v>
      </c>
      <c r="AM40" s="210">
        <v>12.5</v>
      </c>
      <c r="AN40" s="211">
        <f t="shared" si="9"/>
        <v>6.25</v>
      </c>
      <c r="AO40" s="110">
        <f t="shared" si="10"/>
        <v>3</v>
      </c>
      <c r="AP40" s="207"/>
      <c r="AQ40" s="213">
        <v>10.0</v>
      </c>
      <c r="AR40" s="252">
        <v>80.0</v>
      </c>
      <c r="AS40" s="97"/>
      <c r="AT40" s="97"/>
      <c r="AU40" s="216"/>
      <c r="AV40" s="217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</row>
    <row r="41">
      <c r="A41" s="97"/>
      <c r="B41" s="203">
        <v>80.0</v>
      </c>
      <c r="C41" s="254"/>
      <c r="D41" s="164"/>
      <c r="E41" s="220">
        <v>25.0</v>
      </c>
      <c r="F41" s="207">
        <f t="shared" ref="F41:I41" si="39">sum(K41,P41,U41,Z41,AE41,AJ41)</f>
        <v>25</v>
      </c>
      <c r="G41" s="207">
        <f t="shared" si="39"/>
        <v>25</v>
      </c>
      <c r="H41" s="207">
        <f t="shared" si="39"/>
        <v>25</v>
      </c>
      <c r="I41" s="207">
        <f t="shared" si="39"/>
        <v>25</v>
      </c>
      <c r="J41" s="208">
        <f t="shared" si="3"/>
        <v>25</v>
      </c>
      <c r="K41" s="110">
        <v>0.0</v>
      </c>
      <c r="L41" s="110">
        <v>0.0</v>
      </c>
      <c r="M41" s="110">
        <v>0.0</v>
      </c>
      <c r="N41" s="110">
        <v>0.0</v>
      </c>
      <c r="O41" s="207">
        <f t="shared" si="4"/>
        <v>0</v>
      </c>
      <c r="P41" s="110">
        <v>0.0</v>
      </c>
      <c r="Q41" s="110">
        <v>0.0</v>
      </c>
      <c r="R41" s="110">
        <v>0.0</v>
      </c>
      <c r="S41" s="110">
        <v>0.0</v>
      </c>
      <c r="T41" s="207">
        <f t="shared" si="5"/>
        <v>0</v>
      </c>
      <c r="U41" s="110">
        <v>0.0</v>
      </c>
      <c r="V41" s="110">
        <v>0.0</v>
      </c>
      <c r="W41" s="110">
        <v>0.0</v>
      </c>
      <c r="X41" s="110">
        <v>0.0</v>
      </c>
      <c r="Y41" s="207">
        <f t="shared" si="6"/>
        <v>0</v>
      </c>
      <c r="Z41" s="110">
        <v>0.0</v>
      </c>
      <c r="AA41" s="110">
        <v>0.0</v>
      </c>
      <c r="AB41" s="110">
        <v>0.0</v>
      </c>
      <c r="AC41" s="110">
        <v>0.0</v>
      </c>
      <c r="AD41" s="207">
        <f t="shared" si="7"/>
        <v>0</v>
      </c>
      <c r="AE41" s="110">
        <v>0.0</v>
      </c>
      <c r="AF41" s="110">
        <v>0.0</v>
      </c>
      <c r="AG41" s="110">
        <v>0.0</v>
      </c>
      <c r="AH41" s="110">
        <v>0.0</v>
      </c>
      <c r="AI41" s="211">
        <f t="shared" si="8"/>
        <v>0</v>
      </c>
      <c r="AJ41" s="210">
        <v>25.0</v>
      </c>
      <c r="AK41" s="210">
        <v>25.0</v>
      </c>
      <c r="AL41" s="210">
        <v>25.0</v>
      </c>
      <c r="AM41" s="210">
        <v>25.0</v>
      </c>
      <c r="AN41" s="211">
        <f t="shared" si="9"/>
        <v>25</v>
      </c>
      <c r="AO41" s="110">
        <f t="shared" si="10"/>
        <v>1</v>
      </c>
      <c r="AP41" s="207"/>
      <c r="AQ41" s="213">
        <v>10.0</v>
      </c>
      <c r="AR41" s="252">
        <v>60.0</v>
      </c>
      <c r="AS41" s="97"/>
      <c r="AT41" s="97"/>
      <c r="AU41" s="216"/>
      <c r="AV41" s="217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</row>
    <row r="42">
      <c r="A42" s="97"/>
      <c r="B42" s="203">
        <v>90.0</v>
      </c>
      <c r="C42" s="254"/>
      <c r="D42" s="164"/>
      <c r="E42" s="220">
        <v>75.0</v>
      </c>
      <c r="F42" s="207">
        <f t="shared" ref="F42:I42" si="40">sum(K42,P42,U42,Z42,AE42,AJ42)</f>
        <v>137.5</v>
      </c>
      <c r="G42" s="207">
        <f t="shared" si="40"/>
        <v>37.5</v>
      </c>
      <c r="H42" s="207">
        <f t="shared" si="40"/>
        <v>106.25</v>
      </c>
      <c r="I42" s="207">
        <f t="shared" si="40"/>
        <v>56.25</v>
      </c>
      <c r="J42" s="208">
        <f t="shared" si="3"/>
        <v>84.375</v>
      </c>
      <c r="K42" s="110">
        <v>0.0</v>
      </c>
      <c r="L42" s="110">
        <v>0.0</v>
      </c>
      <c r="M42" s="110">
        <v>0.0</v>
      </c>
      <c r="N42" s="110">
        <v>0.0</v>
      </c>
      <c r="O42" s="207">
        <f t="shared" si="4"/>
        <v>0</v>
      </c>
      <c r="P42" s="210">
        <v>50.0</v>
      </c>
      <c r="Q42" s="210">
        <v>0.0</v>
      </c>
      <c r="R42" s="210">
        <v>25.0</v>
      </c>
      <c r="S42" s="210">
        <v>25.0</v>
      </c>
      <c r="T42" s="207">
        <f t="shared" si="5"/>
        <v>25</v>
      </c>
      <c r="U42" s="110">
        <v>0.0</v>
      </c>
      <c r="V42" s="110">
        <v>0.0</v>
      </c>
      <c r="W42" s="110">
        <v>0.0</v>
      </c>
      <c r="X42" s="110">
        <v>0.0</v>
      </c>
      <c r="Y42" s="207">
        <f t="shared" si="6"/>
        <v>0</v>
      </c>
      <c r="Z42" s="110">
        <v>12.5</v>
      </c>
      <c r="AA42" s="110">
        <v>12.5</v>
      </c>
      <c r="AB42" s="110">
        <v>6.25</v>
      </c>
      <c r="AC42" s="110">
        <v>6.25</v>
      </c>
      <c r="AD42" s="207">
        <f t="shared" si="7"/>
        <v>9.375</v>
      </c>
      <c r="AE42" s="210">
        <v>50.0</v>
      </c>
      <c r="AF42" s="210">
        <v>0.0</v>
      </c>
      <c r="AG42" s="210">
        <v>50.0</v>
      </c>
      <c r="AH42" s="210">
        <v>0.0</v>
      </c>
      <c r="AI42" s="211">
        <f t="shared" si="8"/>
        <v>25</v>
      </c>
      <c r="AJ42" s="210">
        <v>25.0</v>
      </c>
      <c r="AK42" s="210">
        <v>25.0</v>
      </c>
      <c r="AL42" s="210">
        <v>25.0</v>
      </c>
      <c r="AM42" s="210">
        <v>25.0</v>
      </c>
      <c r="AN42" s="211">
        <f t="shared" si="9"/>
        <v>25</v>
      </c>
      <c r="AO42" s="110">
        <f t="shared" si="10"/>
        <v>4</v>
      </c>
      <c r="AP42" s="222"/>
      <c r="AQ42" s="213">
        <v>10.0</v>
      </c>
      <c r="AR42" s="252">
        <v>70.0</v>
      </c>
      <c r="AS42" s="97"/>
      <c r="AT42" s="97"/>
      <c r="AU42" s="216"/>
      <c r="AV42" s="217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</row>
    <row r="43">
      <c r="A43" s="96"/>
      <c r="B43" s="203">
        <v>100.0</v>
      </c>
      <c r="C43" s="255" t="s">
        <v>280</v>
      </c>
      <c r="D43" s="226"/>
      <c r="E43" s="227">
        <v>87.5</v>
      </c>
      <c r="F43" s="207">
        <f t="shared" ref="F43:I43" si="41">sum(K43,P43,U43,Z43,AE43,AJ43)</f>
        <v>93.75</v>
      </c>
      <c r="G43" s="207">
        <f t="shared" si="41"/>
        <v>87.5</v>
      </c>
      <c r="H43" s="207">
        <f t="shared" si="41"/>
        <v>112.5</v>
      </c>
      <c r="I43" s="207">
        <f t="shared" si="41"/>
        <v>106.25</v>
      </c>
      <c r="J43" s="208">
        <f t="shared" si="3"/>
        <v>100</v>
      </c>
      <c r="K43" s="210">
        <v>12.5</v>
      </c>
      <c r="L43" s="210">
        <v>12.5</v>
      </c>
      <c r="M43" s="210">
        <v>12.5</v>
      </c>
      <c r="N43" s="210">
        <v>6.25</v>
      </c>
      <c r="O43" s="207">
        <f t="shared" si="4"/>
        <v>10.9375</v>
      </c>
      <c r="P43" s="210">
        <v>25.0</v>
      </c>
      <c r="Q43" s="210">
        <v>25.0</v>
      </c>
      <c r="R43" s="210">
        <v>25.0</v>
      </c>
      <c r="S43" s="210">
        <v>25.0</v>
      </c>
      <c r="T43" s="207">
        <f t="shared" si="5"/>
        <v>25</v>
      </c>
      <c r="U43" s="210">
        <v>50.0</v>
      </c>
      <c r="V43" s="210">
        <v>25.0</v>
      </c>
      <c r="W43" s="210">
        <v>12.5</v>
      </c>
      <c r="X43" s="210">
        <v>12.5</v>
      </c>
      <c r="Y43" s="202">
        <f t="shared" si="6"/>
        <v>25</v>
      </c>
      <c r="Z43" s="110">
        <v>6.25</v>
      </c>
      <c r="AA43" s="110">
        <v>25.0</v>
      </c>
      <c r="AB43" s="110">
        <v>12.5</v>
      </c>
      <c r="AC43" s="110">
        <v>12.5</v>
      </c>
      <c r="AD43" s="202">
        <f t="shared" si="7"/>
        <v>14.0625</v>
      </c>
      <c r="AE43" s="110">
        <v>0.0</v>
      </c>
      <c r="AF43" s="110">
        <v>0.0</v>
      </c>
      <c r="AG43" s="110">
        <v>0.0</v>
      </c>
      <c r="AH43" s="110">
        <v>0.0</v>
      </c>
      <c r="AI43" s="211">
        <f t="shared" si="8"/>
        <v>0</v>
      </c>
      <c r="AJ43" s="210">
        <v>0.0</v>
      </c>
      <c r="AK43" s="210">
        <v>0.0</v>
      </c>
      <c r="AL43" s="210">
        <v>50.0</v>
      </c>
      <c r="AM43" s="210">
        <v>50.0</v>
      </c>
      <c r="AN43" s="211">
        <f t="shared" si="9"/>
        <v>25</v>
      </c>
      <c r="AO43" s="110">
        <f t="shared" si="10"/>
        <v>5</v>
      </c>
      <c r="AP43" s="256">
        <v>36.0</v>
      </c>
      <c r="AQ43" s="213">
        <v>10.0</v>
      </c>
      <c r="AR43" s="252">
        <v>30.0</v>
      </c>
      <c r="AS43" s="96"/>
      <c r="AT43" s="96"/>
      <c r="AU43" s="216"/>
      <c r="AV43" s="217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42.75568182</v>
      </c>
      <c r="K44" s="236"/>
      <c r="L44" s="236"/>
      <c r="M44" s="236"/>
      <c r="N44" s="236"/>
      <c r="O44" s="237">
        <f>AVERAGE(O11:O43)</f>
        <v>1.089015152</v>
      </c>
      <c r="P44" s="238"/>
      <c r="Q44" s="236"/>
      <c r="R44" s="236"/>
      <c r="S44" s="236"/>
      <c r="T44" s="237">
        <f>AVERAGE(T11:T43)</f>
        <v>18.98674242</v>
      </c>
      <c r="U44" s="236"/>
      <c r="V44" s="236"/>
      <c r="W44" s="236"/>
      <c r="X44" s="239"/>
      <c r="Y44" s="240">
        <f>AVERAGE(Y11:Y43)</f>
        <v>4.261363636</v>
      </c>
      <c r="Z44" s="241"/>
      <c r="AA44" s="241"/>
      <c r="AB44" s="241"/>
      <c r="AC44" s="241"/>
      <c r="AD44" s="240">
        <f>AVERAGE(AD11:AD43)</f>
        <v>0.7102272727</v>
      </c>
      <c r="AE44" s="242"/>
      <c r="AF44" s="242"/>
      <c r="AG44" s="242"/>
      <c r="AH44" s="242"/>
      <c r="AI44" s="242">
        <f>AVERAGE(AI11:AI43)</f>
        <v>0.946969697</v>
      </c>
      <c r="AJ44" s="242"/>
      <c r="AK44" s="242"/>
      <c r="AL44" s="242"/>
      <c r="AM44" s="242"/>
      <c r="AN44" s="243">
        <f>AVERAGE(AN11:AN43)</f>
        <v>16.76136364</v>
      </c>
      <c r="AO44" s="110"/>
      <c r="AP44" s="237">
        <f>SUM(AP11:AP43)</f>
        <v>100</v>
      </c>
      <c r="AQ44" s="240">
        <f t="shared" ref="AQ44:AR44" si="42">AVERAGE(AQ11:AQ43)</f>
        <v>10.60606061</v>
      </c>
      <c r="AR44" s="244">
        <f t="shared" si="42"/>
        <v>52.87878788</v>
      </c>
      <c r="AS44" s="236"/>
      <c r="AT44" s="238"/>
      <c r="AU44" s="239"/>
      <c r="AV44" s="217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23.82358201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31"/>
      <c r="Z45" s="256"/>
      <c r="AA45" s="221"/>
      <c r="AB45" s="221"/>
      <c r="AC45" s="22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21"/>
      <c r="AO45" s="110"/>
      <c r="AP45" s="221"/>
      <c r="AQ45" s="245"/>
      <c r="AR45" s="216"/>
      <c r="AS45" s="245"/>
      <c r="AT45" s="246"/>
      <c r="AU45" s="216"/>
      <c r="AV45" s="217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248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4"/>
      <c r="BC46" s="154"/>
      <c r="BD46" s="154"/>
      <c r="BE46" s="154"/>
      <c r="BF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248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4"/>
      <c r="BC47" s="154"/>
      <c r="BD47" s="154"/>
      <c r="BE47" s="154"/>
      <c r="BF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248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4"/>
      <c r="BC48" s="154"/>
      <c r="BD48" s="154"/>
      <c r="BE48" s="154"/>
      <c r="BF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248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4"/>
      <c r="BC49" s="154"/>
      <c r="BD49" s="154"/>
      <c r="BE49" s="154"/>
      <c r="BF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  <c r="BB951" s="152"/>
      <c r="BC951" s="152"/>
      <c r="BD951" s="152"/>
      <c r="BE951" s="152"/>
      <c r="BF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  <c r="BB952" s="152"/>
      <c r="BC952" s="152"/>
      <c r="BD952" s="152"/>
      <c r="BE952" s="152"/>
      <c r="BF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  <c r="BB953" s="152"/>
      <c r="BC953" s="152"/>
      <c r="BD953" s="152"/>
      <c r="BE953" s="152"/>
      <c r="BF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  <c r="BB954" s="152"/>
      <c r="BC954" s="152"/>
      <c r="BD954" s="152"/>
      <c r="BE954" s="152"/>
      <c r="BF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  <c r="BB955" s="152"/>
      <c r="BC955" s="152"/>
      <c r="BD955" s="152"/>
      <c r="BE955" s="152"/>
      <c r="BF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  <c r="BB956" s="152"/>
      <c r="BC956" s="152"/>
      <c r="BD956" s="152"/>
      <c r="BE956" s="152"/>
      <c r="BF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  <c r="BB957" s="152"/>
      <c r="BC957" s="152"/>
      <c r="BD957" s="152"/>
      <c r="BE957" s="152"/>
      <c r="BF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  <c r="BB958" s="152"/>
      <c r="BC958" s="152"/>
      <c r="BD958" s="152"/>
      <c r="BE958" s="152"/>
      <c r="BF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  <c r="BB959" s="152"/>
      <c r="BC959" s="152"/>
      <c r="BD959" s="152"/>
      <c r="BE959" s="152"/>
      <c r="BF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  <c r="BB960" s="152"/>
      <c r="BC960" s="152"/>
      <c r="BD960" s="152"/>
      <c r="BE960" s="152"/>
      <c r="BF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  <c r="BB961" s="152"/>
      <c r="BC961" s="152"/>
      <c r="BD961" s="152"/>
      <c r="BE961" s="152"/>
      <c r="BF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  <c r="BB962" s="152"/>
      <c r="BC962" s="152"/>
      <c r="BD962" s="152"/>
      <c r="BE962" s="152"/>
      <c r="BF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  <c r="BB963" s="152"/>
      <c r="BC963" s="152"/>
      <c r="BD963" s="152"/>
      <c r="BE963" s="152"/>
      <c r="BF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  <c r="BB964" s="152"/>
      <c r="BC964" s="152"/>
      <c r="BD964" s="152"/>
      <c r="BE964" s="152"/>
      <c r="BF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  <c r="BB965" s="152"/>
      <c r="BC965" s="152"/>
      <c r="BD965" s="152"/>
      <c r="BE965" s="152"/>
      <c r="BF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  <c r="BB966" s="152"/>
      <c r="BC966" s="152"/>
      <c r="BD966" s="152"/>
      <c r="BE966" s="152"/>
      <c r="BF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  <c r="BB967" s="152"/>
      <c r="BC967" s="152"/>
      <c r="BD967" s="152"/>
      <c r="BE967" s="152"/>
      <c r="BF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  <c r="BB968" s="152"/>
      <c r="BC968" s="152"/>
      <c r="BD968" s="152"/>
      <c r="BE968" s="152"/>
      <c r="BF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  <c r="BB969" s="152"/>
      <c r="BC969" s="152"/>
      <c r="BD969" s="152"/>
      <c r="BE969" s="152"/>
      <c r="BF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  <c r="BB970" s="152"/>
      <c r="BC970" s="152"/>
      <c r="BD970" s="152"/>
      <c r="BE970" s="152"/>
      <c r="BF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  <c r="BB971" s="152"/>
      <c r="BC971" s="152"/>
      <c r="BD971" s="152"/>
      <c r="BE971" s="152"/>
      <c r="BF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  <c r="BB972" s="152"/>
      <c r="BC972" s="152"/>
      <c r="BD972" s="152"/>
      <c r="BE972" s="152"/>
      <c r="BF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  <c r="BB973" s="152"/>
      <c r="BC973" s="152"/>
      <c r="BD973" s="152"/>
      <c r="BE973" s="152"/>
      <c r="BF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  <c r="BB974" s="152"/>
      <c r="BC974" s="152"/>
      <c r="BD974" s="152"/>
      <c r="BE974" s="152"/>
      <c r="BF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  <c r="BB975" s="152"/>
      <c r="BC975" s="152"/>
      <c r="BD975" s="152"/>
      <c r="BE975" s="152"/>
      <c r="BF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  <c r="BB976" s="152"/>
      <c r="BC976" s="152"/>
      <c r="BD976" s="152"/>
      <c r="BE976" s="152"/>
      <c r="BF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  <c r="BB977" s="152"/>
      <c r="BC977" s="152"/>
      <c r="BD977" s="152"/>
      <c r="BE977" s="152"/>
      <c r="BF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  <c r="BB978" s="152"/>
      <c r="BC978" s="152"/>
      <c r="BD978" s="152"/>
      <c r="BE978" s="152"/>
      <c r="BF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  <c r="BB979" s="152"/>
      <c r="BC979" s="152"/>
      <c r="BD979" s="152"/>
      <c r="BE979" s="152"/>
      <c r="BF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  <c r="BB980" s="152"/>
      <c r="BC980" s="152"/>
      <c r="BD980" s="152"/>
      <c r="BE980" s="152"/>
      <c r="BF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  <c r="BB981" s="152"/>
      <c r="BC981" s="152"/>
      <c r="BD981" s="152"/>
      <c r="BE981" s="152"/>
      <c r="BF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  <c r="BB982" s="152"/>
      <c r="BC982" s="152"/>
      <c r="BD982" s="152"/>
      <c r="BE982" s="152"/>
      <c r="BF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  <c r="BB983" s="152"/>
      <c r="BC983" s="152"/>
      <c r="BD983" s="152"/>
      <c r="BE983" s="152"/>
      <c r="BF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  <c r="BB984" s="152"/>
      <c r="BC984" s="152"/>
      <c r="BD984" s="152"/>
      <c r="BE984" s="152"/>
      <c r="BF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  <c r="BB985" s="152"/>
      <c r="BC985" s="152"/>
      <c r="BD985" s="152"/>
      <c r="BE985" s="152"/>
      <c r="BF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  <c r="BB986" s="152"/>
      <c r="BC986" s="152"/>
      <c r="BD986" s="152"/>
      <c r="BE986" s="152"/>
      <c r="BF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  <c r="BB987" s="152"/>
      <c r="BC987" s="152"/>
      <c r="BD987" s="152"/>
      <c r="BE987" s="152"/>
      <c r="BF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  <c r="BB988" s="152"/>
      <c r="BC988" s="152"/>
      <c r="BD988" s="152"/>
      <c r="BE988" s="152"/>
      <c r="BF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  <c r="BB989" s="152"/>
      <c r="BC989" s="152"/>
      <c r="BD989" s="152"/>
      <c r="BE989" s="152"/>
      <c r="BF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  <c r="BB990" s="152"/>
      <c r="BC990" s="152"/>
      <c r="BD990" s="152"/>
      <c r="BE990" s="152"/>
      <c r="BF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  <c r="BB991" s="152"/>
      <c r="BC991" s="152"/>
      <c r="BD991" s="152"/>
      <c r="BE991" s="152"/>
      <c r="BF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  <c r="BB992" s="152"/>
      <c r="BC992" s="152"/>
      <c r="BD992" s="152"/>
      <c r="BE992" s="152"/>
      <c r="BF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  <c r="BB993" s="152"/>
      <c r="BC993" s="152"/>
      <c r="BD993" s="152"/>
      <c r="BE993" s="152"/>
      <c r="BF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  <c r="BB994" s="152"/>
      <c r="BC994" s="152"/>
      <c r="BD994" s="152"/>
      <c r="BE994" s="152"/>
      <c r="BF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  <c r="BB995" s="152"/>
      <c r="BC995" s="152"/>
      <c r="BD995" s="152"/>
      <c r="BE995" s="152"/>
      <c r="BF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  <c r="BB996" s="152"/>
      <c r="BC996" s="152"/>
      <c r="BD996" s="152"/>
      <c r="BE996" s="152"/>
      <c r="BF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  <c r="BB997" s="152"/>
      <c r="BC997" s="152"/>
      <c r="BD997" s="152"/>
      <c r="BE997" s="152"/>
      <c r="BF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  <c r="BB998" s="152"/>
      <c r="BC998" s="152"/>
      <c r="BD998" s="152"/>
      <c r="BE998" s="152"/>
      <c r="BF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  <c r="BB999" s="152"/>
      <c r="BC999" s="152"/>
      <c r="BD999" s="152"/>
      <c r="BE999" s="152"/>
      <c r="BF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  <c r="BB1000" s="152"/>
      <c r="BC1000" s="152"/>
      <c r="BD1000" s="152"/>
      <c r="BE1000" s="152"/>
      <c r="BF1000" s="152"/>
    </row>
  </sheetData>
  <mergeCells count="37">
    <mergeCell ref="J8:J10"/>
    <mergeCell ref="O9:O10"/>
    <mergeCell ref="A11:A21"/>
    <mergeCell ref="A22:A32"/>
    <mergeCell ref="A33:A43"/>
    <mergeCell ref="H44:I44"/>
    <mergeCell ref="H45:I45"/>
    <mergeCell ref="AO8:AO10"/>
    <mergeCell ref="AN9:AN10"/>
    <mergeCell ref="AS11:AS21"/>
    <mergeCell ref="AT11:AT21"/>
    <mergeCell ref="AS22:AS32"/>
    <mergeCell ref="AT22:AT32"/>
    <mergeCell ref="AS33:AS43"/>
    <mergeCell ref="AT33:AT43"/>
    <mergeCell ref="L2:P3"/>
    <mergeCell ref="C8:D8"/>
    <mergeCell ref="E8:E10"/>
    <mergeCell ref="F8:I8"/>
    <mergeCell ref="AP8:AP10"/>
    <mergeCell ref="F9:I9"/>
    <mergeCell ref="AJ9:AM9"/>
    <mergeCell ref="K8:AN8"/>
    <mergeCell ref="AQ8:AS8"/>
    <mergeCell ref="AT8:AT10"/>
    <mergeCell ref="AU8:AU10"/>
    <mergeCell ref="AQ9:AQ10"/>
    <mergeCell ref="A9:A10"/>
    <mergeCell ref="B9:B10"/>
    <mergeCell ref="C9:C10"/>
    <mergeCell ref="D9:D10"/>
    <mergeCell ref="T9:T10"/>
    <mergeCell ref="Y9:Y10"/>
    <mergeCell ref="Z9:AC9"/>
    <mergeCell ref="AD9:AD10"/>
    <mergeCell ref="AE9:AH9"/>
    <mergeCell ref="AI9:AI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41" max="42" width="10.75"/>
    <col customWidth="1" min="45" max="45" width="14.5"/>
  </cols>
  <sheetData>
    <row r="1">
      <c r="A1" s="151" t="s">
        <v>39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4"/>
      <c r="BC1" s="154"/>
      <c r="BD1" s="154"/>
      <c r="BE1" s="154"/>
      <c r="BF1" s="152"/>
    </row>
    <row r="2">
      <c r="A2" s="155" t="s">
        <v>0</v>
      </c>
      <c r="B2" s="156" t="s">
        <v>50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4"/>
      <c r="BC2" s="154"/>
      <c r="BD2" s="154"/>
      <c r="BE2" s="154"/>
      <c r="BF2" s="152"/>
    </row>
    <row r="3">
      <c r="A3" s="155" t="s">
        <v>232</v>
      </c>
      <c r="B3" s="156" t="s">
        <v>233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4"/>
      <c r="BC3" s="154"/>
      <c r="BD3" s="154"/>
      <c r="BE3" s="154"/>
      <c r="BF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4"/>
      <c r="BC4" s="154"/>
      <c r="BD4" s="154"/>
      <c r="BE4" s="154"/>
      <c r="BF4" s="152"/>
    </row>
    <row r="5">
      <c r="A5" s="155" t="s">
        <v>236</v>
      </c>
      <c r="B5" s="152"/>
      <c r="C5" s="152"/>
      <c r="D5" s="155" t="s">
        <v>237</v>
      </c>
      <c r="E5" s="155"/>
      <c r="F5" s="152"/>
      <c r="G5" s="157" t="s">
        <v>238</v>
      </c>
      <c r="H5" s="156"/>
      <c r="I5" s="152"/>
      <c r="J5" s="152"/>
      <c r="K5" s="155" t="s">
        <v>239</v>
      </c>
      <c r="L5" s="155"/>
      <c r="M5" s="152"/>
      <c r="N5" s="152"/>
      <c r="O5" s="152"/>
      <c r="P5" s="152"/>
      <c r="Q5" s="152"/>
      <c r="R5" s="152"/>
      <c r="S5" s="152"/>
      <c r="T5" s="152"/>
      <c r="U5" s="155" t="s">
        <v>240</v>
      </c>
      <c r="V5" s="152"/>
      <c r="W5" s="161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4"/>
      <c r="BC5" s="154"/>
      <c r="BD5" s="154"/>
      <c r="BE5" s="154"/>
      <c r="BF5" s="152"/>
    </row>
    <row r="6">
      <c r="A6" s="152"/>
      <c r="B6" s="152"/>
      <c r="C6" s="152"/>
      <c r="D6" s="155" t="s">
        <v>241</v>
      </c>
      <c r="E6" s="155"/>
      <c r="F6" s="152"/>
      <c r="G6" s="157" t="s">
        <v>242</v>
      </c>
      <c r="H6" s="155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 t="s">
        <v>10</v>
      </c>
      <c r="V6" s="162" t="s">
        <v>281</v>
      </c>
      <c r="W6" s="158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4"/>
      <c r="BC6" s="154"/>
      <c r="BD6" s="154"/>
      <c r="BE6" s="154"/>
      <c r="BF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4"/>
      <c r="BC7" s="154"/>
      <c r="BD7" s="154"/>
      <c r="BE7" s="154"/>
      <c r="BF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6"/>
      <c r="AO8" s="169" t="s">
        <v>250</v>
      </c>
      <c r="AP8" s="169" t="s">
        <v>251</v>
      </c>
      <c r="AQ8" s="170" t="s">
        <v>252</v>
      </c>
      <c r="AR8" s="39"/>
      <c r="AS8" s="40"/>
      <c r="AT8" s="171" t="s">
        <v>253</v>
      </c>
      <c r="AU8" s="172" t="s">
        <v>254</v>
      </c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84"/>
      <c r="V9" s="178" t="s">
        <v>199</v>
      </c>
      <c r="W9" s="179"/>
      <c r="X9" s="182"/>
      <c r="Y9" s="185" t="s">
        <v>260</v>
      </c>
      <c r="Z9" s="186" t="s">
        <v>204</v>
      </c>
      <c r="AA9" s="35"/>
      <c r="AB9" s="35"/>
      <c r="AC9" s="36"/>
      <c r="AD9" s="185" t="s">
        <v>261</v>
      </c>
      <c r="AE9" s="187" t="s">
        <v>201</v>
      </c>
      <c r="AF9" s="39"/>
      <c r="AG9" s="39"/>
      <c r="AH9" s="40"/>
      <c r="AI9" s="188" t="s">
        <v>260</v>
      </c>
      <c r="AJ9" s="189" t="s">
        <v>200</v>
      </c>
      <c r="AK9" s="39"/>
      <c r="AL9" s="39"/>
      <c r="AM9" s="40"/>
      <c r="AN9" s="188" t="s">
        <v>260</v>
      </c>
      <c r="AO9" s="97"/>
      <c r="AP9" s="97"/>
      <c r="AQ9" s="172" t="s">
        <v>262</v>
      </c>
      <c r="AR9" s="190" t="s">
        <v>263</v>
      </c>
      <c r="AS9" s="191" t="s">
        <v>264</v>
      </c>
      <c r="AT9" s="97"/>
      <c r="AU9" s="97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193">
        <v>1.0</v>
      </c>
      <c r="V10" s="193">
        <v>2.0</v>
      </c>
      <c r="W10" s="193">
        <v>3.0</v>
      </c>
      <c r="X10" s="193">
        <v>4.0</v>
      </c>
      <c r="Y10" s="96"/>
      <c r="Z10" s="198">
        <v>1.0</v>
      </c>
      <c r="AA10" s="198">
        <v>2.0</v>
      </c>
      <c r="AB10" s="198">
        <v>3.0</v>
      </c>
      <c r="AC10" s="198">
        <v>4.0</v>
      </c>
      <c r="AD10" s="96"/>
      <c r="AE10" s="199">
        <v>1.0</v>
      </c>
      <c r="AF10" s="199">
        <v>2.0</v>
      </c>
      <c r="AG10" s="199">
        <v>3.0</v>
      </c>
      <c r="AH10" s="199">
        <v>4.0</v>
      </c>
      <c r="AI10" s="96"/>
      <c r="AJ10" s="199">
        <v>1.0</v>
      </c>
      <c r="AK10" s="199">
        <v>2.0</v>
      </c>
      <c r="AL10" s="199">
        <v>3.0</v>
      </c>
      <c r="AM10" s="199">
        <v>4.0</v>
      </c>
      <c r="AN10" s="96"/>
      <c r="AO10" s="96"/>
      <c r="AP10" s="96"/>
      <c r="AQ10" s="96"/>
      <c r="AR10" s="200" t="s">
        <v>265</v>
      </c>
      <c r="AS10" s="201" t="s">
        <v>246</v>
      </c>
      <c r="AT10" s="96"/>
      <c r="AU10" s="96"/>
      <c r="AV10" s="152"/>
      <c r="AW10" s="162"/>
      <c r="AX10" s="152"/>
      <c r="AY10" s="152"/>
      <c r="AZ10" s="152"/>
      <c r="BA10" s="152"/>
      <c r="BB10" s="152"/>
      <c r="BC10" s="152"/>
      <c r="BD10" s="152"/>
      <c r="BE10" s="152"/>
      <c r="BF10" s="152"/>
    </row>
    <row r="11">
      <c r="A11" s="202">
        <v>1.0</v>
      </c>
      <c r="B11" s="203">
        <v>0.0</v>
      </c>
      <c r="C11" s="251" t="s">
        <v>282</v>
      </c>
      <c r="D11" s="205"/>
      <c r="E11" s="206">
        <v>25.0</v>
      </c>
      <c r="F11" s="207">
        <f t="shared" ref="F11:I11" si="1">sum(K11,P11,U11,Z11,AE11,AJ11)</f>
        <v>50</v>
      </c>
      <c r="G11" s="207">
        <f t="shared" si="1"/>
        <v>50</v>
      </c>
      <c r="H11" s="207">
        <f t="shared" si="1"/>
        <v>37.5</v>
      </c>
      <c r="I11" s="207">
        <f t="shared" si="1"/>
        <v>37.5</v>
      </c>
      <c r="J11" s="208">
        <f t="shared" ref="J11:J43" si="3">AVERAGE(F11:I11)</f>
        <v>43.75</v>
      </c>
      <c r="K11" s="110">
        <v>0.0</v>
      </c>
      <c r="L11" s="110">
        <v>0.0</v>
      </c>
      <c r="M11" s="110">
        <v>0.0</v>
      </c>
      <c r="N11" s="110">
        <v>0.0</v>
      </c>
      <c r="O11" s="207">
        <f t="shared" ref="O11:O43" si="4">AVERAGE(K11:N11)</f>
        <v>0</v>
      </c>
      <c r="P11" s="209">
        <v>25.0</v>
      </c>
      <c r="Q11" s="209">
        <v>25.0</v>
      </c>
      <c r="R11" s="209">
        <v>25.0</v>
      </c>
      <c r="S11" s="209">
        <v>25.0</v>
      </c>
      <c r="T11" s="207">
        <f t="shared" ref="T11:T43" si="5">AVERAGE(P11:S11)</f>
        <v>25</v>
      </c>
      <c r="U11" s="110">
        <v>25.0</v>
      </c>
      <c r="V11" s="110">
        <v>25.0</v>
      </c>
      <c r="W11" s="110">
        <v>12.5</v>
      </c>
      <c r="X11" s="110">
        <v>12.5</v>
      </c>
      <c r="Y11" s="207">
        <f t="shared" ref="Y11:Y43" si="6">AVERAGE(U11:X11)</f>
        <v>18.75</v>
      </c>
      <c r="Z11" s="110">
        <v>0.0</v>
      </c>
      <c r="AA11" s="110">
        <v>0.0</v>
      </c>
      <c r="AB11" s="110">
        <v>0.0</v>
      </c>
      <c r="AC11" s="110">
        <v>0.0</v>
      </c>
      <c r="AD11" s="207">
        <f t="shared" ref="AD11:AD43" si="7">AVERAGE(Z11:AC11)</f>
        <v>0</v>
      </c>
      <c r="AE11" s="110">
        <v>0.0</v>
      </c>
      <c r="AF11" s="110">
        <v>0.0</v>
      </c>
      <c r="AG11" s="110">
        <v>0.0</v>
      </c>
      <c r="AH11" s="110">
        <v>0.0</v>
      </c>
      <c r="AI11" s="211">
        <f t="shared" ref="AI11:AI43" si="8">AVERAGE(AE11:AH11)</f>
        <v>0</v>
      </c>
      <c r="AJ11" s="110">
        <v>0.0</v>
      </c>
      <c r="AK11" s="110">
        <v>0.0</v>
      </c>
      <c r="AL11" s="110">
        <v>0.0</v>
      </c>
      <c r="AM11" s="110">
        <v>0.0</v>
      </c>
      <c r="AN11" s="211">
        <f t="shared" ref="AN11:AN43" si="9">AVERAGE(AJ11:AM11)</f>
        <v>0</v>
      </c>
      <c r="AO11" s="110">
        <f t="shared" ref="AO11:AO43" si="10">SUM((O11&gt;0)*1,(T11&gt;0)*1,(Y11&gt;0)*1,(AD11&gt;0)*1,(AI11&gt;0)*1,(AN11&gt;0)*1)</f>
        <v>2</v>
      </c>
      <c r="AP11" s="207"/>
      <c r="AQ11" s="212">
        <v>10.0</v>
      </c>
      <c r="AR11" s="252">
        <v>20.0</v>
      </c>
      <c r="AS11" s="214" t="s">
        <v>180</v>
      </c>
      <c r="AT11" s="215" t="s">
        <v>267</v>
      </c>
      <c r="AU11" s="216"/>
      <c r="AV11" s="217"/>
      <c r="AW11" s="162"/>
      <c r="AX11" s="152"/>
      <c r="AY11" s="152"/>
      <c r="AZ11" s="152"/>
      <c r="BA11" s="152"/>
      <c r="BB11" s="152"/>
      <c r="BC11" s="152"/>
      <c r="BD11" s="152"/>
      <c r="BE11" s="152"/>
      <c r="BF11" s="152"/>
    </row>
    <row r="12">
      <c r="A12" s="97"/>
      <c r="B12" s="203">
        <v>10.0</v>
      </c>
      <c r="C12" s="253"/>
      <c r="D12" s="219"/>
      <c r="E12" s="220">
        <v>12.5</v>
      </c>
      <c r="F12" s="207">
        <f t="shared" ref="F12:I12" si="2">sum(K12,P12,U12,Z12,AE12,AJ12)</f>
        <v>50</v>
      </c>
      <c r="G12" s="207">
        <f t="shared" si="2"/>
        <v>50</v>
      </c>
      <c r="H12" s="207">
        <f t="shared" si="2"/>
        <v>75</v>
      </c>
      <c r="I12" s="207">
        <f t="shared" si="2"/>
        <v>75</v>
      </c>
      <c r="J12" s="208">
        <f t="shared" si="3"/>
        <v>62.5</v>
      </c>
      <c r="K12" s="110">
        <v>0.0</v>
      </c>
      <c r="L12" s="110">
        <v>0.0</v>
      </c>
      <c r="M12" s="110">
        <v>0.0</v>
      </c>
      <c r="N12" s="110">
        <v>0.0</v>
      </c>
      <c r="O12" s="207">
        <f t="shared" si="4"/>
        <v>0</v>
      </c>
      <c r="P12" s="209">
        <v>25.0</v>
      </c>
      <c r="Q12" s="209">
        <v>25.0</v>
      </c>
      <c r="R12" s="209">
        <v>50.0</v>
      </c>
      <c r="S12" s="209">
        <v>50.0</v>
      </c>
      <c r="T12" s="207">
        <f t="shared" si="5"/>
        <v>37.5</v>
      </c>
      <c r="U12" s="110">
        <v>25.0</v>
      </c>
      <c r="V12" s="110">
        <v>25.0</v>
      </c>
      <c r="W12" s="110">
        <v>25.0</v>
      </c>
      <c r="X12" s="110">
        <v>25.0</v>
      </c>
      <c r="Y12" s="207">
        <f t="shared" si="6"/>
        <v>25</v>
      </c>
      <c r="Z12" s="110">
        <v>0.0</v>
      </c>
      <c r="AA12" s="110">
        <v>0.0</v>
      </c>
      <c r="AB12" s="110">
        <v>0.0</v>
      </c>
      <c r="AC12" s="110">
        <v>0.0</v>
      </c>
      <c r="AD12" s="207">
        <f t="shared" si="7"/>
        <v>0</v>
      </c>
      <c r="AE12" s="110">
        <v>0.0</v>
      </c>
      <c r="AF12" s="110">
        <v>0.0</v>
      </c>
      <c r="AG12" s="110">
        <v>0.0</v>
      </c>
      <c r="AH12" s="110">
        <v>0.0</v>
      </c>
      <c r="AI12" s="211">
        <f t="shared" si="8"/>
        <v>0</v>
      </c>
      <c r="AJ12" s="110">
        <v>0.0</v>
      </c>
      <c r="AK12" s="110">
        <v>0.0</v>
      </c>
      <c r="AL12" s="110">
        <v>0.0</v>
      </c>
      <c r="AM12" s="110">
        <v>0.0</v>
      </c>
      <c r="AN12" s="211">
        <f t="shared" si="9"/>
        <v>0</v>
      </c>
      <c r="AO12" s="110">
        <f t="shared" si="10"/>
        <v>2</v>
      </c>
      <c r="AP12" s="221"/>
      <c r="AQ12" s="212">
        <v>10.0</v>
      </c>
      <c r="AR12" s="252">
        <v>10.0</v>
      </c>
      <c r="AS12" s="97"/>
      <c r="AT12" s="97"/>
      <c r="AU12" s="216"/>
      <c r="AV12" s="217"/>
      <c r="AW12" s="162"/>
      <c r="AX12" s="152"/>
      <c r="AY12" s="152"/>
      <c r="AZ12" s="152"/>
      <c r="BA12" s="152"/>
      <c r="BB12" s="152"/>
      <c r="BC12" s="152"/>
      <c r="BD12" s="152"/>
      <c r="BE12" s="152"/>
      <c r="BF12" s="152"/>
    </row>
    <row r="13">
      <c r="A13" s="97"/>
      <c r="B13" s="203">
        <v>20.0</v>
      </c>
      <c r="C13" s="253"/>
      <c r="D13" s="219"/>
      <c r="E13" s="220">
        <v>87.5</v>
      </c>
      <c r="F13" s="207">
        <f t="shared" ref="F13:I13" si="11">sum(K13,P13,U13,Z13,AE13,AJ13)</f>
        <v>100</v>
      </c>
      <c r="G13" s="207">
        <f t="shared" si="11"/>
        <v>75</v>
      </c>
      <c r="H13" s="207">
        <f t="shared" si="11"/>
        <v>75</v>
      </c>
      <c r="I13" s="207">
        <f t="shared" si="11"/>
        <v>87.5</v>
      </c>
      <c r="J13" s="208">
        <f t="shared" si="3"/>
        <v>84.375</v>
      </c>
      <c r="K13" s="110">
        <v>25.0</v>
      </c>
      <c r="L13" s="110">
        <v>0.0</v>
      </c>
      <c r="M13" s="110">
        <v>0.0</v>
      </c>
      <c r="N13" s="110">
        <v>0.0</v>
      </c>
      <c r="O13" s="207">
        <f t="shared" si="4"/>
        <v>6.25</v>
      </c>
      <c r="P13" s="209">
        <v>25.0</v>
      </c>
      <c r="Q13" s="110">
        <v>25.0</v>
      </c>
      <c r="R13" s="110">
        <v>25.0</v>
      </c>
      <c r="S13" s="110">
        <v>37.5</v>
      </c>
      <c r="T13" s="207">
        <f t="shared" si="5"/>
        <v>28.125</v>
      </c>
      <c r="U13" s="110">
        <v>0.0</v>
      </c>
      <c r="V13" s="110">
        <v>0.0</v>
      </c>
      <c r="W13" s="110">
        <v>0.0</v>
      </c>
      <c r="X13" s="110">
        <v>0.0</v>
      </c>
      <c r="Y13" s="207">
        <f t="shared" si="6"/>
        <v>0</v>
      </c>
      <c r="Z13" s="110">
        <v>0.0</v>
      </c>
      <c r="AA13" s="110">
        <v>0.0</v>
      </c>
      <c r="AB13" s="110">
        <v>0.0</v>
      </c>
      <c r="AC13" s="110">
        <v>0.0</v>
      </c>
      <c r="AD13" s="207">
        <f t="shared" si="7"/>
        <v>0</v>
      </c>
      <c r="AE13" s="110">
        <v>0.0</v>
      </c>
      <c r="AF13" s="110">
        <v>0.0</v>
      </c>
      <c r="AG13" s="110">
        <v>0.0</v>
      </c>
      <c r="AH13" s="110">
        <v>0.0</v>
      </c>
      <c r="AI13" s="211">
        <f t="shared" si="8"/>
        <v>0</v>
      </c>
      <c r="AJ13" s="210">
        <v>50.0</v>
      </c>
      <c r="AK13" s="210">
        <v>50.0</v>
      </c>
      <c r="AL13" s="210">
        <v>50.0</v>
      </c>
      <c r="AM13" s="210">
        <v>50.0</v>
      </c>
      <c r="AN13" s="211">
        <f t="shared" si="9"/>
        <v>50</v>
      </c>
      <c r="AO13" s="110">
        <f t="shared" si="10"/>
        <v>3</v>
      </c>
      <c r="AP13" s="110">
        <v>16.0</v>
      </c>
      <c r="AQ13" s="212">
        <v>15.0</v>
      </c>
      <c r="AR13" s="252">
        <v>10.0</v>
      </c>
      <c r="AS13" s="97"/>
      <c r="AT13" s="97"/>
      <c r="AU13" s="216"/>
      <c r="AV13" s="217"/>
      <c r="AW13" s="162"/>
      <c r="AX13" s="152"/>
      <c r="AY13" s="152"/>
      <c r="AZ13" s="152"/>
      <c r="BA13" s="152"/>
      <c r="BB13" s="152"/>
      <c r="BC13" s="152"/>
      <c r="BD13" s="152"/>
      <c r="BE13" s="152"/>
      <c r="BF13" s="152"/>
    </row>
    <row r="14">
      <c r="A14" s="97"/>
      <c r="B14" s="203">
        <v>30.0</v>
      </c>
      <c r="C14" s="253"/>
      <c r="D14" s="219"/>
      <c r="E14" s="220">
        <v>87.5</v>
      </c>
      <c r="F14" s="207">
        <f t="shared" ref="F14:I14" si="12">sum(K14,P14,U14,Z14,AE14,AJ14)</f>
        <v>87.5</v>
      </c>
      <c r="G14" s="207">
        <f t="shared" si="12"/>
        <v>87.5</v>
      </c>
      <c r="H14" s="207">
        <f t="shared" si="12"/>
        <v>87.5</v>
      </c>
      <c r="I14" s="207">
        <f t="shared" si="12"/>
        <v>87.5</v>
      </c>
      <c r="J14" s="208">
        <f t="shared" si="3"/>
        <v>87.5</v>
      </c>
      <c r="K14" s="110">
        <v>0.0</v>
      </c>
      <c r="L14" s="110">
        <v>0.0</v>
      </c>
      <c r="M14" s="110">
        <v>0.0</v>
      </c>
      <c r="N14" s="110">
        <v>0.0</v>
      </c>
      <c r="O14" s="207">
        <f t="shared" si="4"/>
        <v>0</v>
      </c>
      <c r="P14" s="209">
        <v>25.0</v>
      </c>
      <c r="Q14" s="110">
        <v>25.0</v>
      </c>
      <c r="R14" s="110">
        <v>25.0</v>
      </c>
      <c r="S14" s="110">
        <v>25.0</v>
      </c>
      <c r="T14" s="207">
        <f t="shared" si="5"/>
        <v>25</v>
      </c>
      <c r="U14" s="110">
        <v>0.0</v>
      </c>
      <c r="V14" s="110">
        <v>0.0</v>
      </c>
      <c r="W14" s="110">
        <v>0.0</v>
      </c>
      <c r="X14" s="110">
        <v>0.0</v>
      </c>
      <c r="Y14" s="207">
        <f t="shared" si="6"/>
        <v>0</v>
      </c>
      <c r="Z14" s="110">
        <v>0.0</v>
      </c>
      <c r="AA14" s="110">
        <v>0.0</v>
      </c>
      <c r="AB14" s="110">
        <v>0.0</v>
      </c>
      <c r="AC14" s="110">
        <v>0.0</v>
      </c>
      <c r="AD14" s="207">
        <f t="shared" si="7"/>
        <v>0</v>
      </c>
      <c r="AE14" s="110">
        <v>0.0</v>
      </c>
      <c r="AF14" s="110">
        <v>0.0</v>
      </c>
      <c r="AG14" s="110">
        <v>0.0</v>
      </c>
      <c r="AH14" s="110">
        <v>0.0</v>
      </c>
      <c r="AI14" s="211">
        <f t="shared" si="8"/>
        <v>0</v>
      </c>
      <c r="AJ14" s="210">
        <v>62.5</v>
      </c>
      <c r="AK14" s="210">
        <v>62.5</v>
      </c>
      <c r="AL14" s="210">
        <v>62.5</v>
      </c>
      <c r="AM14" s="210">
        <v>62.5</v>
      </c>
      <c r="AN14" s="211">
        <f t="shared" si="9"/>
        <v>62.5</v>
      </c>
      <c r="AO14" s="110">
        <f t="shared" si="10"/>
        <v>2</v>
      </c>
      <c r="AP14" s="110"/>
      <c r="AQ14" s="212">
        <v>10.0</v>
      </c>
      <c r="AR14" s="252">
        <v>10.0</v>
      </c>
      <c r="AS14" s="97"/>
      <c r="AT14" s="97"/>
      <c r="AU14" s="216"/>
      <c r="AV14" s="217"/>
      <c r="AW14" s="162"/>
      <c r="AX14" s="152"/>
      <c r="AY14" s="152"/>
      <c r="AZ14" s="152"/>
      <c r="BA14" s="152"/>
      <c r="BB14" s="152"/>
      <c r="BC14" s="152"/>
      <c r="BD14" s="152"/>
      <c r="BE14" s="152"/>
      <c r="BF14" s="152"/>
    </row>
    <row r="15">
      <c r="A15" s="97"/>
      <c r="B15" s="203">
        <v>40.0</v>
      </c>
      <c r="C15" s="253"/>
      <c r="D15" s="219"/>
      <c r="E15" s="220">
        <v>100.0</v>
      </c>
      <c r="F15" s="207">
        <f t="shared" ref="F15:I15" si="13">sum(K15,P15,U15,Z15,AE15,AJ15)</f>
        <v>100</v>
      </c>
      <c r="G15" s="207">
        <f t="shared" si="13"/>
        <v>100</v>
      </c>
      <c r="H15" s="207">
        <f t="shared" si="13"/>
        <v>100</v>
      </c>
      <c r="I15" s="207">
        <f t="shared" si="13"/>
        <v>100</v>
      </c>
      <c r="J15" s="208">
        <f t="shared" si="3"/>
        <v>100</v>
      </c>
      <c r="K15" s="110">
        <v>0.0</v>
      </c>
      <c r="L15" s="110">
        <v>0.0</v>
      </c>
      <c r="M15" s="110">
        <v>0.0</v>
      </c>
      <c r="N15" s="110">
        <v>0.0</v>
      </c>
      <c r="O15" s="207">
        <f t="shared" si="4"/>
        <v>0</v>
      </c>
      <c r="P15" s="110">
        <v>50.0</v>
      </c>
      <c r="Q15" s="110">
        <v>50.0</v>
      </c>
      <c r="R15" s="110">
        <v>100.0</v>
      </c>
      <c r="S15" s="110">
        <v>100.0</v>
      </c>
      <c r="T15" s="207">
        <f t="shared" si="5"/>
        <v>75</v>
      </c>
      <c r="U15" s="110">
        <v>0.0</v>
      </c>
      <c r="V15" s="110">
        <v>0.0</v>
      </c>
      <c r="W15" s="110">
        <v>0.0</v>
      </c>
      <c r="X15" s="110">
        <v>0.0</v>
      </c>
      <c r="Y15" s="207">
        <f t="shared" si="6"/>
        <v>0</v>
      </c>
      <c r="Z15" s="110">
        <v>0.0</v>
      </c>
      <c r="AA15" s="110">
        <v>0.0</v>
      </c>
      <c r="AB15" s="110">
        <v>0.0</v>
      </c>
      <c r="AC15" s="110">
        <v>0.0</v>
      </c>
      <c r="AD15" s="207">
        <f t="shared" si="7"/>
        <v>0</v>
      </c>
      <c r="AE15" s="110">
        <v>0.0</v>
      </c>
      <c r="AF15" s="110">
        <v>0.0</v>
      </c>
      <c r="AG15" s="110">
        <v>0.0</v>
      </c>
      <c r="AH15" s="110">
        <v>0.0</v>
      </c>
      <c r="AI15" s="211">
        <f t="shared" si="8"/>
        <v>0</v>
      </c>
      <c r="AJ15" s="210">
        <v>50.0</v>
      </c>
      <c r="AK15" s="210">
        <v>50.0</v>
      </c>
      <c r="AL15" s="210">
        <v>0.0</v>
      </c>
      <c r="AM15" s="210">
        <v>0.0</v>
      </c>
      <c r="AN15" s="211">
        <f t="shared" si="9"/>
        <v>25</v>
      </c>
      <c r="AO15" s="110">
        <f t="shared" si="10"/>
        <v>2</v>
      </c>
      <c r="AP15" s="207"/>
      <c r="AQ15" s="212">
        <v>10.0</v>
      </c>
      <c r="AR15" s="252">
        <v>10.0</v>
      </c>
      <c r="AS15" s="97"/>
      <c r="AT15" s="97"/>
      <c r="AU15" s="216"/>
      <c r="AV15" s="217"/>
      <c r="AW15" s="162"/>
      <c r="AX15" s="152"/>
      <c r="AY15" s="152"/>
      <c r="AZ15" s="152"/>
      <c r="BA15" s="152"/>
      <c r="BB15" s="152"/>
      <c r="BC15" s="152"/>
      <c r="BD15" s="152"/>
      <c r="BE15" s="152"/>
      <c r="BF15" s="152"/>
    </row>
    <row r="16">
      <c r="A16" s="97"/>
      <c r="B16" s="203">
        <v>50.0</v>
      </c>
      <c r="C16" s="253"/>
      <c r="D16" s="219"/>
      <c r="E16" s="220">
        <v>100.0</v>
      </c>
      <c r="F16" s="207">
        <f t="shared" ref="F16:I16" si="14">sum(K16,P16,U16,Z16,AE16,AJ16)</f>
        <v>100</v>
      </c>
      <c r="G16" s="207">
        <f t="shared" si="14"/>
        <v>100</v>
      </c>
      <c r="H16" s="207">
        <f t="shared" si="14"/>
        <v>100</v>
      </c>
      <c r="I16" s="207">
        <f t="shared" si="14"/>
        <v>100</v>
      </c>
      <c r="J16" s="208">
        <f t="shared" si="3"/>
        <v>100</v>
      </c>
      <c r="K16" s="110">
        <v>0.0</v>
      </c>
      <c r="L16" s="110">
        <v>0.0</v>
      </c>
      <c r="M16" s="110">
        <v>0.0</v>
      </c>
      <c r="N16" s="110">
        <v>0.0</v>
      </c>
      <c r="O16" s="207">
        <f t="shared" si="4"/>
        <v>0</v>
      </c>
      <c r="P16" s="110">
        <v>50.0</v>
      </c>
      <c r="Q16" s="110">
        <v>50.0</v>
      </c>
      <c r="R16" s="110">
        <v>50.0</v>
      </c>
      <c r="S16" s="110">
        <v>50.0</v>
      </c>
      <c r="T16" s="207">
        <f t="shared" si="5"/>
        <v>50</v>
      </c>
      <c r="U16" s="110">
        <v>0.0</v>
      </c>
      <c r="V16" s="110">
        <v>0.0</v>
      </c>
      <c r="W16" s="110">
        <v>0.0</v>
      </c>
      <c r="X16" s="110">
        <v>0.0</v>
      </c>
      <c r="Y16" s="207">
        <f t="shared" si="6"/>
        <v>0</v>
      </c>
      <c r="Z16" s="110">
        <v>0.0</v>
      </c>
      <c r="AA16" s="110">
        <v>0.0</v>
      </c>
      <c r="AB16" s="110">
        <v>0.0</v>
      </c>
      <c r="AC16" s="110">
        <v>0.0</v>
      </c>
      <c r="AD16" s="207">
        <f t="shared" si="7"/>
        <v>0</v>
      </c>
      <c r="AE16" s="110">
        <v>0.0</v>
      </c>
      <c r="AF16" s="110">
        <v>0.0</v>
      </c>
      <c r="AG16" s="110">
        <v>0.0</v>
      </c>
      <c r="AH16" s="110">
        <v>0.0</v>
      </c>
      <c r="AI16" s="211">
        <f t="shared" si="8"/>
        <v>0</v>
      </c>
      <c r="AJ16" s="210">
        <v>50.0</v>
      </c>
      <c r="AK16" s="210">
        <v>50.0</v>
      </c>
      <c r="AL16" s="210">
        <v>50.0</v>
      </c>
      <c r="AM16" s="210">
        <v>50.0</v>
      </c>
      <c r="AN16" s="211">
        <f t="shared" si="9"/>
        <v>50</v>
      </c>
      <c r="AO16" s="110">
        <f t="shared" si="10"/>
        <v>2</v>
      </c>
      <c r="AP16" s="222"/>
      <c r="AQ16" s="212">
        <v>0.0</v>
      </c>
      <c r="AR16" s="252">
        <v>15.0</v>
      </c>
      <c r="AS16" s="97"/>
      <c r="AT16" s="97"/>
      <c r="AU16" s="216"/>
      <c r="AV16" s="217"/>
      <c r="AW16" s="162"/>
      <c r="AX16" s="152"/>
      <c r="AY16" s="152"/>
      <c r="AZ16" s="152"/>
      <c r="BA16" s="152"/>
      <c r="BB16" s="152"/>
      <c r="BC16" s="152"/>
      <c r="BD16" s="152"/>
      <c r="BE16" s="152"/>
      <c r="BF16" s="152"/>
    </row>
    <row r="17">
      <c r="A17" s="97"/>
      <c r="B17" s="203">
        <v>60.0</v>
      </c>
      <c r="C17" s="254"/>
      <c r="D17" s="164"/>
      <c r="E17" s="220">
        <v>75.0</v>
      </c>
      <c r="F17" s="207">
        <f t="shared" ref="F17:I17" si="15">sum(K17,P17,U17,Z17,AE17,AJ17)</f>
        <v>75</v>
      </c>
      <c r="G17" s="207">
        <f t="shared" si="15"/>
        <v>75</v>
      </c>
      <c r="H17" s="207">
        <f t="shared" si="15"/>
        <v>75</v>
      </c>
      <c r="I17" s="207">
        <f t="shared" si="15"/>
        <v>75</v>
      </c>
      <c r="J17" s="208">
        <f t="shared" si="3"/>
        <v>75</v>
      </c>
      <c r="K17" s="110">
        <v>0.0</v>
      </c>
      <c r="L17" s="110">
        <v>0.0</v>
      </c>
      <c r="M17" s="110">
        <v>0.0</v>
      </c>
      <c r="N17" s="110">
        <v>0.0</v>
      </c>
      <c r="O17" s="207">
        <f t="shared" si="4"/>
        <v>0</v>
      </c>
      <c r="P17" s="110">
        <v>0.0</v>
      </c>
      <c r="Q17" s="110">
        <v>0.0</v>
      </c>
      <c r="R17" s="110">
        <v>0.0</v>
      </c>
      <c r="S17" s="110">
        <v>0.0</v>
      </c>
      <c r="T17" s="207">
        <f t="shared" si="5"/>
        <v>0</v>
      </c>
      <c r="U17" s="210">
        <v>25.0</v>
      </c>
      <c r="V17" s="210">
        <v>25.0</v>
      </c>
      <c r="W17" s="210">
        <v>25.0</v>
      </c>
      <c r="X17" s="210">
        <v>25.0</v>
      </c>
      <c r="Y17" s="207">
        <f t="shared" si="6"/>
        <v>25</v>
      </c>
      <c r="Z17" s="110">
        <v>0.0</v>
      </c>
      <c r="AA17" s="110">
        <v>0.0</v>
      </c>
      <c r="AB17" s="110">
        <v>0.0</v>
      </c>
      <c r="AC17" s="110">
        <v>0.0</v>
      </c>
      <c r="AD17" s="207">
        <f t="shared" si="7"/>
        <v>0</v>
      </c>
      <c r="AE17" s="110">
        <v>0.0</v>
      </c>
      <c r="AF17" s="110">
        <v>0.0</v>
      </c>
      <c r="AG17" s="110">
        <v>0.0</v>
      </c>
      <c r="AH17" s="110">
        <v>0.0</v>
      </c>
      <c r="AI17" s="211">
        <f t="shared" si="8"/>
        <v>0</v>
      </c>
      <c r="AJ17" s="210">
        <v>50.0</v>
      </c>
      <c r="AK17" s="210">
        <v>50.0</v>
      </c>
      <c r="AL17" s="210">
        <v>50.0</v>
      </c>
      <c r="AM17" s="210">
        <v>50.0</v>
      </c>
      <c r="AN17" s="211">
        <f t="shared" si="9"/>
        <v>50</v>
      </c>
      <c r="AO17" s="110">
        <f t="shared" si="10"/>
        <v>2</v>
      </c>
      <c r="AP17" s="224"/>
      <c r="AQ17" s="212">
        <v>0.0</v>
      </c>
      <c r="AR17" s="252">
        <v>10.0</v>
      </c>
      <c r="AS17" s="97"/>
      <c r="AT17" s="97"/>
      <c r="AU17" s="216"/>
      <c r="AV17" s="217"/>
      <c r="AW17" s="162"/>
      <c r="AX17" s="152"/>
      <c r="AY17" s="152"/>
      <c r="AZ17" s="152"/>
      <c r="BA17" s="152"/>
      <c r="BB17" s="152"/>
      <c r="BC17" s="152"/>
      <c r="BD17" s="152"/>
      <c r="BE17" s="152"/>
      <c r="BF17" s="152"/>
    </row>
    <row r="18">
      <c r="A18" s="97"/>
      <c r="B18" s="203">
        <v>70.0</v>
      </c>
      <c r="C18" s="254"/>
      <c r="D18" s="164"/>
      <c r="E18" s="220">
        <v>62.5</v>
      </c>
      <c r="F18" s="207">
        <f t="shared" ref="F18:I18" si="16">sum(K18,P18,U18,Z18,AE18,AJ18)</f>
        <v>75</v>
      </c>
      <c r="G18" s="207">
        <f t="shared" si="16"/>
        <v>75</v>
      </c>
      <c r="H18" s="207">
        <f t="shared" si="16"/>
        <v>62.5</v>
      </c>
      <c r="I18" s="207">
        <f t="shared" si="16"/>
        <v>50</v>
      </c>
      <c r="J18" s="208">
        <f t="shared" si="3"/>
        <v>65.625</v>
      </c>
      <c r="K18" s="110">
        <v>0.0</v>
      </c>
      <c r="L18" s="110">
        <v>0.0</v>
      </c>
      <c r="M18" s="110">
        <v>0.0</v>
      </c>
      <c r="N18" s="110">
        <v>0.0</v>
      </c>
      <c r="O18" s="207">
        <f t="shared" si="4"/>
        <v>0</v>
      </c>
      <c r="P18" s="110">
        <v>0.0</v>
      </c>
      <c r="Q18" s="110">
        <v>0.0</v>
      </c>
      <c r="R18" s="110">
        <v>0.0</v>
      </c>
      <c r="S18" s="110">
        <v>0.0</v>
      </c>
      <c r="T18" s="207">
        <f t="shared" si="5"/>
        <v>0</v>
      </c>
      <c r="U18" s="210">
        <v>25.0</v>
      </c>
      <c r="V18" s="210">
        <v>25.0</v>
      </c>
      <c r="W18" s="210">
        <v>25.0</v>
      </c>
      <c r="X18" s="210">
        <v>25.0</v>
      </c>
      <c r="Y18" s="207">
        <f t="shared" si="6"/>
        <v>25</v>
      </c>
      <c r="Z18" s="110">
        <v>0.0</v>
      </c>
      <c r="AA18" s="110">
        <v>0.0</v>
      </c>
      <c r="AB18" s="110">
        <v>0.0</v>
      </c>
      <c r="AC18" s="110">
        <v>0.0</v>
      </c>
      <c r="AD18" s="207">
        <f t="shared" si="7"/>
        <v>0</v>
      </c>
      <c r="AE18" s="110">
        <v>0.0</v>
      </c>
      <c r="AF18" s="110">
        <v>0.0</v>
      </c>
      <c r="AG18" s="110">
        <v>0.0</v>
      </c>
      <c r="AH18" s="110">
        <v>0.0</v>
      </c>
      <c r="AI18" s="211">
        <f t="shared" si="8"/>
        <v>0</v>
      </c>
      <c r="AJ18" s="210">
        <v>50.0</v>
      </c>
      <c r="AK18" s="210">
        <v>50.0</v>
      </c>
      <c r="AL18" s="210">
        <v>37.5</v>
      </c>
      <c r="AM18" s="210">
        <v>25.0</v>
      </c>
      <c r="AN18" s="211">
        <f t="shared" si="9"/>
        <v>40.625</v>
      </c>
      <c r="AO18" s="110">
        <f t="shared" si="10"/>
        <v>2</v>
      </c>
      <c r="AP18" s="207"/>
      <c r="AQ18" s="212">
        <v>50.0</v>
      </c>
      <c r="AR18" s="252">
        <v>30.0</v>
      </c>
      <c r="AS18" s="97"/>
      <c r="AT18" s="97"/>
      <c r="AU18" s="216"/>
      <c r="AV18" s="217"/>
      <c r="AW18" s="162"/>
      <c r="AX18" s="152"/>
      <c r="AY18" s="152"/>
      <c r="AZ18" s="152"/>
      <c r="BA18" s="152"/>
      <c r="BB18" s="152"/>
      <c r="BC18" s="152"/>
      <c r="BD18" s="152"/>
      <c r="BE18" s="152"/>
      <c r="BF18" s="152"/>
    </row>
    <row r="19">
      <c r="A19" s="97"/>
      <c r="B19" s="203">
        <v>80.0</v>
      </c>
      <c r="C19" s="254"/>
      <c r="D19" s="164"/>
      <c r="E19" s="220">
        <v>75.0</v>
      </c>
      <c r="F19" s="207">
        <f t="shared" ref="F19:I19" si="17">sum(K19,P19,U19,Z19,AE19,AJ19)</f>
        <v>87.5</v>
      </c>
      <c r="G19" s="207">
        <f t="shared" si="17"/>
        <v>87.5</v>
      </c>
      <c r="H19" s="207">
        <f t="shared" si="17"/>
        <v>50</v>
      </c>
      <c r="I19" s="207">
        <f t="shared" si="17"/>
        <v>87.5</v>
      </c>
      <c r="J19" s="208">
        <f t="shared" si="3"/>
        <v>78.125</v>
      </c>
      <c r="K19" s="110">
        <v>0.0</v>
      </c>
      <c r="L19" s="110">
        <v>0.0</v>
      </c>
      <c r="M19" s="110">
        <v>0.0</v>
      </c>
      <c r="N19" s="110">
        <v>0.0</v>
      </c>
      <c r="O19" s="207">
        <f t="shared" si="4"/>
        <v>0</v>
      </c>
      <c r="P19" s="210">
        <v>25.0</v>
      </c>
      <c r="Q19" s="210">
        <v>25.0</v>
      </c>
      <c r="R19" s="210">
        <v>0.0</v>
      </c>
      <c r="S19" s="210">
        <v>25.0</v>
      </c>
      <c r="T19" s="207">
        <f t="shared" si="5"/>
        <v>18.75</v>
      </c>
      <c r="U19" s="110">
        <v>0.0</v>
      </c>
      <c r="V19" s="110">
        <v>0.0</v>
      </c>
      <c r="W19" s="110">
        <v>0.0</v>
      </c>
      <c r="X19" s="110">
        <v>0.0</v>
      </c>
      <c r="Y19" s="207">
        <f t="shared" si="6"/>
        <v>0</v>
      </c>
      <c r="Z19" s="110">
        <v>0.0</v>
      </c>
      <c r="AA19" s="110">
        <v>0.0</v>
      </c>
      <c r="AB19" s="110">
        <v>0.0</v>
      </c>
      <c r="AC19" s="110">
        <v>0.0</v>
      </c>
      <c r="AD19" s="207">
        <f t="shared" si="7"/>
        <v>0</v>
      </c>
      <c r="AE19" s="210">
        <v>12.5</v>
      </c>
      <c r="AF19" s="210">
        <v>12.5</v>
      </c>
      <c r="AG19" s="210">
        <v>0.0</v>
      </c>
      <c r="AH19" s="210">
        <v>12.5</v>
      </c>
      <c r="AI19" s="211">
        <f t="shared" si="8"/>
        <v>9.375</v>
      </c>
      <c r="AJ19" s="210">
        <v>50.0</v>
      </c>
      <c r="AK19" s="210">
        <v>50.0</v>
      </c>
      <c r="AL19" s="210">
        <v>50.0</v>
      </c>
      <c r="AM19" s="210">
        <v>50.0</v>
      </c>
      <c r="AN19" s="211">
        <f t="shared" si="9"/>
        <v>50</v>
      </c>
      <c r="AO19" s="110">
        <f t="shared" si="10"/>
        <v>3</v>
      </c>
      <c r="AP19" s="207"/>
      <c r="AQ19" s="212">
        <v>10.0</v>
      </c>
      <c r="AR19" s="252">
        <v>10.0</v>
      </c>
      <c r="AS19" s="97"/>
      <c r="AT19" s="97"/>
      <c r="AU19" s="216"/>
      <c r="AV19" s="217"/>
      <c r="AW19" s="162"/>
      <c r="AX19" s="152"/>
      <c r="AY19" s="152"/>
      <c r="AZ19" s="152"/>
      <c r="BA19" s="152"/>
      <c r="BB19" s="152"/>
      <c r="BC19" s="152"/>
      <c r="BD19" s="152"/>
      <c r="BE19" s="152"/>
      <c r="BF19" s="152"/>
    </row>
    <row r="20">
      <c r="A20" s="97"/>
      <c r="B20" s="203">
        <v>90.0</v>
      </c>
      <c r="C20" s="254"/>
      <c r="D20" s="164"/>
      <c r="E20" s="220">
        <v>75.0</v>
      </c>
      <c r="F20" s="207">
        <f t="shared" ref="F20:I20" si="18">sum(K20,P20,U20,Z20,AE20,AJ20)</f>
        <v>87.5</v>
      </c>
      <c r="G20" s="207">
        <f t="shared" si="18"/>
        <v>87.5</v>
      </c>
      <c r="H20" s="207">
        <f t="shared" si="18"/>
        <v>87.5</v>
      </c>
      <c r="I20" s="207">
        <f t="shared" si="18"/>
        <v>37.5</v>
      </c>
      <c r="J20" s="208">
        <f t="shared" si="3"/>
        <v>75</v>
      </c>
      <c r="K20" s="110">
        <v>0.0</v>
      </c>
      <c r="L20" s="110">
        <v>0.0</v>
      </c>
      <c r="M20" s="110">
        <v>0.0</v>
      </c>
      <c r="N20" s="110">
        <v>0.0</v>
      </c>
      <c r="O20" s="207">
        <f t="shared" si="4"/>
        <v>0</v>
      </c>
      <c r="P20" s="110">
        <v>0.0</v>
      </c>
      <c r="Q20" s="110">
        <v>0.0</v>
      </c>
      <c r="R20" s="110">
        <v>0.0</v>
      </c>
      <c r="S20" s="110">
        <v>0.0</v>
      </c>
      <c r="T20" s="207">
        <f t="shared" si="5"/>
        <v>0</v>
      </c>
      <c r="U20" s="110">
        <v>0.0</v>
      </c>
      <c r="V20" s="110">
        <v>0.0</v>
      </c>
      <c r="W20" s="110">
        <v>0.0</v>
      </c>
      <c r="X20" s="110">
        <v>0.0</v>
      </c>
      <c r="Y20" s="207">
        <f t="shared" si="6"/>
        <v>0</v>
      </c>
      <c r="Z20" s="210">
        <v>25.0</v>
      </c>
      <c r="AA20" s="210">
        <v>25.0</v>
      </c>
      <c r="AB20" s="210">
        <v>12.5</v>
      </c>
      <c r="AC20" s="210">
        <v>12.5</v>
      </c>
      <c r="AD20" s="207">
        <f t="shared" si="7"/>
        <v>18.75</v>
      </c>
      <c r="AE20" s="210">
        <v>12.5</v>
      </c>
      <c r="AF20" s="210">
        <v>12.5</v>
      </c>
      <c r="AG20" s="210">
        <v>25.0</v>
      </c>
      <c r="AH20" s="210">
        <v>0.0</v>
      </c>
      <c r="AI20" s="211">
        <f t="shared" si="8"/>
        <v>12.5</v>
      </c>
      <c r="AJ20" s="210">
        <v>50.0</v>
      </c>
      <c r="AK20" s="210">
        <v>50.0</v>
      </c>
      <c r="AL20" s="210">
        <v>50.0</v>
      </c>
      <c r="AM20" s="210">
        <v>25.0</v>
      </c>
      <c r="AN20" s="211">
        <f t="shared" si="9"/>
        <v>43.75</v>
      </c>
      <c r="AO20" s="110">
        <f t="shared" si="10"/>
        <v>3</v>
      </c>
      <c r="AP20" s="224"/>
      <c r="AQ20" s="212">
        <v>10.0</v>
      </c>
      <c r="AR20" s="252">
        <v>10.0</v>
      </c>
      <c r="AS20" s="97"/>
      <c r="AT20" s="97"/>
      <c r="AU20" s="216"/>
      <c r="AV20" s="217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</row>
    <row r="21">
      <c r="A21" s="96"/>
      <c r="B21" s="203">
        <v>100.0</v>
      </c>
      <c r="C21" s="255" t="s">
        <v>283</v>
      </c>
      <c r="D21" s="226"/>
      <c r="E21" s="227">
        <v>62.5</v>
      </c>
      <c r="F21" s="207">
        <f t="shared" ref="F21:I21" si="19">sum(K21,P21,U21,Z21,AE21,AJ21)</f>
        <v>87.5</v>
      </c>
      <c r="G21" s="207">
        <f t="shared" si="19"/>
        <v>87.5</v>
      </c>
      <c r="H21" s="207">
        <f t="shared" si="19"/>
        <v>75</v>
      </c>
      <c r="I21" s="207">
        <f t="shared" si="19"/>
        <v>62.5</v>
      </c>
      <c r="J21" s="208">
        <f t="shared" si="3"/>
        <v>78.125</v>
      </c>
      <c r="K21" s="210">
        <v>25.0</v>
      </c>
      <c r="L21" s="210">
        <v>12.5</v>
      </c>
      <c r="M21" s="210">
        <v>0.0</v>
      </c>
      <c r="N21" s="210">
        <v>0.0</v>
      </c>
      <c r="O21" s="207">
        <f t="shared" si="4"/>
        <v>9.375</v>
      </c>
      <c r="P21" s="110">
        <v>0.0</v>
      </c>
      <c r="Q21" s="110">
        <v>0.0</v>
      </c>
      <c r="R21" s="110">
        <v>0.0</v>
      </c>
      <c r="S21" s="110">
        <v>0.0</v>
      </c>
      <c r="T21" s="207">
        <f t="shared" si="5"/>
        <v>0</v>
      </c>
      <c r="U21" s="110">
        <v>0.0</v>
      </c>
      <c r="V21" s="110">
        <v>0.0</v>
      </c>
      <c r="W21" s="110">
        <v>0.0</v>
      </c>
      <c r="X21" s="110">
        <v>0.0</v>
      </c>
      <c r="Y21" s="207">
        <f t="shared" si="6"/>
        <v>0</v>
      </c>
      <c r="Z21" s="210">
        <v>25.0</v>
      </c>
      <c r="AA21" s="210">
        <v>25.0</v>
      </c>
      <c r="AB21" s="210">
        <v>0.0</v>
      </c>
      <c r="AC21" s="210">
        <v>0.0</v>
      </c>
      <c r="AD21" s="207">
        <f t="shared" si="7"/>
        <v>12.5</v>
      </c>
      <c r="AE21" s="210">
        <v>0.0</v>
      </c>
      <c r="AF21" s="210">
        <v>0.0</v>
      </c>
      <c r="AG21" s="210">
        <v>25.0</v>
      </c>
      <c r="AH21" s="210">
        <v>12.5</v>
      </c>
      <c r="AI21" s="211">
        <f t="shared" si="8"/>
        <v>9.375</v>
      </c>
      <c r="AJ21" s="210">
        <v>37.5</v>
      </c>
      <c r="AK21" s="210">
        <v>50.0</v>
      </c>
      <c r="AL21" s="210">
        <v>50.0</v>
      </c>
      <c r="AM21" s="210">
        <v>50.0</v>
      </c>
      <c r="AN21" s="211">
        <f t="shared" si="9"/>
        <v>46.875</v>
      </c>
      <c r="AO21" s="110">
        <f t="shared" si="10"/>
        <v>4</v>
      </c>
      <c r="AP21" s="222">
        <v>24.0</v>
      </c>
      <c r="AQ21" s="212">
        <v>10.0</v>
      </c>
      <c r="AR21" s="252">
        <v>10.0</v>
      </c>
      <c r="AS21" s="96"/>
      <c r="AT21" s="96"/>
      <c r="AU21" s="216"/>
      <c r="AV21" s="217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</row>
    <row r="22">
      <c r="A22" s="202">
        <v>2.0</v>
      </c>
      <c r="B22" s="203">
        <v>0.0</v>
      </c>
      <c r="C22" s="251" t="s">
        <v>284</v>
      </c>
      <c r="D22" s="205"/>
      <c r="E22" s="206">
        <v>50.0</v>
      </c>
      <c r="F22" s="207">
        <f t="shared" ref="F22:I22" si="20">sum(K22,P22,U22,Z22,AE22,AJ22)</f>
        <v>75</v>
      </c>
      <c r="G22" s="207">
        <f t="shared" si="20"/>
        <v>75</v>
      </c>
      <c r="H22" s="207">
        <f t="shared" si="20"/>
        <v>75</v>
      </c>
      <c r="I22" s="207">
        <f t="shared" si="20"/>
        <v>75</v>
      </c>
      <c r="J22" s="208">
        <f t="shared" si="3"/>
        <v>75</v>
      </c>
      <c r="K22" s="110">
        <v>0.0</v>
      </c>
      <c r="L22" s="110">
        <v>0.0</v>
      </c>
      <c r="M22" s="110">
        <v>0.0</v>
      </c>
      <c r="N22" s="110">
        <v>0.0</v>
      </c>
      <c r="O22" s="207">
        <f t="shared" si="4"/>
        <v>0</v>
      </c>
      <c r="P22" s="210">
        <v>25.0</v>
      </c>
      <c r="Q22" s="210">
        <v>25.0</v>
      </c>
      <c r="R22" s="210">
        <v>25.0</v>
      </c>
      <c r="S22" s="210">
        <v>25.0</v>
      </c>
      <c r="T22" s="207">
        <f t="shared" si="5"/>
        <v>25</v>
      </c>
      <c r="U22" s="210">
        <v>50.0</v>
      </c>
      <c r="V22" s="210">
        <v>50.0</v>
      </c>
      <c r="W22" s="210">
        <v>50.0</v>
      </c>
      <c r="X22" s="210">
        <v>50.0</v>
      </c>
      <c r="Y22" s="207">
        <f t="shared" si="6"/>
        <v>50</v>
      </c>
      <c r="Z22" s="110">
        <v>0.0</v>
      </c>
      <c r="AA22" s="110">
        <v>0.0</v>
      </c>
      <c r="AB22" s="110">
        <v>0.0</v>
      </c>
      <c r="AC22" s="110">
        <v>0.0</v>
      </c>
      <c r="AD22" s="207">
        <f t="shared" si="7"/>
        <v>0</v>
      </c>
      <c r="AE22" s="110">
        <v>0.0</v>
      </c>
      <c r="AF22" s="110">
        <v>0.0</v>
      </c>
      <c r="AG22" s="110">
        <v>0.0</v>
      </c>
      <c r="AH22" s="110">
        <v>0.0</v>
      </c>
      <c r="AI22" s="211">
        <f t="shared" si="8"/>
        <v>0</v>
      </c>
      <c r="AJ22" s="110">
        <v>0.0</v>
      </c>
      <c r="AK22" s="110">
        <v>0.0</v>
      </c>
      <c r="AL22" s="110">
        <v>0.0</v>
      </c>
      <c r="AM22" s="110">
        <v>0.0</v>
      </c>
      <c r="AN22" s="211">
        <f t="shared" si="9"/>
        <v>0</v>
      </c>
      <c r="AO22" s="110">
        <f t="shared" si="10"/>
        <v>2</v>
      </c>
      <c r="AP22" s="207"/>
      <c r="AQ22" s="212">
        <v>10.0</v>
      </c>
      <c r="AR22" s="252">
        <v>10.0</v>
      </c>
      <c r="AS22" s="214" t="s">
        <v>180</v>
      </c>
      <c r="AT22" s="215" t="s">
        <v>267</v>
      </c>
      <c r="AU22" s="216"/>
      <c r="AV22" s="217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</row>
    <row r="23">
      <c r="A23" s="97"/>
      <c r="B23" s="203">
        <v>10.0</v>
      </c>
      <c r="C23" s="253"/>
      <c r="D23" s="219"/>
      <c r="E23" s="220">
        <v>75.0</v>
      </c>
      <c r="F23" s="207">
        <f t="shared" ref="F23:I23" si="21">sum(K23,P23,U23,Z23,AE23,AJ23)</f>
        <v>75</v>
      </c>
      <c r="G23" s="207">
        <f t="shared" si="21"/>
        <v>75</v>
      </c>
      <c r="H23" s="207">
        <f t="shared" si="21"/>
        <v>75</v>
      </c>
      <c r="I23" s="207">
        <f t="shared" si="21"/>
        <v>75</v>
      </c>
      <c r="J23" s="208">
        <f t="shared" si="3"/>
        <v>75</v>
      </c>
      <c r="K23" s="110">
        <v>0.0</v>
      </c>
      <c r="L23" s="110">
        <v>0.0</v>
      </c>
      <c r="M23" s="110">
        <v>0.0</v>
      </c>
      <c r="N23" s="110">
        <v>0.0</v>
      </c>
      <c r="O23" s="207">
        <f t="shared" si="4"/>
        <v>0</v>
      </c>
      <c r="P23" s="110">
        <v>0.0</v>
      </c>
      <c r="Q23" s="110">
        <v>0.0</v>
      </c>
      <c r="R23" s="110">
        <v>0.0</v>
      </c>
      <c r="S23" s="110">
        <v>0.0</v>
      </c>
      <c r="T23" s="207">
        <f t="shared" si="5"/>
        <v>0</v>
      </c>
      <c r="U23" s="210">
        <v>50.0</v>
      </c>
      <c r="V23" s="210">
        <v>50.0</v>
      </c>
      <c r="W23" s="210">
        <v>50.0</v>
      </c>
      <c r="X23" s="210">
        <v>50.0</v>
      </c>
      <c r="Y23" s="207">
        <f t="shared" si="6"/>
        <v>50</v>
      </c>
      <c r="Z23" s="110">
        <v>0.0</v>
      </c>
      <c r="AA23" s="110">
        <v>0.0</v>
      </c>
      <c r="AB23" s="110">
        <v>0.0</v>
      </c>
      <c r="AC23" s="110">
        <v>0.0</v>
      </c>
      <c r="AD23" s="207">
        <f t="shared" si="7"/>
        <v>0</v>
      </c>
      <c r="AE23" s="110">
        <v>0.0</v>
      </c>
      <c r="AF23" s="110">
        <v>0.0</v>
      </c>
      <c r="AG23" s="110">
        <v>0.0</v>
      </c>
      <c r="AH23" s="110">
        <v>0.0</v>
      </c>
      <c r="AI23" s="211">
        <f t="shared" si="8"/>
        <v>0</v>
      </c>
      <c r="AJ23" s="210">
        <v>25.0</v>
      </c>
      <c r="AK23" s="210">
        <v>25.0</v>
      </c>
      <c r="AL23" s="210">
        <v>25.0</v>
      </c>
      <c r="AM23" s="210">
        <v>25.0</v>
      </c>
      <c r="AN23" s="211">
        <f t="shared" si="9"/>
        <v>25</v>
      </c>
      <c r="AO23" s="110">
        <f t="shared" si="10"/>
        <v>2</v>
      </c>
      <c r="AP23" s="207"/>
      <c r="AQ23" s="212">
        <v>10.0</v>
      </c>
      <c r="AR23" s="252">
        <v>10.0</v>
      </c>
      <c r="AS23" s="97"/>
      <c r="AT23" s="97"/>
      <c r="AU23" s="216"/>
      <c r="AV23" s="217"/>
      <c r="AW23" s="162"/>
      <c r="AX23" s="152"/>
      <c r="AY23" s="152"/>
      <c r="AZ23" s="152"/>
      <c r="BA23" s="152"/>
      <c r="BB23" s="152"/>
      <c r="BC23" s="152"/>
      <c r="BD23" s="152"/>
      <c r="BE23" s="152"/>
      <c r="BF23" s="152"/>
    </row>
    <row r="24">
      <c r="A24" s="97"/>
      <c r="B24" s="203">
        <v>20.0</v>
      </c>
      <c r="C24" s="253"/>
      <c r="D24" s="219"/>
      <c r="E24" s="220">
        <v>87.5</v>
      </c>
      <c r="F24" s="207">
        <f t="shared" ref="F24:I24" si="22">sum(K24,P24,U24,Z24,AE24,AJ24)</f>
        <v>100</v>
      </c>
      <c r="G24" s="207">
        <f t="shared" si="22"/>
        <v>100</v>
      </c>
      <c r="H24" s="207">
        <f t="shared" si="22"/>
        <v>75</v>
      </c>
      <c r="I24" s="207">
        <f t="shared" si="22"/>
        <v>75</v>
      </c>
      <c r="J24" s="208">
        <f t="shared" si="3"/>
        <v>87.5</v>
      </c>
      <c r="K24" s="110">
        <v>0.0</v>
      </c>
      <c r="L24" s="110">
        <v>0.0</v>
      </c>
      <c r="M24" s="110">
        <v>0.0</v>
      </c>
      <c r="N24" s="110">
        <v>0.0</v>
      </c>
      <c r="O24" s="207">
        <f t="shared" si="4"/>
        <v>0</v>
      </c>
      <c r="P24" s="209">
        <v>50.0</v>
      </c>
      <c r="Q24" s="110">
        <v>50.0</v>
      </c>
      <c r="R24" s="110">
        <v>50.0</v>
      </c>
      <c r="S24" s="110">
        <v>50.0</v>
      </c>
      <c r="T24" s="207">
        <f t="shared" si="5"/>
        <v>50</v>
      </c>
      <c r="U24" s="110">
        <v>25.0</v>
      </c>
      <c r="V24" s="110">
        <v>25.0</v>
      </c>
      <c r="W24" s="110">
        <v>0.0</v>
      </c>
      <c r="X24" s="110">
        <v>0.0</v>
      </c>
      <c r="Y24" s="207">
        <f t="shared" si="6"/>
        <v>12.5</v>
      </c>
      <c r="Z24" s="110">
        <v>0.0</v>
      </c>
      <c r="AA24" s="110">
        <v>0.0</v>
      </c>
      <c r="AB24" s="110">
        <v>0.0</v>
      </c>
      <c r="AC24" s="110">
        <v>0.0</v>
      </c>
      <c r="AD24" s="207">
        <f t="shared" si="7"/>
        <v>0</v>
      </c>
      <c r="AE24" s="110">
        <v>0.0</v>
      </c>
      <c r="AF24" s="110">
        <v>0.0</v>
      </c>
      <c r="AG24" s="110">
        <v>0.0</v>
      </c>
      <c r="AH24" s="110">
        <v>0.0</v>
      </c>
      <c r="AI24" s="211">
        <f t="shared" si="8"/>
        <v>0</v>
      </c>
      <c r="AJ24" s="210">
        <v>25.0</v>
      </c>
      <c r="AK24" s="210">
        <v>25.0</v>
      </c>
      <c r="AL24" s="210">
        <v>25.0</v>
      </c>
      <c r="AM24" s="210">
        <v>25.0</v>
      </c>
      <c r="AN24" s="211">
        <f t="shared" si="9"/>
        <v>25</v>
      </c>
      <c r="AO24" s="110">
        <f t="shared" si="10"/>
        <v>3</v>
      </c>
      <c r="AP24" s="224"/>
      <c r="AQ24" s="212">
        <v>40.0</v>
      </c>
      <c r="AR24" s="252">
        <v>40.0</v>
      </c>
      <c r="AS24" s="97"/>
      <c r="AT24" s="97"/>
      <c r="AU24" s="216"/>
      <c r="AV24" s="217"/>
      <c r="AW24" s="162"/>
      <c r="AX24" s="152"/>
      <c r="AY24" s="152"/>
      <c r="AZ24" s="152"/>
      <c r="BA24" s="152"/>
      <c r="BB24" s="152"/>
      <c r="BC24" s="152"/>
      <c r="BD24" s="152"/>
      <c r="BE24" s="152"/>
      <c r="BF24" s="152"/>
    </row>
    <row r="25">
      <c r="A25" s="97"/>
      <c r="B25" s="203">
        <v>30.0</v>
      </c>
      <c r="C25" s="253"/>
      <c r="D25" s="219"/>
      <c r="E25" s="220">
        <v>87.5</v>
      </c>
      <c r="F25" s="207">
        <f t="shared" ref="F25:I25" si="23">sum(K25,P25,U25,Z25,AE25,AJ25)</f>
        <v>75</v>
      </c>
      <c r="G25" s="207">
        <f t="shared" si="23"/>
        <v>75</v>
      </c>
      <c r="H25" s="207">
        <f t="shared" si="23"/>
        <v>75</v>
      </c>
      <c r="I25" s="207">
        <f t="shared" si="23"/>
        <v>75</v>
      </c>
      <c r="J25" s="208">
        <f t="shared" si="3"/>
        <v>75</v>
      </c>
      <c r="K25" s="110">
        <v>0.0</v>
      </c>
      <c r="L25" s="110">
        <v>0.0</v>
      </c>
      <c r="M25" s="110">
        <v>0.0</v>
      </c>
      <c r="N25" s="110">
        <v>0.0</v>
      </c>
      <c r="O25" s="207">
        <f t="shared" si="4"/>
        <v>0</v>
      </c>
      <c r="P25" s="210">
        <v>25.0</v>
      </c>
      <c r="Q25" s="210">
        <v>25.0</v>
      </c>
      <c r="R25" s="210">
        <v>25.0</v>
      </c>
      <c r="S25" s="210">
        <v>25.0</v>
      </c>
      <c r="T25" s="207">
        <f t="shared" si="5"/>
        <v>25</v>
      </c>
      <c r="U25" s="110">
        <v>0.0</v>
      </c>
      <c r="V25" s="110">
        <v>0.0</v>
      </c>
      <c r="W25" s="110">
        <v>0.0</v>
      </c>
      <c r="X25" s="110">
        <v>0.0</v>
      </c>
      <c r="Y25" s="207">
        <f t="shared" si="6"/>
        <v>0</v>
      </c>
      <c r="Z25" s="110">
        <v>0.0</v>
      </c>
      <c r="AA25" s="110">
        <v>0.0</v>
      </c>
      <c r="AB25" s="110">
        <v>0.0</v>
      </c>
      <c r="AC25" s="110">
        <v>0.0</v>
      </c>
      <c r="AD25" s="207">
        <f t="shared" si="7"/>
        <v>0</v>
      </c>
      <c r="AE25" s="110">
        <v>0.0</v>
      </c>
      <c r="AF25" s="110">
        <v>0.0</v>
      </c>
      <c r="AG25" s="110">
        <v>0.0</v>
      </c>
      <c r="AH25" s="110">
        <v>0.0</v>
      </c>
      <c r="AI25" s="211">
        <f t="shared" si="8"/>
        <v>0</v>
      </c>
      <c r="AJ25" s="210">
        <v>50.0</v>
      </c>
      <c r="AK25" s="210">
        <v>50.0</v>
      </c>
      <c r="AL25" s="210">
        <v>50.0</v>
      </c>
      <c r="AM25" s="210">
        <v>50.0</v>
      </c>
      <c r="AN25" s="211">
        <f t="shared" si="9"/>
        <v>50</v>
      </c>
      <c r="AO25" s="110">
        <f t="shared" si="10"/>
        <v>2</v>
      </c>
      <c r="AP25" s="224"/>
      <c r="AQ25" s="212">
        <v>0.0</v>
      </c>
      <c r="AR25" s="252">
        <v>40.0</v>
      </c>
      <c r="AS25" s="97"/>
      <c r="AT25" s="97"/>
      <c r="AU25" s="216"/>
      <c r="AV25" s="217"/>
      <c r="AW25" s="162"/>
      <c r="AX25" s="152"/>
      <c r="AY25" s="152"/>
      <c r="AZ25" s="152"/>
      <c r="BA25" s="152"/>
      <c r="BB25" s="152"/>
      <c r="BC25" s="152"/>
      <c r="BD25" s="152"/>
      <c r="BE25" s="152"/>
      <c r="BF25" s="152"/>
    </row>
    <row r="26">
      <c r="A26" s="97"/>
      <c r="B26" s="203">
        <v>40.0</v>
      </c>
      <c r="C26" s="253"/>
      <c r="D26" s="219"/>
      <c r="E26" s="220">
        <v>62.5</v>
      </c>
      <c r="F26" s="207">
        <f t="shared" ref="F26:I26" si="24">sum(K26,P26,U26,Z26,AE26,AJ26)</f>
        <v>62.5</v>
      </c>
      <c r="G26" s="207">
        <f t="shared" si="24"/>
        <v>62.5</v>
      </c>
      <c r="H26" s="207">
        <f t="shared" si="24"/>
        <v>62.5</v>
      </c>
      <c r="I26" s="207">
        <f t="shared" si="24"/>
        <v>62.5</v>
      </c>
      <c r="J26" s="208">
        <f t="shared" si="3"/>
        <v>62.5</v>
      </c>
      <c r="K26" s="110">
        <v>0.0</v>
      </c>
      <c r="L26" s="110">
        <v>0.0</v>
      </c>
      <c r="M26" s="110">
        <v>0.0</v>
      </c>
      <c r="N26" s="110">
        <v>0.0</v>
      </c>
      <c r="O26" s="207">
        <f t="shared" si="4"/>
        <v>0</v>
      </c>
      <c r="P26" s="209">
        <v>12.5</v>
      </c>
      <c r="Q26" s="209">
        <v>12.5</v>
      </c>
      <c r="R26" s="209">
        <v>12.5</v>
      </c>
      <c r="S26" s="209">
        <v>12.5</v>
      </c>
      <c r="T26" s="207">
        <f t="shared" si="5"/>
        <v>12.5</v>
      </c>
      <c r="U26" s="110">
        <v>0.0</v>
      </c>
      <c r="V26" s="110">
        <v>0.0</v>
      </c>
      <c r="W26" s="110">
        <v>0.0</v>
      </c>
      <c r="X26" s="110">
        <v>0.0</v>
      </c>
      <c r="Y26" s="207">
        <f t="shared" si="6"/>
        <v>0</v>
      </c>
      <c r="Z26" s="110">
        <v>0.0</v>
      </c>
      <c r="AA26" s="110">
        <v>0.0</v>
      </c>
      <c r="AB26" s="110">
        <v>0.0</v>
      </c>
      <c r="AC26" s="110">
        <v>0.0</v>
      </c>
      <c r="AD26" s="207">
        <f t="shared" si="7"/>
        <v>0</v>
      </c>
      <c r="AE26" s="110">
        <v>0.0</v>
      </c>
      <c r="AF26" s="110">
        <v>0.0</v>
      </c>
      <c r="AG26" s="110">
        <v>0.0</v>
      </c>
      <c r="AH26" s="110">
        <v>0.0</v>
      </c>
      <c r="AI26" s="211">
        <f t="shared" si="8"/>
        <v>0</v>
      </c>
      <c r="AJ26" s="210">
        <v>50.0</v>
      </c>
      <c r="AK26" s="210">
        <v>50.0</v>
      </c>
      <c r="AL26" s="210">
        <v>50.0</v>
      </c>
      <c r="AM26" s="210">
        <v>50.0</v>
      </c>
      <c r="AN26" s="211">
        <f t="shared" si="9"/>
        <v>50</v>
      </c>
      <c r="AO26" s="110">
        <f t="shared" si="10"/>
        <v>2</v>
      </c>
      <c r="AP26" s="207"/>
      <c r="AQ26" s="212">
        <v>10.0</v>
      </c>
      <c r="AR26" s="252">
        <v>25.0</v>
      </c>
      <c r="AS26" s="97"/>
      <c r="AT26" s="97"/>
      <c r="AU26" s="216"/>
      <c r="AV26" s="217"/>
      <c r="AW26" s="162"/>
      <c r="AX26" s="152"/>
      <c r="AY26" s="152"/>
      <c r="AZ26" s="152"/>
      <c r="BA26" s="152"/>
      <c r="BB26" s="152"/>
      <c r="BC26" s="152"/>
      <c r="BD26" s="152"/>
      <c r="BE26" s="152"/>
      <c r="BF26" s="152"/>
    </row>
    <row r="27">
      <c r="A27" s="97"/>
      <c r="B27" s="203">
        <v>50.0</v>
      </c>
      <c r="C27" s="253"/>
      <c r="D27" s="219"/>
      <c r="E27" s="220">
        <v>87.5</v>
      </c>
      <c r="F27" s="207">
        <f t="shared" ref="F27:I27" si="25">sum(K27,P27,U27,Z27,AE27,AJ27)</f>
        <v>100</v>
      </c>
      <c r="G27" s="207">
        <f t="shared" si="25"/>
        <v>100</v>
      </c>
      <c r="H27" s="207">
        <f t="shared" si="25"/>
        <v>75</v>
      </c>
      <c r="I27" s="207">
        <f t="shared" si="25"/>
        <v>75</v>
      </c>
      <c r="J27" s="208">
        <f t="shared" si="3"/>
        <v>87.5</v>
      </c>
      <c r="K27" s="110">
        <v>0.0</v>
      </c>
      <c r="L27" s="110">
        <v>0.0</v>
      </c>
      <c r="M27" s="110">
        <v>0.0</v>
      </c>
      <c r="N27" s="110">
        <v>0.0</v>
      </c>
      <c r="O27" s="207">
        <f t="shared" si="4"/>
        <v>0</v>
      </c>
      <c r="P27" s="110">
        <v>0.0</v>
      </c>
      <c r="Q27" s="110">
        <v>0.0</v>
      </c>
      <c r="R27" s="110">
        <v>0.0</v>
      </c>
      <c r="S27" s="110">
        <v>0.0</v>
      </c>
      <c r="T27" s="207">
        <f t="shared" si="5"/>
        <v>0</v>
      </c>
      <c r="U27" s="110">
        <v>0.0</v>
      </c>
      <c r="V27" s="110">
        <v>0.0</v>
      </c>
      <c r="W27" s="110">
        <v>0.0</v>
      </c>
      <c r="X27" s="110">
        <v>0.0</v>
      </c>
      <c r="Y27" s="207">
        <f t="shared" si="6"/>
        <v>0</v>
      </c>
      <c r="Z27" s="110">
        <v>0.0</v>
      </c>
      <c r="AA27" s="110">
        <v>0.0</v>
      </c>
      <c r="AB27" s="110">
        <v>0.0</v>
      </c>
      <c r="AC27" s="110">
        <v>0.0</v>
      </c>
      <c r="AD27" s="207">
        <f t="shared" si="7"/>
        <v>0</v>
      </c>
      <c r="AE27" s="110">
        <v>0.0</v>
      </c>
      <c r="AF27" s="110">
        <v>0.0</v>
      </c>
      <c r="AG27" s="110">
        <v>0.0</v>
      </c>
      <c r="AH27" s="110">
        <v>0.0</v>
      </c>
      <c r="AI27" s="211">
        <f t="shared" si="8"/>
        <v>0</v>
      </c>
      <c r="AJ27" s="210">
        <v>100.0</v>
      </c>
      <c r="AK27" s="210">
        <v>100.0</v>
      </c>
      <c r="AL27" s="210">
        <v>75.0</v>
      </c>
      <c r="AM27" s="210">
        <v>75.0</v>
      </c>
      <c r="AN27" s="211">
        <f t="shared" si="9"/>
        <v>87.5</v>
      </c>
      <c r="AO27" s="110">
        <f t="shared" si="10"/>
        <v>1</v>
      </c>
      <c r="AP27" s="224"/>
      <c r="AQ27" s="212">
        <v>10.0</v>
      </c>
      <c r="AR27" s="252">
        <v>10.0</v>
      </c>
      <c r="AS27" s="97"/>
      <c r="AT27" s="97"/>
      <c r="AU27" s="216"/>
      <c r="AV27" s="217"/>
      <c r="AW27" s="162"/>
      <c r="AX27" s="152"/>
      <c r="AY27" s="152"/>
      <c r="AZ27" s="152"/>
      <c r="BA27" s="152"/>
      <c r="BB27" s="152"/>
      <c r="BC27" s="152"/>
      <c r="BD27" s="152"/>
      <c r="BE27" s="152"/>
      <c r="BF27" s="152"/>
    </row>
    <row r="28">
      <c r="A28" s="97"/>
      <c r="B28" s="203">
        <v>60.0</v>
      </c>
      <c r="C28" s="254"/>
      <c r="D28" s="164"/>
      <c r="E28" s="220">
        <v>100.0</v>
      </c>
      <c r="F28" s="207">
        <f t="shared" ref="F28:I28" si="26">sum(K28,P28,U28,Z28,AE28,AJ28)</f>
        <v>100</v>
      </c>
      <c r="G28" s="207">
        <f t="shared" si="26"/>
        <v>100</v>
      </c>
      <c r="H28" s="207">
        <f t="shared" si="26"/>
        <v>100</v>
      </c>
      <c r="I28" s="207">
        <f t="shared" si="26"/>
        <v>100</v>
      </c>
      <c r="J28" s="208">
        <f t="shared" si="3"/>
        <v>100</v>
      </c>
      <c r="K28" s="110">
        <v>0.0</v>
      </c>
      <c r="L28" s="110">
        <v>0.0</v>
      </c>
      <c r="M28" s="110">
        <v>0.0</v>
      </c>
      <c r="N28" s="110">
        <v>0.0</v>
      </c>
      <c r="O28" s="207">
        <f t="shared" si="4"/>
        <v>0</v>
      </c>
      <c r="P28" s="110">
        <v>0.0</v>
      </c>
      <c r="Q28" s="110">
        <v>50.0</v>
      </c>
      <c r="R28" s="110">
        <v>50.0</v>
      </c>
      <c r="S28" s="110">
        <v>0.0</v>
      </c>
      <c r="T28" s="207">
        <f t="shared" si="5"/>
        <v>25</v>
      </c>
      <c r="U28" s="110">
        <v>0.0</v>
      </c>
      <c r="V28" s="110">
        <v>0.0</v>
      </c>
      <c r="W28" s="110">
        <v>0.0</v>
      </c>
      <c r="X28" s="110">
        <v>0.0</v>
      </c>
      <c r="Y28" s="207">
        <f t="shared" si="6"/>
        <v>0</v>
      </c>
      <c r="Z28" s="110">
        <v>0.0</v>
      </c>
      <c r="AA28" s="110">
        <v>0.0</v>
      </c>
      <c r="AB28" s="110">
        <v>0.0</v>
      </c>
      <c r="AC28" s="110">
        <v>0.0</v>
      </c>
      <c r="AD28" s="207">
        <f t="shared" si="7"/>
        <v>0</v>
      </c>
      <c r="AE28" s="110">
        <v>0.0</v>
      </c>
      <c r="AF28" s="110">
        <v>0.0</v>
      </c>
      <c r="AG28" s="110">
        <v>0.0</v>
      </c>
      <c r="AH28" s="110">
        <v>0.0</v>
      </c>
      <c r="AI28" s="211">
        <f t="shared" si="8"/>
        <v>0</v>
      </c>
      <c r="AJ28" s="210">
        <v>100.0</v>
      </c>
      <c r="AK28" s="210">
        <v>50.0</v>
      </c>
      <c r="AL28" s="210">
        <v>50.0</v>
      </c>
      <c r="AM28" s="210">
        <v>100.0</v>
      </c>
      <c r="AN28" s="211">
        <f t="shared" si="9"/>
        <v>75</v>
      </c>
      <c r="AO28" s="110">
        <f t="shared" si="10"/>
        <v>2</v>
      </c>
      <c r="AP28" s="207"/>
      <c r="AQ28" s="212">
        <v>10.0</v>
      </c>
      <c r="AR28" s="252">
        <v>15.0</v>
      </c>
      <c r="AS28" s="97"/>
      <c r="AT28" s="97"/>
      <c r="AU28" s="216"/>
      <c r="AV28" s="217"/>
      <c r="AW28" s="162"/>
      <c r="AX28" s="152"/>
      <c r="AY28" s="152"/>
      <c r="AZ28" s="152"/>
      <c r="BA28" s="152"/>
      <c r="BB28" s="152"/>
      <c r="BC28" s="152"/>
      <c r="BD28" s="152"/>
      <c r="BE28" s="152"/>
      <c r="BF28" s="152"/>
    </row>
    <row r="29">
      <c r="A29" s="97"/>
      <c r="B29" s="203">
        <v>70.0</v>
      </c>
      <c r="C29" s="254"/>
      <c r="D29" s="164"/>
      <c r="E29" s="220">
        <v>87.5</v>
      </c>
      <c r="F29" s="207">
        <f t="shared" ref="F29:I29" si="27">sum(K29,P29,U29,Z29,AE29,AJ29)</f>
        <v>75</v>
      </c>
      <c r="G29" s="207">
        <f t="shared" si="27"/>
        <v>75</v>
      </c>
      <c r="H29" s="207">
        <f t="shared" si="27"/>
        <v>100</v>
      </c>
      <c r="I29" s="207">
        <f t="shared" si="27"/>
        <v>100</v>
      </c>
      <c r="J29" s="208">
        <f t="shared" si="3"/>
        <v>87.5</v>
      </c>
      <c r="K29" s="110">
        <v>0.0</v>
      </c>
      <c r="L29" s="110">
        <v>0.0</v>
      </c>
      <c r="M29" s="110">
        <v>0.0</v>
      </c>
      <c r="N29" s="110">
        <v>0.0</v>
      </c>
      <c r="O29" s="207">
        <f t="shared" si="4"/>
        <v>0</v>
      </c>
      <c r="P29" s="110">
        <v>25.0</v>
      </c>
      <c r="Q29" s="110">
        <v>25.0</v>
      </c>
      <c r="R29" s="110">
        <v>50.0</v>
      </c>
      <c r="S29" s="110">
        <v>50.0</v>
      </c>
      <c r="T29" s="207">
        <f t="shared" si="5"/>
        <v>37.5</v>
      </c>
      <c r="U29" s="110">
        <v>0.0</v>
      </c>
      <c r="V29" s="110">
        <v>0.0</v>
      </c>
      <c r="W29" s="110">
        <v>0.0</v>
      </c>
      <c r="X29" s="110">
        <v>0.0</v>
      </c>
      <c r="Y29" s="207">
        <f t="shared" si="6"/>
        <v>0</v>
      </c>
      <c r="Z29" s="110">
        <v>0.0</v>
      </c>
      <c r="AA29" s="110">
        <v>0.0</v>
      </c>
      <c r="AB29" s="110">
        <v>0.0</v>
      </c>
      <c r="AC29" s="110">
        <v>0.0</v>
      </c>
      <c r="AD29" s="207">
        <f t="shared" si="7"/>
        <v>0</v>
      </c>
      <c r="AE29" s="110">
        <v>0.0</v>
      </c>
      <c r="AF29" s="110">
        <v>0.0</v>
      </c>
      <c r="AG29" s="110">
        <v>0.0</v>
      </c>
      <c r="AH29" s="110">
        <v>0.0</v>
      </c>
      <c r="AI29" s="211">
        <f t="shared" si="8"/>
        <v>0</v>
      </c>
      <c r="AJ29" s="210">
        <v>50.0</v>
      </c>
      <c r="AK29" s="210">
        <v>50.0</v>
      </c>
      <c r="AL29" s="210">
        <v>50.0</v>
      </c>
      <c r="AM29" s="210">
        <v>50.0</v>
      </c>
      <c r="AN29" s="211">
        <f t="shared" si="9"/>
        <v>50</v>
      </c>
      <c r="AO29" s="110">
        <f t="shared" si="10"/>
        <v>2</v>
      </c>
      <c r="AP29" s="224"/>
      <c r="AQ29" s="212">
        <v>10.0</v>
      </c>
      <c r="AR29" s="252">
        <v>10.0</v>
      </c>
      <c r="AS29" s="97"/>
      <c r="AT29" s="97"/>
      <c r="AU29" s="216"/>
      <c r="AV29" s="217"/>
      <c r="AW29" s="162"/>
      <c r="AX29" s="152"/>
      <c r="AY29" s="152"/>
      <c r="AZ29" s="152"/>
      <c r="BA29" s="152"/>
      <c r="BB29" s="152"/>
      <c r="BC29" s="152"/>
      <c r="BD29" s="152"/>
      <c r="BE29" s="152"/>
      <c r="BF29" s="152"/>
    </row>
    <row r="30">
      <c r="A30" s="97"/>
      <c r="B30" s="203">
        <v>80.0</v>
      </c>
      <c r="C30" s="254"/>
      <c r="D30" s="164"/>
      <c r="E30" s="220">
        <v>87.5</v>
      </c>
      <c r="F30" s="207">
        <f t="shared" ref="F30:I30" si="28">sum(K30,P30,U30,Z30,AE30,AJ30)</f>
        <v>75</v>
      </c>
      <c r="G30" s="207">
        <f t="shared" si="28"/>
        <v>75</v>
      </c>
      <c r="H30" s="207">
        <f t="shared" si="28"/>
        <v>100</v>
      </c>
      <c r="I30" s="207">
        <f t="shared" si="28"/>
        <v>100</v>
      </c>
      <c r="J30" s="208">
        <f t="shared" si="3"/>
        <v>87.5</v>
      </c>
      <c r="K30" s="110">
        <v>0.0</v>
      </c>
      <c r="L30" s="110">
        <v>0.0</v>
      </c>
      <c r="M30" s="110">
        <v>0.0</v>
      </c>
      <c r="N30" s="110">
        <v>0.0</v>
      </c>
      <c r="O30" s="207">
        <f t="shared" si="4"/>
        <v>0</v>
      </c>
      <c r="P30" s="110">
        <v>0.0</v>
      </c>
      <c r="Q30" s="110">
        <v>0.0</v>
      </c>
      <c r="R30" s="110">
        <v>0.0</v>
      </c>
      <c r="S30" s="110">
        <v>0.0</v>
      </c>
      <c r="T30" s="207">
        <f t="shared" si="5"/>
        <v>0</v>
      </c>
      <c r="U30" s="110">
        <v>0.0</v>
      </c>
      <c r="V30" s="110">
        <v>0.0</v>
      </c>
      <c r="W30" s="110">
        <v>0.0</v>
      </c>
      <c r="X30" s="110">
        <v>0.0</v>
      </c>
      <c r="Y30" s="207">
        <f t="shared" si="6"/>
        <v>0</v>
      </c>
      <c r="Z30" s="110">
        <v>0.0</v>
      </c>
      <c r="AA30" s="110">
        <v>0.0</v>
      </c>
      <c r="AB30" s="110">
        <v>0.0</v>
      </c>
      <c r="AC30" s="110">
        <v>0.0</v>
      </c>
      <c r="AD30" s="207">
        <f t="shared" si="7"/>
        <v>0</v>
      </c>
      <c r="AE30" s="210">
        <v>25.0</v>
      </c>
      <c r="AF30" s="210">
        <v>25.0</v>
      </c>
      <c r="AG30" s="210">
        <v>0.0</v>
      </c>
      <c r="AH30" s="210">
        <v>0.0</v>
      </c>
      <c r="AI30" s="211">
        <f t="shared" si="8"/>
        <v>12.5</v>
      </c>
      <c r="AJ30" s="210">
        <v>50.0</v>
      </c>
      <c r="AK30" s="210">
        <v>50.0</v>
      </c>
      <c r="AL30" s="210">
        <v>100.0</v>
      </c>
      <c r="AM30" s="210">
        <v>100.0</v>
      </c>
      <c r="AN30" s="211">
        <f t="shared" si="9"/>
        <v>75</v>
      </c>
      <c r="AO30" s="110">
        <f t="shared" si="10"/>
        <v>2</v>
      </c>
      <c r="AP30" s="207"/>
      <c r="AQ30" s="212">
        <v>25.0</v>
      </c>
      <c r="AR30" s="252">
        <v>40.0</v>
      </c>
      <c r="AS30" s="97"/>
      <c r="AT30" s="97"/>
      <c r="AU30" s="216"/>
      <c r="AV30" s="217"/>
      <c r="AW30" s="162"/>
      <c r="AX30" s="152"/>
      <c r="AY30" s="152"/>
      <c r="AZ30" s="152"/>
      <c r="BA30" s="152"/>
      <c r="BB30" s="152"/>
      <c r="BC30" s="152"/>
      <c r="BD30" s="152"/>
      <c r="BE30" s="152"/>
      <c r="BF30" s="152"/>
    </row>
    <row r="31">
      <c r="A31" s="97"/>
      <c r="B31" s="203">
        <v>90.0</v>
      </c>
      <c r="C31" s="254"/>
      <c r="D31" s="164"/>
      <c r="E31" s="220">
        <v>6.25</v>
      </c>
      <c r="F31" s="207">
        <f t="shared" ref="F31:I31" si="29">sum(K31,P31,U31,Z31,AE31,AJ31)</f>
        <v>75</v>
      </c>
      <c r="G31" s="207">
        <f t="shared" si="29"/>
        <v>25</v>
      </c>
      <c r="H31" s="207">
        <f t="shared" si="29"/>
        <v>0</v>
      </c>
      <c r="I31" s="207">
        <f t="shared" si="29"/>
        <v>0</v>
      </c>
      <c r="J31" s="208">
        <f t="shared" si="3"/>
        <v>25</v>
      </c>
      <c r="K31" s="210">
        <v>25.0</v>
      </c>
      <c r="L31" s="210">
        <v>25.0</v>
      </c>
      <c r="M31" s="210">
        <v>0.0</v>
      </c>
      <c r="N31" s="210">
        <v>0.0</v>
      </c>
      <c r="O31" s="207">
        <f t="shared" si="4"/>
        <v>12.5</v>
      </c>
      <c r="P31" s="110">
        <v>0.0</v>
      </c>
      <c r="Q31" s="110">
        <v>0.0</v>
      </c>
      <c r="R31" s="110">
        <v>0.0</v>
      </c>
      <c r="S31" s="110">
        <v>0.0</v>
      </c>
      <c r="T31" s="207">
        <f t="shared" si="5"/>
        <v>0</v>
      </c>
      <c r="U31" s="110">
        <v>0.0</v>
      </c>
      <c r="V31" s="110">
        <v>0.0</v>
      </c>
      <c r="W31" s="110">
        <v>0.0</v>
      </c>
      <c r="X31" s="110">
        <v>0.0</v>
      </c>
      <c r="Y31" s="207">
        <f t="shared" si="6"/>
        <v>0</v>
      </c>
      <c r="Z31" s="210">
        <v>50.0</v>
      </c>
      <c r="AA31" s="210">
        <v>0.0</v>
      </c>
      <c r="AB31" s="210">
        <v>0.0</v>
      </c>
      <c r="AC31" s="210">
        <v>0.0</v>
      </c>
      <c r="AD31" s="207">
        <f t="shared" si="7"/>
        <v>12.5</v>
      </c>
      <c r="AE31" s="110">
        <v>0.0</v>
      </c>
      <c r="AF31" s="110">
        <v>0.0</v>
      </c>
      <c r="AG31" s="110">
        <v>0.0</v>
      </c>
      <c r="AH31" s="110">
        <v>0.0</v>
      </c>
      <c r="AI31" s="211">
        <f t="shared" si="8"/>
        <v>0</v>
      </c>
      <c r="AJ31" s="110">
        <v>0.0</v>
      </c>
      <c r="AK31" s="110">
        <v>0.0</v>
      </c>
      <c r="AL31" s="110">
        <v>0.0</v>
      </c>
      <c r="AM31" s="110">
        <v>0.0</v>
      </c>
      <c r="AN31" s="211">
        <f t="shared" si="9"/>
        <v>0</v>
      </c>
      <c r="AO31" s="110">
        <f t="shared" si="10"/>
        <v>2</v>
      </c>
      <c r="AP31" s="110">
        <v>40.0</v>
      </c>
      <c r="AQ31" s="212">
        <v>10.0</v>
      </c>
      <c r="AR31" s="252">
        <v>15.0</v>
      </c>
      <c r="AS31" s="97"/>
      <c r="AT31" s="97"/>
      <c r="AU31" s="216"/>
      <c r="AV31" s="217"/>
      <c r="AW31" s="162"/>
      <c r="AX31" s="152"/>
      <c r="AY31" s="152"/>
      <c r="AZ31" s="152"/>
      <c r="BA31" s="152"/>
      <c r="BB31" s="152"/>
      <c r="BC31" s="152"/>
      <c r="BD31" s="152"/>
      <c r="BE31" s="152"/>
      <c r="BF31" s="152"/>
    </row>
    <row r="32">
      <c r="A32" s="96"/>
      <c r="B32" s="203">
        <v>100.0</v>
      </c>
      <c r="C32" s="255" t="s">
        <v>285</v>
      </c>
      <c r="D32" s="228"/>
      <c r="E32" s="227">
        <v>25.0</v>
      </c>
      <c r="F32" s="207">
        <f t="shared" ref="F32:I32" si="30">sum(K32,P32,U32,Z32,AE32,AJ32)</f>
        <v>25</v>
      </c>
      <c r="G32" s="207">
        <f t="shared" si="30"/>
        <v>25</v>
      </c>
      <c r="H32" s="207">
        <f t="shared" si="30"/>
        <v>25</v>
      </c>
      <c r="I32" s="207">
        <f t="shared" si="30"/>
        <v>25</v>
      </c>
      <c r="J32" s="208">
        <f t="shared" si="3"/>
        <v>25</v>
      </c>
      <c r="K32" s="110">
        <v>0.0</v>
      </c>
      <c r="L32" s="110">
        <v>0.0</v>
      </c>
      <c r="M32" s="110">
        <v>0.0</v>
      </c>
      <c r="N32" s="110">
        <v>0.0</v>
      </c>
      <c r="O32" s="207">
        <f t="shared" si="4"/>
        <v>0</v>
      </c>
      <c r="P32" s="110">
        <v>0.0</v>
      </c>
      <c r="Q32" s="110">
        <v>0.0</v>
      </c>
      <c r="R32" s="110">
        <v>0.0</v>
      </c>
      <c r="S32" s="110">
        <v>0.0</v>
      </c>
      <c r="T32" s="207">
        <f t="shared" si="5"/>
        <v>0</v>
      </c>
      <c r="U32" s="110">
        <v>0.0</v>
      </c>
      <c r="V32" s="110">
        <v>0.0</v>
      </c>
      <c r="W32" s="110">
        <v>0.0</v>
      </c>
      <c r="X32" s="110">
        <v>0.0</v>
      </c>
      <c r="Y32" s="207">
        <f t="shared" si="6"/>
        <v>0</v>
      </c>
      <c r="Z32" s="110">
        <v>12.5</v>
      </c>
      <c r="AA32" s="110">
        <v>12.5</v>
      </c>
      <c r="AB32" s="110">
        <v>12.5</v>
      </c>
      <c r="AC32" s="110">
        <v>0.0</v>
      </c>
      <c r="AD32" s="207">
        <f t="shared" si="7"/>
        <v>9.375</v>
      </c>
      <c r="AE32" s="210">
        <v>0.0</v>
      </c>
      <c r="AF32" s="210">
        <v>0.0</v>
      </c>
      <c r="AG32" s="210">
        <v>0.0</v>
      </c>
      <c r="AH32" s="210">
        <v>12.5</v>
      </c>
      <c r="AI32" s="211">
        <f t="shared" si="8"/>
        <v>3.125</v>
      </c>
      <c r="AJ32" s="210">
        <v>12.5</v>
      </c>
      <c r="AK32" s="210">
        <v>12.5</v>
      </c>
      <c r="AL32" s="210">
        <v>12.5</v>
      </c>
      <c r="AM32" s="210">
        <v>12.5</v>
      </c>
      <c r="AN32" s="211">
        <f t="shared" si="9"/>
        <v>12.5</v>
      </c>
      <c r="AO32" s="110">
        <f t="shared" si="10"/>
        <v>3</v>
      </c>
      <c r="AP32" s="224"/>
      <c r="AQ32" s="212">
        <v>20.0</v>
      </c>
      <c r="AR32" s="252">
        <v>10.0</v>
      </c>
      <c r="AS32" s="96"/>
      <c r="AT32" s="96"/>
      <c r="AU32" s="216"/>
      <c r="AV32" s="217"/>
      <c r="AW32" s="162"/>
      <c r="AX32" s="152"/>
      <c r="AY32" s="152"/>
      <c r="AZ32" s="152"/>
      <c r="BA32" s="152"/>
      <c r="BB32" s="152"/>
      <c r="BC32" s="152"/>
      <c r="BD32" s="152"/>
      <c r="BE32" s="152"/>
      <c r="BF32" s="152"/>
    </row>
    <row r="33">
      <c r="A33" s="202">
        <v>3.0</v>
      </c>
      <c r="B33" s="203">
        <v>0.0</v>
      </c>
      <c r="C33" s="251" t="s">
        <v>286</v>
      </c>
      <c r="D33" s="205"/>
      <c r="E33" s="206">
        <v>25.0</v>
      </c>
      <c r="F33" s="207">
        <f t="shared" ref="F33:I33" si="31">sum(K33,P33,U33,Z33,AE33,AJ33)</f>
        <v>50</v>
      </c>
      <c r="G33" s="207">
        <f t="shared" si="31"/>
        <v>50</v>
      </c>
      <c r="H33" s="207">
        <f t="shared" si="31"/>
        <v>12.5</v>
      </c>
      <c r="I33" s="207">
        <f t="shared" si="31"/>
        <v>12.5</v>
      </c>
      <c r="J33" s="208">
        <f t="shared" si="3"/>
        <v>31.25</v>
      </c>
      <c r="K33" s="110">
        <v>0.0</v>
      </c>
      <c r="L33" s="110">
        <v>0.0</v>
      </c>
      <c r="M33" s="110">
        <v>0.0</v>
      </c>
      <c r="N33" s="110">
        <v>0.0</v>
      </c>
      <c r="O33" s="207">
        <f t="shared" si="4"/>
        <v>0</v>
      </c>
      <c r="P33" s="110">
        <v>0.0</v>
      </c>
      <c r="Q33" s="110">
        <v>0.0</v>
      </c>
      <c r="R33" s="110">
        <v>0.0</v>
      </c>
      <c r="S33" s="110">
        <v>0.0</v>
      </c>
      <c r="T33" s="207">
        <f t="shared" si="5"/>
        <v>0</v>
      </c>
      <c r="U33" s="210">
        <v>12.5</v>
      </c>
      <c r="V33" s="210">
        <v>12.5</v>
      </c>
      <c r="W33" s="210">
        <v>12.5</v>
      </c>
      <c r="X33" s="210">
        <v>12.5</v>
      </c>
      <c r="Y33" s="207">
        <f t="shared" si="6"/>
        <v>12.5</v>
      </c>
      <c r="Z33" s="110">
        <v>0.0</v>
      </c>
      <c r="AA33" s="110">
        <v>0.0</v>
      </c>
      <c r="AB33" s="110">
        <v>0.0</v>
      </c>
      <c r="AC33" s="110">
        <v>0.0</v>
      </c>
      <c r="AD33" s="207">
        <f t="shared" si="7"/>
        <v>0</v>
      </c>
      <c r="AE33" s="110">
        <v>0.0</v>
      </c>
      <c r="AF33" s="110">
        <v>0.0</v>
      </c>
      <c r="AG33" s="110">
        <v>0.0</v>
      </c>
      <c r="AH33" s="110">
        <v>0.0</v>
      </c>
      <c r="AI33" s="211">
        <f t="shared" si="8"/>
        <v>0</v>
      </c>
      <c r="AJ33" s="210">
        <v>37.5</v>
      </c>
      <c r="AK33" s="210">
        <v>37.5</v>
      </c>
      <c r="AL33" s="210">
        <v>0.0</v>
      </c>
      <c r="AM33" s="210">
        <v>0.0</v>
      </c>
      <c r="AN33" s="211">
        <f t="shared" si="9"/>
        <v>18.75</v>
      </c>
      <c r="AO33" s="110">
        <f t="shared" si="10"/>
        <v>2</v>
      </c>
      <c r="AP33" s="207"/>
      <c r="AQ33" s="212">
        <v>10.0</v>
      </c>
      <c r="AR33" s="252">
        <v>50.0</v>
      </c>
      <c r="AS33" s="214" t="s">
        <v>180</v>
      </c>
      <c r="AT33" s="215" t="s">
        <v>267</v>
      </c>
      <c r="AU33" s="216"/>
      <c r="AV33" s="217"/>
      <c r="AW33" s="162"/>
      <c r="AX33" s="152"/>
      <c r="AY33" s="152"/>
      <c r="AZ33" s="152"/>
      <c r="BA33" s="152"/>
      <c r="BB33" s="152"/>
      <c r="BC33" s="152"/>
      <c r="BD33" s="152"/>
      <c r="BE33" s="152"/>
      <c r="BF33" s="152"/>
    </row>
    <row r="34">
      <c r="A34" s="97"/>
      <c r="B34" s="203">
        <v>10.0</v>
      </c>
      <c r="C34" s="253"/>
      <c r="D34" s="219"/>
      <c r="E34" s="220">
        <v>25.0</v>
      </c>
      <c r="F34" s="207">
        <f t="shared" ref="F34:I34" si="32">sum(K34,P34,U34,Z34,AE34,AJ34)</f>
        <v>50</v>
      </c>
      <c r="G34" s="207">
        <f t="shared" si="32"/>
        <v>50</v>
      </c>
      <c r="H34" s="207">
        <f t="shared" si="32"/>
        <v>31.25</v>
      </c>
      <c r="I34" s="207">
        <f t="shared" si="32"/>
        <v>31.25</v>
      </c>
      <c r="J34" s="208">
        <f t="shared" si="3"/>
        <v>40.625</v>
      </c>
      <c r="K34" s="210">
        <v>25.0</v>
      </c>
      <c r="L34" s="210">
        <v>25.0</v>
      </c>
      <c r="M34" s="210">
        <v>6.25</v>
      </c>
      <c r="N34" s="210">
        <v>6.25</v>
      </c>
      <c r="O34" s="207">
        <f t="shared" si="4"/>
        <v>15.625</v>
      </c>
      <c r="P34" s="210">
        <v>25.0</v>
      </c>
      <c r="Q34" s="210">
        <v>25.0</v>
      </c>
      <c r="R34" s="210">
        <v>25.0</v>
      </c>
      <c r="S34" s="210">
        <v>25.0</v>
      </c>
      <c r="T34" s="207">
        <f t="shared" si="5"/>
        <v>25</v>
      </c>
      <c r="U34" s="110">
        <v>0.0</v>
      </c>
      <c r="V34" s="110">
        <v>0.0</v>
      </c>
      <c r="W34" s="110">
        <v>0.0</v>
      </c>
      <c r="X34" s="110">
        <v>0.0</v>
      </c>
      <c r="Y34" s="207">
        <f t="shared" si="6"/>
        <v>0</v>
      </c>
      <c r="Z34" s="110">
        <v>0.0</v>
      </c>
      <c r="AA34" s="110">
        <v>0.0</v>
      </c>
      <c r="AB34" s="110">
        <v>0.0</v>
      </c>
      <c r="AC34" s="110">
        <v>0.0</v>
      </c>
      <c r="AD34" s="207">
        <f t="shared" si="7"/>
        <v>0</v>
      </c>
      <c r="AE34" s="110">
        <v>0.0</v>
      </c>
      <c r="AF34" s="110">
        <v>0.0</v>
      </c>
      <c r="AG34" s="110">
        <v>0.0</v>
      </c>
      <c r="AH34" s="110">
        <v>0.0</v>
      </c>
      <c r="AI34" s="211">
        <f t="shared" si="8"/>
        <v>0</v>
      </c>
      <c r="AJ34" s="110">
        <v>0.0</v>
      </c>
      <c r="AK34" s="110">
        <v>0.0</v>
      </c>
      <c r="AL34" s="110">
        <v>0.0</v>
      </c>
      <c r="AM34" s="110">
        <v>0.0</v>
      </c>
      <c r="AN34" s="211">
        <f t="shared" si="9"/>
        <v>0</v>
      </c>
      <c r="AO34" s="110">
        <f t="shared" si="10"/>
        <v>2</v>
      </c>
      <c r="AP34" s="222">
        <v>40.0</v>
      </c>
      <c r="AQ34" s="212">
        <v>0.0</v>
      </c>
      <c r="AR34" s="252">
        <v>50.0</v>
      </c>
      <c r="AS34" s="97"/>
      <c r="AT34" s="97"/>
      <c r="AU34" s="216"/>
      <c r="AV34" s="217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</row>
    <row r="35">
      <c r="A35" s="97"/>
      <c r="B35" s="203">
        <v>20.0</v>
      </c>
      <c r="C35" s="253"/>
      <c r="D35" s="219"/>
      <c r="E35" s="220">
        <v>37.5</v>
      </c>
      <c r="F35" s="207">
        <f t="shared" ref="F35:I35" si="33">sum(K35,P35,U35,Z35,AE35,AJ35)</f>
        <v>75</v>
      </c>
      <c r="G35" s="207">
        <f t="shared" si="33"/>
        <v>25</v>
      </c>
      <c r="H35" s="207">
        <f t="shared" si="33"/>
        <v>25</v>
      </c>
      <c r="I35" s="207">
        <f t="shared" si="33"/>
        <v>25</v>
      </c>
      <c r="J35" s="208">
        <f t="shared" si="3"/>
        <v>37.5</v>
      </c>
      <c r="K35" s="110">
        <v>0.0</v>
      </c>
      <c r="L35" s="110">
        <v>0.0</v>
      </c>
      <c r="M35" s="110">
        <v>0.0</v>
      </c>
      <c r="N35" s="110">
        <v>0.0</v>
      </c>
      <c r="O35" s="207">
        <f t="shared" si="4"/>
        <v>0</v>
      </c>
      <c r="P35" s="210">
        <v>50.0</v>
      </c>
      <c r="Q35" s="210">
        <v>0.0</v>
      </c>
      <c r="R35" s="210">
        <v>0.0</v>
      </c>
      <c r="S35" s="210">
        <v>0.0</v>
      </c>
      <c r="T35" s="207">
        <f t="shared" si="5"/>
        <v>12.5</v>
      </c>
      <c r="U35" s="110">
        <v>0.0</v>
      </c>
      <c r="V35" s="110">
        <v>0.0</v>
      </c>
      <c r="W35" s="110">
        <v>0.0</v>
      </c>
      <c r="X35" s="110">
        <v>0.0</v>
      </c>
      <c r="Y35" s="207">
        <f t="shared" si="6"/>
        <v>0</v>
      </c>
      <c r="Z35" s="110">
        <v>0.0</v>
      </c>
      <c r="AA35" s="110">
        <v>0.0</v>
      </c>
      <c r="AB35" s="110">
        <v>0.0</v>
      </c>
      <c r="AC35" s="110">
        <v>0.0</v>
      </c>
      <c r="AD35" s="207">
        <f t="shared" si="7"/>
        <v>0</v>
      </c>
      <c r="AE35" s="110">
        <v>0.0</v>
      </c>
      <c r="AF35" s="110">
        <v>0.0</v>
      </c>
      <c r="AG35" s="110">
        <v>0.0</v>
      </c>
      <c r="AH35" s="110">
        <v>0.0</v>
      </c>
      <c r="AI35" s="211">
        <f t="shared" si="8"/>
        <v>0</v>
      </c>
      <c r="AJ35" s="210">
        <v>25.0</v>
      </c>
      <c r="AK35" s="210">
        <v>25.0</v>
      </c>
      <c r="AL35" s="210">
        <v>25.0</v>
      </c>
      <c r="AM35" s="210">
        <v>25.0</v>
      </c>
      <c r="AN35" s="211">
        <f t="shared" si="9"/>
        <v>25</v>
      </c>
      <c r="AO35" s="110">
        <f t="shared" si="10"/>
        <v>2</v>
      </c>
      <c r="AP35" s="224"/>
      <c r="AQ35" s="212">
        <v>10.0</v>
      </c>
      <c r="AR35" s="252">
        <v>15.0</v>
      </c>
      <c r="AS35" s="97"/>
      <c r="AT35" s="97"/>
      <c r="AU35" s="216"/>
      <c r="AV35" s="217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</row>
    <row r="36">
      <c r="A36" s="97"/>
      <c r="B36" s="203">
        <v>30.0</v>
      </c>
      <c r="C36" s="253"/>
      <c r="D36" s="219"/>
      <c r="E36" s="220">
        <v>12.5</v>
      </c>
      <c r="F36" s="207">
        <f t="shared" ref="F36:I36" si="34">sum(K36,P36,U36,Z36,AE36,AJ36)</f>
        <v>62.5</v>
      </c>
      <c r="G36" s="207">
        <f t="shared" si="34"/>
        <v>12.5</v>
      </c>
      <c r="H36" s="207">
        <f t="shared" si="34"/>
        <v>50</v>
      </c>
      <c r="I36" s="207">
        <f t="shared" si="34"/>
        <v>0</v>
      </c>
      <c r="J36" s="208">
        <f t="shared" si="3"/>
        <v>31.25</v>
      </c>
      <c r="K36" s="110">
        <v>0.0</v>
      </c>
      <c r="L36" s="110">
        <v>0.0</v>
      </c>
      <c r="M36" s="110">
        <v>0.0</v>
      </c>
      <c r="N36" s="110">
        <v>0.0</v>
      </c>
      <c r="O36" s="207">
        <f t="shared" si="4"/>
        <v>0</v>
      </c>
      <c r="P36" s="210">
        <v>12.5</v>
      </c>
      <c r="Q36" s="210">
        <v>12.5</v>
      </c>
      <c r="R36" s="210">
        <v>0.0</v>
      </c>
      <c r="S36" s="210">
        <v>0.0</v>
      </c>
      <c r="T36" s="207">
        <f t="shared" si="5"/>
        <v>6.25</v>
      </c>
      <c r="U36" s="110">
        <v>0.0</v>
      </c>
      <c r="V36" s="110">
        <v>0.0</v>
      </c>
      <c r="W36" s="110">
        <v>0.0</v>
      </c>
      <c r="X36" s="110">
        <v>0.0</v>
      </c>
      <c r="Y36" s="207">
        <f t="shared" si="6"/>
        <v>0</v>
      </c>
      <c r="Z36" s="110">
        <v>0.0</v>
      </c>
      <c r="AA36" s="110">
        <v>0.0</v>
      </c>
      <c r="AB36" s="110">
        <v>0.0</v>
      </c>
      <c r="AC36" s="110">
        <v>0.0</v>
      </c>
      <c r="AD36" s="207">
        <f t="shared" si="7"/>
        <v>0</v>
      </c>
      <c r="AE36" s="110">
        <v>0.0</v>
      </c>
      <c r="AF36" s="110">
        <v>0.0</v>
      </c>
      <c r="AG36" s="110">
        <v>0.0</v>
      </c>
      <c r="AH36" s="110">
        <v>0.0</v>
      </c>
      <c r="AI36" s="211">
        <f t="shared" si="8"/>
        <v>0</v>
      </c>
      <c r="AJ36" s="210">
        <v>50.0</v>
      </c>
      <c r="AK36" s="210">
        <v>0.0</v>
      </c>
      <c r="AL36" s="210">
        <v>50.0</v>
      </c>
      <c r="AM36" s="210">
        <v>0.0</v>
      </c>
      <c r="AN36" s="211">
        <f t="shared" si="9"/>
        <v>25</v>
      </c>
      <c r="AO36" s="110">
        <f t="shared" si="10"/>
        <v>2</v>
      </c>
      <c r="AP36" s="229"/>
      <c r="AQ36" s="212">
        <v>0.0</v>
      </c>
      <c r="AR36" s="252">
        <v>15.0</v>
      </c>
      <c r="AS36" s="97"/>
      <c r="AT36" s="97"/>
      <c r="AU36" s="216"/>
      <c r="AV36" s="217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</row>
    <row r="37">
      <c r="A37" s="97"/>
      <c r="B37" s="203">
        <v>40.0</v>
      </c>
      <c r="C37" s="253"/>
      <c r="D37" s="219"/>
      <c r="E37" s="220">
        <v>75.0</v>
      </c>
      <c r="F37" s="207">
        <f t="shared" ref="F37:I37" si="35">sum(K37,P37,U37,Z37,AE37,AJ37)</f>
        <v>75</v>
      </c>
      <c r="G37" s="207">
        <f t="shared" si="35"/>
        <v>75</v>
      </c>
      <c r="H37" s="207">
        <f t="shared" si="35"/>
        <v>75</v>
      </c>
      <c r="I37" s="207">
        <f t="shared" si="35"/>
        <v>75</v>
      </c>
      <c r="J37" s="208">
        <f t="shared" si="3"/>
        <v>75</v>
      </c>
      <c r="K37" s="110">
        <v>0.0</v>
      </c>
      <c r="L37" s="110">
        <v>0.0</v>
      </c>
      <c r="M37" s="110">
        <v>0.0</v>
      </c>
      <c r="N37" s="110">
        <v>0.0</v>
      </c>
      <c r="O37" s="207">
        <f t="shared" si="4"/>
        <v>0</v>
      </c>
      <c r="P37" s="210">
        <v>50.0</v>
      </c>
      <c r="Q37" s="210">
        <v>50.0</v>
      </c>
      <c r="R37" s="210">
        <v>50.0</v>
      </c>
      <c r="S37" s="210">
        <v>50.0</v>
      </c>
      <c r="T37" s="207">
        <f t="shared" si="5"/>
        <v>50</v>
      </c>
      <c r="U37" s="110">
        <v>0.0</v>
      </c>
      <c r="V37" s="110">
        <v>0.0</v>
      </c>
      <c r="W37" s="110">
        <v>0.0</v>
      </c>
      <c r="X37" s="110">
        <v>0.0</v>
      </c>
      <c r="Y37" s="207">
        <f t="shared" si="6"/>
        <v>0</v>
      </c>
      <c r="Z37" s="110">
        <v>0.0</v>
      </c>
      <c r="AA37" s="110">
        <v>0.0</v>
      </c>
      <c r="AB37" s="110">
        <v>0.0</v>
      </c>
      <c r="AC37" s="110">
        <v>0.0</v>
      </c>
      <c r="AD37" s="207">
        <f t="shared" si="7"/>
        <v>0</v>
      </c>
      <c r="AE37" s="110">
        <v>0.0</v>
      </c>
      <c r="AF37" s="110">
        <v>0.0</v>
      </c>
      <c r="AG37" s="110">
        <v>0.0</v>
      </c>
      <c r="AH37" s="110">
        <v>0.0</v>
      </c>
      <c r="AI37" s="211">
        <f t="shared" si="8"/>
        <v>0</v>
      </c>
      <c r="AJ37" s="210">
        <v>25.0</v>
      </c>
      <c r="AK37" s="210">
        <v>25.0</v>
      </c>
      <c r="AL37" s="210">
        <v>25.0</v>
      </c>
      <c r="AM37" s="210">
        <v>25.0</v>
      </c>
      <c r="AN37" s="211">
        <f t="shared" si="9"/>
        <v>25</v>
      </c>
      <c r="AO37" s="110">
        <f t="shared" si="10"/>
        <v>2</v>
      </c>
      <c r="AP37" s="229"/>
      <c r="AQ37" s="212">
        <v>10.0</v>
      </c>
      <c r="AR37" s="252">
        <v>10.0</v>
      </c>
      <c r="AS37" s="97"/>
      <c r="AT37" s="97"/>
      <c r="AU37" s="216"/>
      <c r="AV37" s="217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</row>
    <row r="38">
      <c r="A38" s="97"/>
      <c r="B38" s="203">
        <v>50.0</v>
      </c>
      <c r="C38" s="253"/>
      <c r="D38" s="219"/>
      <c r="E38" s="220">
        <v>50.0</v>
      </c>
      <c r="F38" s="207">
        <f t="shared" ref="F38:I38" si="36">sum(K38,P38,U38,Z38,AE38,AJ38)</f>
        <v>100</v>
      </c>
      <c r="G38" s="207">
        <f t="shared" si="36"/>
        <v>100</v>
      </c>
      <c r="H38" s="207">
        <f t="shared" si="36"/>
        <v>50</v>
      </c>
      <c r="I38" s="207">
        <f t="shared" si="36"/>
        <v>50</v>
      </c>
      <c r="J38" s="208">
        <f t="shared" si="3"/>
        <v>75</v>
      </c>
      <c r="K38" s="110">
        <v>0.0</v>
      </c>
      <c r="L38" s="110">
        <v>0.0</v>
      </c>
      <c r="M38" s="110">
        <v>0.0</v>
      </c>
      <c r="N38" s="110">
        <v>0.0</v>
      </c>
      <c r="O38" s="207">
        <f t="shared" si="4"/>
        <v>0</v>
      </c>
      <c r="P38" s="110">
        <v>0.0</v>
      </c>
      <c r="Q38" s="110">
        <v>0.0</v>
      </c>
      <c r="R38" s="110">
        <v>0.0</v>
      </c>
      <c r="S38" s="110">
        <v>0.0</v>
      </c>
      <c r="T38" s="207">
        <f t="shared" si="5"/>
        <v>0</v>
      </c>
      <c r="U38" s="210">
        <v>0.0</v>
      </c>
      <c r="V38" s="210">
        <v>0.0</v>
      </c>
      <c r="W38" s="210">
        <v>50.0</v>
      </c>
      <c r="X38" s="210">
        <v>50.0</v>
      </c>
      <c r="Y38" s="207">
        <f t="shared" si="6"/>
        <v>25</v>
      </c>
      <c r="Z38" s="110">
        <v>0.0</v>
      </c>
      <c r="AA38" s="110">
        <v>0.0</v>
      </c>
      <c r="AB38" s="110">
        <v>0.0</v>
      </c>
      <c r="AC38" s="110">
        <v>0.0</v>
      </c>
      <c r="AD38" s="207">
        <f t="shared" si="7"/>
        <v>0</v>
      </c>
      <c r="AE38" s="110">
        <v>0.0</v>
      </c>
      <c r="AF38" s="110">
        <v>0.0</v>
      </c>
      <c r="AG38" s="110">
        <v>0.0</v>
      </c>
      <c r="AH38" s="110">
        <v>0.0</v>
      </c>
      <c r="AI38" s="211">
        <f t="shared" si="8"/>
        <v>0</v>
      </c>
      <c r="AJ38" s="210">
        <v>100.0</v>
      </c>
      <c r="AK38" s="210">
        <v>100.0</v>
      </c>
      <c r="AL38" s="210">
        <v>0.0</v>
      </c>
      <c r="AM38" s="210">
        <v>0.0</v>
      </c>
      <c r="AN38" s="211">
        <f t="shared" si="9"/>
        <v>50</v>
      </c>
      <c r="AO38" s="110">
        <f t="shared" si="10"/>
        <v>2</v>
      </c>
      <c r="AP38" s="224"/>
      <c r="AQ38" s="212">
        <v>5.0</v>
      </c>
      <c r="AR38" s="252">
        <v>15.0</v>
      </c>
      <c r="AS38" s="97"/>
      <c r="AT38" s="97"/>
      <c r="AU38" s="216"/>
      <c r="AV38" s="217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</row>
    <row r="39">
      <c r="A39" s="97"/>
      <c r="B39" s="203">
        <v>60.0</v>
      </c>
      <c r="C39" s="254"/>
      <c r="D39" s="164"/>
      <c r="E39" s="220">
        <v>75.0</v>
      </c>
      <c r="F39" s="207">
        <f t="shared" ref="F39:I39" si="37">sum(K39,P39,U39,Z39,AE39,AJ39)</f>
        <v>81.25</v>
      </c>
      <c r="G39" s="207">
        <f t="shared" si="37"/>
        <v>81.25</v>
      </c>
      <c r="H39" s="207">
        <f t="shared" si="37"/>
        <v>75</v>
      </c>
      <c r="I39" s="207">
        <f t="shared" si="37"/>
        <v>56.25</v>
      </c>
      <c r="J39" s="208">
        <f t="shared" si="3"/>
        <v>73.4375</v>
      </c>
      <c r="K39" s="210">
        <v>6.25</v>
      </c>
      <c r="L39" s="210">
        <v>6.25</v>
      </c>
      <c r="M39" s="210">
        <v>25.0</v>
      </c>
      <c r="N39" s="210">
        <v>6.25</v>
      </c>
      <c r="O39" s="207">
        <f t="shared" si="4"/>
        <v>10.9375</v>
      </c>
      <c r="P39" s="110">
        <v>0.0</v>
      </c>
      <c r="Q39" s="110">
        <v>0.0</v>
      </c>
      <c r="R39" s="110">
        <v>0.0</v>
      </c>
      <c r="S39" s="110">
        <v>0.0</v>
      </c>
      <c r="T39" s="207">
        <f t="shared" si="5"/>
        <v>0</v>
      </c>
      <c r="U39" s="110">
        <v>0.0</v>
      </c>
      <c r="V39" s="110">
        <v>0.0</v>
      </c>
      <c r="W39" s="110">
        <v>0.0</v>
      </c>
      <c r="X39" s="110">
        <v>0.0</v>
      </c>
      <c r="Y39" s="207">
        <f t="shared" si="6"/>
        <v>0</v>
      </c>
      <c r="Z39" s="110">
        <v>0.0</v>
      </c>
      <c r="AA39" s="110">
        <v>0.0</v>
      </c>
      <c r="AB39" s="110">
        <v>0.0</v>
      </c>
      <c r="AC39" s="110">
        <v>0.0</v>
      </c>
      <c r="AD39" s="207">
        <f t="shared" si="7"/>
        <v>0</v>
      </c>
      <c r="AE39" s="110">
        <v>0.0</v>
      </c>
      <c r="AF39" s="110">
        <v>0.0</v>
      </c>
      <c r="AG39" s="110">
        <v>0.0</v>
      </c>
      <c r="AH39" s="110">
        <v>0.0</v>
      </c>
      <c r="AI39" s="211">
        <f t="shared" si="8"/>
        <v>0</v>
      </c>
      <c r="AJ39" s="210">
        <v>75.0</v>
      </c>
      <c r="AK39" s="210">
        <v>75.0</v>
      </c>
      <c r="AL39" s="210">
        <v>50.0</v>
      </c>
      <c r="AM39" s="210">
        <v>50.0</v>
      </c>
      <c r="AN39" s="211">
        <f t="shared" si="9"/>
        <v>62.5</v>
      </c>
      <c r="AO39" s="110">
        <f t="shared" si="10"/>
        <v>2</v>
      </c>
      <c r="AP39" s="110">
        <v>28.0</v>
      </c>
      <c r="AQ39" s="212">
        <v>0.0</v>
      </c>
      <c r="AR39" s="252">
        <v>40.0</v>
      </c>
      <c r="AS39" s="97"/>
      <c r="AT39" s="97"/>
      <c r="AU39" s="216"/>
      <c r="AV39" s="217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</row>
    <row r="40">
      <c r="A40" s="97"/>
      <c r="B40" s="203">
        <v>70.0</v>
      </c>
      <c r="C40" s="254"/>
      <c r="D40" s="164"/>
      <c r="E40" s="220">
        <v>75.0</v>
      </c>
      <c r="F40" s="207">
        <f t="shared" ref="F40:I40" si="38">sum(K40,P40,U40,Z40,AE40,AJ40)</f>
        <v>75</v>
      </c>
      <c r="G40" s="207">
        <f t="shared" si="38"/>
        <v>75</v>
      </c>
      <c r="H40" s="207">
        <f t="shared" si="38"/>
        <v>75</v>
      </c>
      <c r="I40" s="207">
        <f t="shared" si="38"/>
        <v>75</v>
      </c>
      <c r="J40" s="208">
        <f t="shared" si="3"/>
        <v>75</v>
      </c>
      <c r="K40" s="110">
        <v>0.0</v>
      </c>
      <c r="L40" s="110">
        <v>0.0</v>
      </c>
      <c r="M40" s="110">
        <v>0.0</v>
      </c>
      <c r="N40" s="110">
        <v>0.0</v>
      </c>
      <c r="O40" s="207">
        <f t="shared" si="4"/>
        <v>0</v>
      </c>
      <c r="P40" s="210">
        <v>50.0</v>
      </c>
      <c r="Q40" s="210">
        <v>50.0</v>
      </c>
      <c r="R40" s="210">
        <v>50.0</v>
      </c>
      <c r="S40" s="210">
        <v>50.0</v>
      </c>
      <c r="T40" s="207">
        <f t="shared" si="5"/>
        <v>50</v>
      </c>
      <c r="U40" s="110">
        <v>0.0</v>
      </c>
      <c r="V40" s="110">
        <v>0.0</v>
      </c>
      <c r="W40" s="110">
        <v>0.0</v>
      </c>
      <c r="X40" s="110">
        <v>0.0</v>
      </c>
      <c r="Y40" s="207">
        <f t="shared" si="6"/>
        <v>0</v>
      </c>
      <c r="Z40" s="110">
        <v>0.0</v>
      </c>
      <c r="AA40" s="110">
        <v>0.0</v>
      </c>
      <c r="AB40" s="110">
        <v>0.0</v>
      </c>
      <c r="AC40" s="110">
        <v>0.0</v>
      </c>
      <c r="AD40" s="207">
        <f t="shared" si="7"/>
        <v>0</v>
      </c>
      <c r="AE40" s="110">
        <v>0.0</v>
      </c>
      <c r="AF40" s="110">
        <v>0.0</v>
      </c>
      <c r="AG40" s="110">
        <v>0.0</v>
      </c>
      <c r="AH40" s="110">
        <v>0.0</v>
      </c>
      <c r="AI40" s="211">
        <f t="shared" si="8"/>
        <v>0</v>
      </c>
      <c r="AJ40" s="210">
        <v>25.0</v>
      </c>
      <c r="AK40" s="210">
        <v>25.0</v>
      </c>
      <c r="AL40" s="210">
        <v>25.0</v>
      </c>
      <c r="AM40" s="210">
        <v>25.0</v>
      </c>
      <c r="AN40" s="211">
        <f t="shared" si="9"/>
        <v>25</v>
      </c>
      <c r="AO40" s="110">
        <f t="shared" si="10"/>
        <v>2</v>
      </c>
      <c r="AP40" s="207"/>
      <c r="AQ40" s="212">
        <v>10.0</v>
      </c>
      <c r="AR40" s="252">
        <v>20.0</v>
      </c>
      <c r="AS40" s="97"/>
      <c r="AT40" s="97"/>
      <c r="AU40" s="216"/>
      <c r="AV40" s="217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</row>
    <row r="41">
      <c r="A41" s="97"/>
      <c r="B41" s="203">
        <v>80.0</v>
      </c>
      <c r="C41" s="254"/>
      <c r="D41" s="164"/>
      <c r="E41" s="220">
        <v>87.5</v>
      </c>
      <c r="F41" s="207">
        <f t="shared" ref="F41:I41" si="39">sum(K41,P41,U41,Z41,AE41,AJ41)</f>
        <v>100</v>
      </c>
      <c r="G41" s="207">
        <f t="shared" si="39"/>
        <v>100</v>
      </c>
      <c r="H41" s="207">
        <f t="shared" si="39"/>
        <v>75</v>
      </c>
      <c r="I41" s="207">
        <f t="shared" si="39"/>
        <v>75</v>
      </c>
      <c r="J41" s="208">
        <f t="shared" si="3"/>
        <v>87.5</v>
      </c>
      <c r="K41" s="110">
        <v>0.0</v>
      </c>
      <c r="L41" s="110">
        <v>0.0</v>
      </c>
      <c r="M41" s="110">
        <v>0.0</v>
      </c>
      <c r="N41" s="110">
        <v>0.0</v>
      </c>
      <c r="O41" s="207">
        <f t="shared" si="4"/>
        <v>0</v>
      </c>
      <c r="P41" s="110">
        <v>0.0</v>
      </c>
      <c r="Q41" s="110">
        <v>0.0</v>
      </c>
      <c r="R41" s="110">
        <v>0.0</v>
      </c>
      <c r="S41" s="110">
        <v>0.0</v>
      </c>
      <c r="T41" s="207">
        <f t="shared" si="5"/>
        <v>0</v>
      </c>
      <c r="U41" s="110">
        <v>0.0</v>
      </c>
      <c r="V41" s="110">
        <v>0.0</v>
      </c>
      <c r="W41" s="110">
        <v>0.0</v>
      </c>
      <c r="X41" s="110">
        <v>0.0</v>
      </c>
      <c r="Y41" s="207">
        <f t="shared" si="6"/>
        <v>0</v>
      </c>
      <c r="Z41" s="110">
        <v>0.0</v>
      </c>
      <c r="AA41" s="110">
        <v>0.0</v>
      </c>
      <c r="AB41" s="110">
        <v>0.0</v>
      </c>
      <c r="AC41" s="110">
        <v>0.0</v>
      </c>
      <c r="AD41" s="207">
        <f t="shared" si="7"/>
        <v>0</v>
      </c>
      <c r="AE41" s="110">
        <v>0.0</v>
      </c>
      <c r="AF41" s="110">
        <v>0.0</v>
      </c>
      <c r="AG41" s="110">
        <v>0.0</v>
      </c>
      <c r="AH41" s="110">
        <v>0.0</v>
      </c>
      <c r="AI41" s="211">
        <f t="shared" si="8"/>
        <v>0</v>
      </c>
      <c r="AJ41" s="210">
        <v>100.0</v>
      </c>
      <c r="AK41" s="210">
        <v>100.0</v>
      </c>
      <c r="AL41" s="210">
        <v>75.0</v>
      </c>
      <c r="AM41" s="210">
        <v>75.0</v>
      </c>
      <c r="AN41" s="211">
        <f t="shared" si="9"/>
        <v>87.5</v>
      </c>
      <c r="AO41" s="110">
        <f t="shared" si="10"/>
        <v>1</v>
      </c>
      <c r="AP41" s="207"/>
      <c r="AQ41" s="212">
        <v>10.0</v>
      </c>
      <c r="AR41" s="252">
        <v>15.0</v>
      </c>
      <c r="AS41" s="97"/>
      <c r="AT41" s="97"/>
      <c r="AU41" s="216"/>
      <c r="AV41" s="217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</row>
    <row r="42">
      <c r="A42" s="97"/>
      <c r="B42" s="203">
        <v>90.0</v>
      </c>
      <c r="C42" s="254"/>
      <c r="D42" s="164"/>
      <c r="E42" s="220">
        <v>12.5</v>
      </c>
      <c r="F42" s="207">
        <f t="shared" ref="F42:I42" si="40">sum(K42,P42,U42,Z42,AE42,AJ42)</f>
        <v>50</v>
      </c>
      <c r="G42" s="207">
        <f t="shared" si="40"/>
        <v>50</v>
      </c>
      <c r="H42" s="207">
        <f t="shared" si="40"/>
        <v>50</v>
      </c>
      <c r="I42" s="207">
        <f t="shared" si="40"/>
        <v>50</v>
      </c>
      <c r="J42" s="208">
        <f t="shared" si="3"/>
        <v>50</v>
      </c>
      <c r="K42" s="110">
        <v>0.0</v>
      </c>
      <c r="L42" s="110">
        <v>0.0</v>
      </c>
      <c r="M42" s="110">
        <v>0.0</v>
      </c>
      <c r="N42" s="110">
        <v>0.0</v>
      </c>
      <c r="O42" s="207">
        <f t="shared" si="4"/>
        <v>0</v>
      </c>
      <c r="P42" s="110">
        <v>0.0</v>
      </c>
      <c r="Q42" s="110">
        <v>0.0</v>
      </c>
      <c r="R42" s="110">
        <v>0.0</v>
      </c>
      <c r="S42" s="110">
        <v>0.0</v>
      </c>
      <c r="T42" s="207">
        <f t="shared" si="5"/>
        <v>0</v>
      </c>
      <c r="U42" s="110">
        <v>0.0</v>
      </c>
      <c r="V42" s="110">
        <v>0.0</v>
      </c>
      <c r="W42" s="110">
        <v>0.0</v>
      </c>
      <c r="X42" s="110">
        <v>0.0</v>
      </c>
      <c r="Y42" s="207">
        <f t="shared" si="6"/>
        <v>0</v>
      </c>
      <c r="Z42" s="110">
        <v>0.0</v>
      </c>
      <c r="AA42" s="110">
        <v>0.0</v>
      </c>
      <c r="AB42" s="110">
        <v>0.0</v>
      </c>
      <c r="AC42" s="110">
        <v>0.0</v>
      </c>
      <c r="AD42" s="207">
        <f t="shared" si="7"/>
        <v>0</v>
      </c>
      <c r="AE42" s="110">
        <v>0.0</v>
      </c>
      <c r="AF42" s="110">
        <v>0.0</v>
      </c>
      <c r="AG42" s="110">
        <v>0.0</v>
      </c>
      <c r="AH42" s="110">
        <v>0.0</v>
      </c>
      <c r="AI42" s="211">
        <f t="shared" si="8"/>
        <v>0</v>
      </c>
      <c r="AJ42" s="210">
        <v>50.0</v>
      </c>
      <c r="AK42" s="210">
        <v>50.0</v>
      </c>
      <c r="AL42" s="210">
        <v>50.0</v>
      </c>
      <c r="AM42" s="210">
        <v>50.0</v>
      </c>
      <c r="AN42" s="211">
        <f t="shared" si="9"/>
        <v>50</v>
      </c>
      <c r="AO42" s="110">
        <f t="shared" si="10"/>
        <v>1</v>
      </c>
      <c r="AP42" s="222"/>
      <c r="AQ42" s="212">
        <v>10.0</v>
      </c>
      <c r="AR42" s="252">
        <v>20.0</v>
      </c>
      <c r="AS42" s="97"/>
      <c r="AT42" s="97"/>
      <c r="AU42" s="216"/>
      <c r="AV42" s="217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</row>
    <row r="43">
      <c r="A43" s="96"/>
      <c r="B43" s="203">
        <v>100.0</v>
      </c>
      <c r="C43" s="255" t="s">
        <v>287</v>
      </c>
      <c r="D43" s="226"/>
      <c r="E43" s="227">
        <v>25.0</v>
      </c>
      <c r="F43" s="207">
        <f t="shared" ref="F43:I43" si="41">sum(K43,P43,U43,Z43,AE43,AJ43)</f>
        <v>25</v>
      </c>
      <c r="G43" s="207">
        <f t="shared" si="41"/>
        <v>25</v>
      </c>
      <c r="H43" s="207">
        <f t="shared" si="41"/>
        <v>25</v>
      </c>
      <c r="I43" s="207">
        <f t="shared" si="41"/>
        <v>25</v>
      </c>
      <c r="J43" s="208">
        <f t="shared" si="3"/>
        <v>25</v>
      </c>
      <c r="K43" s="110">
        <v>0.0</v>
      </c>
      <c r="L43" s="110">
        <v>0.0</v>
      </c>
      <c r="M43" s="110">
        <v>0.0</v>
      </c>
      <c r="N43" s="110">
        <v>0.0</v>
      </c>
      <c r="O43" s="207">
        <f t="shared" si="4"/>
        <v>0</v>
      </c>
      <c r="P43" s="110">
        <v>0.0</v>
      </c>
      <c r="Q43" s="110">
        <v>0.0</v>
      </c>
      <c r="R43" s="110">
        <v>0.0</v>
      </c>
      <c r="S43" s="110">
        <v>0.0</v>
      </c>
      <c r="T43" s="207">
        <f t="shared" si="5"/>
        <v>0</v>
      </c>
      <c r="U43" s="110">
        <v>0.0</v>
      </c>
      <c r="V43" s="110">
        <v>0.0</v>
      </c>
      <c r="W43" s="110">
        <v>0.0</v>
      </c>
      <c r="X43" s="110">
        <v>0.0</v>
      </c>
      <c r="Y43" s="202">
        <f t="shared" si="6"/>
        <v>0</v>
      </c>
      <c r="Z43" s="110">
        <v>0.0</v>
      </c>
      <c r="AA43" s="110">
        <v>0.0</v>
      </c>
      <c r="AB43" s="110">
        <v>0.0</v>
      </c>
      <c r="AC43" s="110">
        <v>0.0</v>
      </c>
      <c r="AD43" s="202">
        <f t="shared" si="7"/>
        <v>0</v>
      </c>
      <c r="AE43" s="110">
        <v>0.0</v>
      </c>
      <c r="AF43" s="110">
        <v>0.0</v>
      </c>
      <c r="AG43" s="110">
        <v>0.0</v>
      </c>
      <c r="AH43" s="110">
        <v>0.0</v>
      </c>
      <c r="AI43" s="211">
        <f t="shared" si="8"/>
        <v>0</v>
      </c>
      <c r="AJ43" s="210">
        <v>25.0</v>
      </c>
      <c r="AK43" s="210">
        <v>25.0</v>
      </c>
      <c r="AL43" s="210">
        <v>25.0</v>
      </c>
      <c r="AM43" s="210">
        <v>25.0</v>
      </c>
      <c r="AN43" s="211">
        <f t="shared" si="9"/>
        <v>25</v>
      </c>
      <c r="AO43" s="110">
        <f t="shared" si="10"/>
        <v>1</v>
      </c>
      <c r="AP43" s="221"/>
      <c r="AQ43" s="212">
        <v>15.0</v>
      </c>
      <c r="AR43" s="252">
        <v>25.0</v>
      </c>
      <c r="AS43" s="96"/>
      <c r="AT43" s="96"/>
      <c r="AU43" s="216"/>
      <c r="AV43" s="217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67.85037879</v>
      </c>
      <c r="K44" s="236"/>
      <c r="L44" s="236"/>
      <c r="M44" s="236"/>
      <c r="N44" s="236"/>
      <c r="O44" s="237">
        <f>AVERAGE(O11:O43)</f>
        <v>1.65719697</v>
      </c>
      <c r="P44" s="238"/>
      <c r="Q44" s="236"/>
      <c r="R44" s="236"/>
      <c r="S44" s="236"/>
      <c r="T44" s="237">
        <f>AVERAGE(T11:T43)</f>
        <v>17.51893939</v>
      </c>
      <c r="U44" s="236"/>
      <c r="V44" s="236"/>
      <c r="W44" s="236"/>
      <c r="X44" s="239"/>
      <c r="Y44" s="240">
        <f>AVERAGE(Y11:Y43)</f>
        <v>7.386363636</v>
      </c>
      <c r="Z44" s="241"/>
      <c r="AA44" s="241"/>
      <c r="AB44" s="241"/>
      <c r="AC44" s="241"/>
      <c r="AD44" s="240">
        <f>AVERAGE(AD11:AD43)</f>
        <v>1.609848485</v>
      </c>
      <c r="AE44" s="242"/>
      <c r="AF44" s="242"/>
      <c r="AG44" s="242"/>
      <c r="AH44" s="242"/>
      <c r="AI44" s="242">
        <f>AVERAGE(AI11:AI43)</f>
        <v>1.420454545</v>
      </c>
      <c r="AJ44" s="242"/>
      <c r="AK44" s="242"/>
      <c r="AL44" s="242"/>
      <c r="AM44" s="242"/>
      <c r="AN44" s="243">
        <f>AVERAGE(AN11:AN43)</f>
        <v>38.25757576</v>
      </c>
      <c r="AO44" s="110"/>
      <c r="AP44" s="237">
        <f>SUM(AP11:AP42)</f>
        <v>148</v>
      </c>
      <c r="AQ44" s="240">
        <f t="shared" ref="AQ44:AR44" si="42">AVERAGE(AQ11:AQ43)</f>
        <v>11.21212121</v>
      </c>
      <c r="AR44" s="244">
        <f t="shared" si="42"/>
        <v>19.54545455</v>
      </c>
      <c r="AS44" s="236"/>
      <c r="AT44" s="238"/>
      <c r="AU44" s="239"/>
      <c r="AV44" s="217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22.79916816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31"/>
      <c r="Z45" s="221"/>
      <c r="AA45" s="221"/>
      <c r="AB45" s="221"/>
      <c r="AC45" s="22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21"/>
      <c r="AO45" s="110"/>
      <c r="AP45" s="221"/>
      <c r="AQ45" s="245"/>
      <c r="AR45" s="216"/>
      <c r="AS45" s="245"/>
      <c r="AT45" s="246"/>
      <c r="AU45" s="216"/>
      <c r="AV45" s="217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248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4"/>
      <c r="BC46" s="154"/>
      <c r="BD46" s="154"/>
      <c r="BE46" s="154"/>
      <c r="BF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248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4"/>
      <c r="BC47" s="154"/>
      <c r="BD47" s="154"/>
      <c r="BE47" s="154"/>
      <c r="BF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248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4"/>
      <c r="BC48" s="154"/>
      <c r="BD48" s="154"/>
      <c r="BE48" s="154"/>
      <c r="BF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248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4"/>
      <c r="BC49" s="154"/>
      <c r="BD49" s="154"/>
      <c r="BE49" s="154"/>
      <c r="BF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  <c r="BB951" s="152"/>
      <c r="BC951" s="152"/>
      <c r="BD951" s="152"/>
      <c r="BE951" s="152"/>
      <c r="BF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  <c r="BB952" s="152"/>
      <c r="BC952" s="152"/>
      <c r="BD952" s="152"/>
      <c r="BE952" s="152"/>
      <c r="BF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  <c r="BB953" s="152"/>
      <c r="BC953" s="152"/>
      <c r="BD953" s="152"/>
      <c r="BE953" s="152"/>
      <c r="BF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  <c r="BB954" s="152"/>
      <c r="BC954" s="152"/>
      <c r="BD954" s="152"/>
      <c r="BE954" s="152"/>
      <c r="BF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  <c r="BB955" s="152"/>
      <c r="BC955" s="152"/>
      <c r="BD955" s="152"/>
      <c r="BE955" s="152"/>
      <c r="BF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  <c r="BB956" s="152"/>
      <c r="BC956" s="152"/>
      <c r="BD956" s="152"/>
      <c r="BE956" s="152"/>
      <c r="BF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  <c r="BB957" s="152"/>
      <c r="BC957" s="152"/>
      <c r="BD957" s="152"/>
      <c r="BE957" s="152"/>
      <c r="BF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  <c r="BB958" s="152"/>
      <c r="BC958" s="152"/>
      <c r="BD958" s="152"/>
      <c r="BE958" s="152"/>
      <c r="BF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  <c r="BB959" s="152"/>
      <c r="BC959" s="152"/>
      <c r="BD959" s="152"/>
      <c r="BE959" s="152"/>
      <c r="BF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  <c r="BB960" s="152"/>
      <c r="BC960" s="152"/>
      <c r="BD960" s="152"/>
      <c r="BE960" s="152"/>
      <c r="BF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  <c r="BB961" s="152"/>
      <c r="BC961" s="152"/>
      <c r="BD961" s="152"/>
      <c r="BE961" s="152"/>
      <c r="BF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  <c r="BB962" s="152"/>
      <c r="BC962" s="152"/>
      <c r="BD962" s="152"/>
      <c r="BE962" s="152"/>
      <c r="BF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  <c r="BB963" s="152"/>
      <c r="BC963" s="152"/>
      <c r="BD963" s="152"/>
      <c r="BE963" s="152"/>
      <c r="BF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  <c r="BB964" s="152"/>
      <c r="BC964" s="152"/>
      <c r="BD964" s="152"/>
      <c r="BE964" s="152"/>
      <c r="BF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  <c r="BB965" s="152"/>
      <c r="BC965" s="152"/>
      <c r="BD965" s="152"/>
      <c r="BE965" s="152"/>
      <c r="BF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  <c r="BB966" s="152"/>
      <c r="BC966" s="152"/>
      <c r="BD966" s="152"/>
      <c r="BE966" s="152"/>
      <c r="BF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  <c r="BB967" s="152"/>
      <c r="BC967" s="152"/>
      <c r="BD967" s="152"/>
      <c r="BE967" s="152"/>
      <c r="BF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  <c r="BB968" s="152"/>
      <c r="BC968" s="152"/>
      <c r="BD968" s="152"/>
      <c r="BE968" s="152"/>
      <c r="BF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  <c r="BB969" s="152"/>
      <c r="BC969" s="152"/>
      <c r="BD969" s="152"/>
      <c r="BE969" s="152"/>
      <c r="BF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  <c r="BB970" s="152"/>
      <c r="BC970" s="152"/>
      <c r="BD970" s="152"/>
      <c r="BE970" s="152"/>
      <c r="BF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  <c r="BB971" s="152"/>
      <c r="BC971" s="152"/>
      <c r="BD971" s="152"/>
      <c r="BE971" s="152"/>
      <c r="BF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  <c r="BB972" s="152"/>
      <c r="BC972" s="152"/>
      <c r="BD972" s="152"/>
      <c r="BE972" s="152"/>
      <c r="BF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  <c r="BB973" s="152"/>
      <c r="BC973" s="152"/>
      <c r="BD973" s="152"/>
      <c r="BE973" s="152"/>
      <c r="BF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  <c r="BB974" s="152"/>
      <c r="BC974" s="152"/>
      <c r="BD974" s="152"/>
      <c r="BE974" s="152"/>
      <c r="BF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  <c r="BB975" s="152"/>
      <c r="BC975" s="152"/>
      <c r="BD975" s="152"/>
      <c r="BE975" s="152"/>
      <c r="BF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  <c r="BB976" s="152"/>
      <c r="BC976" s="152"/>
      <c r="BD976" s="152"/>
      <c r="BE976" s="152"/>
      <c r="BF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  <c r="BB977" s="152"/>
      <c r="BC977" s="152"/>
      <c r="BD977" s="152"/>
      <c r="BE977" s="152"/>
      <c r="BF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  <c r="BB978" s="152"/>
      <c r="BC978" s="152"/>
      <c r="BD978" s="152"/>
      <c r="BE978" s="152"/>
      <c r="BF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  <c r="BB979" s="152"/>
      <c r="BC979" s="152"/>
      <c r="BD979" s="152"/>
      <c r="BE979" s="152"/>
      <c r="BF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  <c r="BB980" s="152"/>
      <c r="BC980" s="152"/>
      <c r="BD980" s="152"/>
      <c r="BE980" s="152"/>
      <c r="BF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  <c r="BB981" s="152"/>
      <c r="BC981" s="152"/>
      <c r="BD981" s="152"/>
      <c r="BE981" s="152"/>
      <c r="BF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  <c r="BB982" s="152"/>
      <c r="BC982" s="152"/>
      <c r="BD982" s="152"/>
      <c r="BE982" s="152"/>
      <c r="BF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  <c r="BB983" s="152"/>
      <c r="BC983" s="152"/>
      <c r="BD983" s="152"/>
      <c r="BE983" s="152"/>
      <c r="BF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  <c r="BB984" s="152"/>
      <c r="BC984" s="152"/>
      <c r="BD984" s="152"/>
      <c r="BE984" s="152"/>
      <c r="BF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  <c r="BB985" s="152"/>
      <c r="BC985" s="152"/>
      <c r="BD985" s="152"/>
      <c r="BE985" s="152"/>
      <c r="BF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  <c r="BB986" s="152"/>
      <c r="BC986" s="152"/>
      <c r="BD986" s="152"/>
      <c r="BE986" s="152"/>
      <c r="BF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  <c r="BB987" s="152"/>
      <c r="BC987" s="152"/>
      <c r="BD987" s="152"/>
      <c r="BE987" s="152"/>
      <c r="BF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  <c r="BB988" s="152"/>
      <c r="BC988" s="152"/>
      <c r="BD988" s="152"/>
      <c r="BE988" s="152"/>
      <c r="BF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  <c r="BB989" s="152"/>
      <c r="BC989" s="152"/>
      <c r="BD989" s="152"/>
      <c r="BE989" s="152"/>
      <c r="BF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  <c r="BB990" s="152"/>
      <c r="BC990" s="152"/>
      <c r="BD990" s="152"/>
      <c r="BE990" s="152"/>
      <c r="BF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  <c r="BB991" s="152"/>
      <c r="BC991" s="152"/>
      <c r="BD991" s="152"/>
      <c r="BE991" s="152"/>
      <c r="BF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  <c r="BB992" s="152"/>
      <c r="BC992" s="152"/>
      <c r="BD992" s="152"/>
      <c r="BE992" s="152"/>
      <c r="BF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  <c r="BB993" s="152"/>
      <c r="BC993" s="152"/>
      <c r="BD993" s="152"/>
      <c r="BE993" s="152"/>
      <c r="BF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  <c r="BB994" s="152"/>
      <c r="BC994" s="152"/>
      <c r="BD994" s="152"/>
      <c r="BE994" s="152"/>
      <c r="BF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  <c r="BB995" s="152"/>
      <c r="BC995" s="152"/>
      <c r="BD995" s="152"/>
      <c r="BE995" s="152"/>
      <c r="BF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  <c r="BB996" s="152"/>
      <c r="BC996" s="152"/>
      <c r="BD996" s="152"/>
      <c r="BE996" s="152"/>
      <c r="BF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  <c r="BB997" s="152"/>
      <c r="BC997" s="152"/>
      <c r="BD997" s="152"/>
      <c r="BE997" s="152"/>
      <c r="BF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  <c r="BB998" s="152"/>
      <c r="BC998" s="152"/>
      <c r="BD998" s="152"/>
      <c r="BE998" s="152"/>
      <c r="BF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  <c r="BB999" s="152"/>
      <c r="BC999" s="152"/>
      <c r="BD999" s="152"/>
      <c r="BE999" s="152"/>
      <c r="BF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  <c r="BB1000" s="152"/>
      <c r="BC1000" s="152"/>
      <c r="BD1000" s="152"/>
      <c r="BE1000" s="152"/>
      <c r="BF1000" s="152"/>
    </row>
  </sheetData>
  <mergeCells count="37">
    <mergeCell ref="J8:J10"/>
    <mergeCell ref="O9:O10"/>
    <mergeCell ref="A11:A21"/>
    <mergeCell ref="A22:A32"/>
    <mergeCell ref="A33:A43"/>
    <mergeCell ref="H44:I44"/>
    <mergeCell ref="H45:I45"/>
    <mergeCell ref="AO8:AO10"/>
    <mergeCell ref="AN9:AN10"/>
    <mergeCell ref="AS11:AS21"/>
    <mergeCell ref="AT11:AT21"/>
    <mergeCell ref="AS22:AS32"/>
    <mergeCell ref="AT22:AT32"/>
    <mergeCell ref="AS33:AS43"/>
    <mergeCell ref="AT33:AT43"/>
    <mergeCell ref="L2:P3"/>
    <mergeCell ref="C8:D8"/>
    <mergeCell ref="E8:E10"/>
    <mergeCell ref="F8:I8"/>
    <mergeCell ref="AP8:AP10"/>
    <mergeCell ref="F9:I9"/>
    <mergeCell ref="AJ9:AM9"/>
    <mergeCell ref="K8:AN8"/>
    <mergeCell ref="AQ8:AS8"/>
    <mergeCell ref="AT8:AT10"/>
    <mergeCell ref="AU8:AU10"/>
    <mergeCell ref="AQ9:AQ10"/>
    <mergeCell ref="A9:A10"/>
    <mergeCell ref="B9:B10"/>
    <mergeCell ref="C9:C10"/>
    <mergeCell ref="D9:D10"/>
    <mergeCell ref="T9:T10"/>
    <mergeCell ref="Y9:Y10"/>
    <mergeCell ref="Z9:AC9"/>
    <mergeCell ref="AD9:AD10"/>
    <mergeCell ref="AE9:AH9"/>
    <mergeCell ref="AI9:AI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26" max="27" width="10.75"/>
    <col customWidth="1" min="30" max="30" width="14.5"/>
  </cols>
  <sheetData>
    <row r="1">
      <c r="A1" s="151" t="s">
        <v>39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4"/>
      <c r="AN1" s="154"/>
      <c r="AO1" s="154"/>
      <c r="AP1" s="154"/>
      <c r="AQ1" s="152"/>
    </row>
    <row r="2">
      <c r="A2" s="155" t="s">
        <v>0</v>
      </c>
      <c r="B2" s="156" t="s">
        <v>56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4"/>
      <c r="AN2" s="154"/>
      <c r="AO2" s="154"/>
      <c r="AP2" s="154"/>
      <c r="AQ2" s="152"/>
    </row>
    <row r="3">
      <c r="A3" s="155" t="s">
        <v>232</v>
      </c>
      <c r="B3" s="156" t="s">
        <v>233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4"/>
      <c r="AN3" s="154"/>
      <c r="AO3" s="154"/>
      <c r="AP3" s="154"/>
      <c r="AQ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4"/>
      <c r="AN4" s="154"/>
      <c r="AO4" s="154"/>
      <c r="AP4" s="154"/>
      <c r="AQ4" s="152"/>
    </row>
    <row r="5">
      <c r="A5" s="155" t="s">
        <v>236</v>
      </c>
      <c r="B5" s="152"/>
      <c r="C5" s="152"/>
      <c r="D5" s="155" t="s">
        <v>237</v>
      </c>
      <c r="E5" s="156" t="s">
        <v>267</v>
      </c>
      <c r="F5" s="152"/>
      <c r="G5" s="157" t="s">
        <v>238</v>
      </c>
      <c r="H5" s="156" t="s">
        <v>267</v>
      </c>
      <c r="I5" s="152"/>
      <c r="J5" s="152"/>
      <c r="K5" s="155" t="s">
        <v>239</v>
      </c>
      <c r="L5" s="156" t="s">
        <v>186</v>
      </c>
      <c r="M5" s="152"/>
      <c r="N5" s="152"/>
      <c r="O5" s="152"/>
      <c r="P5" s="152"/>
      <c r="Q5" s="152"/>
      <c r="R5" s="152"/>
      <c r="S5" s="152"/>
      <c r="T5" s="152"/>
      <c r="U5" s="155" t="s">
        <v>240</v>
      </c>
      <c r="V5" s="152"/>
      <c r="W5" s="161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4"/>
      <c r="AN5" s="154"/>
      <c r="AO5" s="154"/>
      <c r="AP5" s="154"/>
      <c r="AQ5" s="152"/>
    </row>
    <row r="6">
      <c r="A6" s="152"/>
      <c r="B6" s="152"/>
      <c r="C6" s="152"/>
      <c r="D6" s="155" t="s">
        <v>241</v>
      </c>
      <c r="E6" s="156" t="s">
        <v>288</v>
      </c>
      <c r="F6" s="152"/>
      <c r="G6" s="157" t="s">
        <v>242</v>
      </c>
      <c r="H6" s="156" t="s">
        <v>289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 t="s">
        <v>10</v>
      </c>
      <c r="V6" s="162" t="s">
        <v>290</v>
      </c>
      <c r="W6" s="158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4"/>
      <c r="AN6" s="154"/>
      <c r="AO6" s="154"/>
      <c r="AP6" s="154"/>
      <c r="AQ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4"/>
      <c r="AN7" s="154"/>
      <c r="AO7" s="154"/>
      <c r="AP7" s="154"/>
      <c r="AQ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6"/>
      <c r="Z8" s="169" t="s">
        <v>250</v>
      </c>
      <c r="AA8" s="169" t="s">
        <v>251</v>
      </c>
      <c r="AB8" s="170" t="s">
        <v>252</v>
      </c>
      <c r="AC8" s="39"/>
      <c r="AD8" s="40"/>
      <c r="AE8" s="171" t="s">
        <v>253</v>
      </c>
      <c r="AF8" s="172" t="s">
        <v>254</v>
      </c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84"/>
      <c r="V9" s="178" t="s">
        <v>199</v>
      </c>
      <c r="W9" s="179"/>
      <c r="X9" s="182"/>
      <c r="Y9" s="185" t="s">
        <v>260</v>
      </c>
      <c r="Z9" s="97"/>
      <c r="AA9" s="97"/>
      <c r="AB9" s="172" t="s">
        <v>262</v>
      </c>
      <c r="AC9" s="190" t="s">
        <v>263</v>
      </c>
      <c r="AD9" s="191" t="s">
        <v>264</v>
      </c>
      <c r="AE9" s="97"/>
      <c r="AF9" s="97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193">
        <v>1.0</v>
      </c>
      <c r="V10" s="193">
        <v>2.0</v>
      </c>
      <c r="W10" s="193">
        <v>3.0</v>
      </c>
      <c r="X10" s="193">
        <v>4.0</v>
      </c>
      <c r="Y10" s="96"/>
      <c r="Z10" s="96"/>
      <c r="AA10" s="96"/>
      <c r="AB10" s="96"/>
      <c r="AC10" s="200" t="s">
        <v>265</v>
      </c>
      <c r="AD10" s="201" t="s">
        <v>246</v>
      </c>
      <c r="AE10" s="96"/>
      <c r="AF10" s="96"/>
      <c r="AG10" s="152"/>
      <c r="AH10" s="162"/>
      <c r="AI10" s="152"/>
      <c r="AJ10" s="152"/>
      <c r="AK10" s="152"/>
      <c r="AL10" s="152"/>
      <c r="AM10" s="152"/>
      <c r="AN10" s="152"/>
      <c r="AO10" s="152"/>
      <c r="AP10" s="152"/>
      <c r="AQ10" s="152"/>
    </row>
    <row r="11">
      <c r="A11" s="202">
        <v>1.0</v>
      </c>
      <c r="B11" s="203">
        <v>0.0</v>
      </c>
      <c r="C11" s="257" t="s">
        <v>58</v>
      </c>
      <c r="D11" s="257" t="s">
        <v>57</v>
      </c>
      <c r="E11" s="206"/>
      <c r="F11" s="207">
        <f t="shared" ref="F11:I11" si="1">sum(K11,P11,U11)</f>
        <v>50</v>
      </c>
      <c r="G11" s="207">
        <f t="shared" si="1"/>
        <v>50</v>
      </c>
      <c r="H11" s="207">
        <f t="shared" si="1"/>
        <v>50</v>
      </c>
      <c r="I11" s="207">
        <f t="shared" si="1"/>
        <v>25</v>
      </c>
      <c r="J11" s="208">
        <f t="shared" ref="J11:J43" si="3">AVERAGE(F11:I11)</f>
        <v>43.75</v>
      </c>
      <c r="K11" s="258">
        <v>0.0</v>
      </c>
      <c r="L11" s="258">
        <v>0.0</v>
      </c>
      <c r="M11" s="258">
        <v>0.0</v>
      </c>
      <c r="N11" s="258">
        <v>0.0</v>
      </c>
      <c r="O11" s="207">
        <f t="shared" ref="O11:O43" si="4">AVERAGE(K11:N11)</f>
        <v>0</v>
      </c>
      <c r="P11" s="259">
        <v>50.0</v>
      </c>
      <c r="Q11" s="259">
        <v>50.0</v>
      </c>
      <c r="R11" s="259">
        <v>50.0</v>
      </c>
      <c r="S11" s="259">
        <v>25.0</v>
      </c>
      <c r="T11" s="207">
        <f t="shared" ref="T11:T43" si="5">AVERAGE(P11:S11)</f>
        <v>43.75</v>
      </c>
      <c r="U11" s="258">
        <v>0.0</v>
      </c>
      <c r="V11" s="258">
        <v>0.0</v>
      </c>
      <c r="W11" s="258">
        <v>0.0</v>
      </c>
      <c r="X11" s="258">
        <v>0.0</v>
      </c>
      <c r="Y11" s="207">
        <f t="shared" ref="Y11:Y43" si="6">AVERAGE(U11:X11)</f>
        <v>0</v>
      </c>
      <c r="Z11" s="110">
        <f t="shared" ref="Z11:Z43" si="7">SUM((O11&gt;0)*1,(T11&gt;0)*1,(Y11&gt;0)*1)</f>
        <v>1</v>
      </c>
      <c r="AA11" s="207"/>
      <c r="AB11" s="212">
        <v>0.0</v>
      </c>
      <c r="AC11" s="252">
        <v>10.0</v>
      </c>
      <c r="AD11" s="214" t="s">
        <v>275</v>
      </c>
      <c r="AE11" s="215" t="s">
        <v>291</v>
      </c>
      <c r="AF11" s="216"/>
      <c r="AG11" s="217"/>
      <c r="AH11" s="162"/>
      <c r="AI11" s="152"/>
      <c r="AJ11" s="152"/>
      <c r="AK11" s="152"/>
      <c r="AL11" s="152"/>
      <c r="AM11" s="152"/>
      <c r="AN11" s="152"/>
      <c r="AO11" s="152"/>
      <c r="AP11" s="152"/>
      <c r="AQ11" s="152"/>
    </row>
    <row r="12">
      <c r="A12" s="97"/>
      <c r="B12" s="203">
        <v>10.0</v>
      </c>
      <c r="C12" s="260"/>
      <c r="D12" s="260"/>
      <c r="E12" s="220"/>
      <c r="F12" s="207">
        <f t="shared" ref="F12:I12" si="2">sum(K12,P12,U12)</f>
        <v>31.25</v>
      </c>
      <c r="G12" s="207">
        <f t="shared" si="2"/>
        <v>56.25</v>
      </c>
      <c r="H12" s="207">
        <f t="shared" si="2"/>
        <v>62.5</v>
      </c>
      <c r="I12" s="207">
        <f t="shared" si="2"/>
        <v>37.5</v>
      </c>
      <c r="J12" s="208">
        <f t="shared" si="3"/>
        <v>46.875</v>
      </c>
      <c r="K12" s="258">
        <v>6.25</v>
      </c>
      <c r="L12" s="258">
        <v>6.25</v>
      </c>
      <c r="M12" s="258">
        <v>12.5</v>
      </c>
      <c r="N12" s="258">
        <v>12.5</v>
      </c>
      <c r="O12" s="207">
        <f t="shared" si="4"/>
        <v>9.375</v>
      </c>
      <c r="P12" s="261">
        <v>25.0</v>
      </c>
      <c r="Q12" s="258">
        <v>50.0</v>
      </c>
      <c r="R12" s="258">
        <v>50.0</v>
      </c>
      <c r="S12" s="258">
        <v>25.0</v>
      </c>
      <c r="T12" s="207">
        <f t="shared" si="5"/>
        <v>37.5</v>
      </c>
      <c r="U12" s="258">
        <v>0.0</v>
      </c>
      <c r="V12" s="258">
        <v>0.0</v>
      </c>
      <c r="W12" s="258">
        <v>0.0</v>
      </c>
      <c r="X12" s="258">
        <v>0.0</v>
      </c>
      <c r="Y12" s="207">
        <f t="shared" si="6"/>
        <v>0</v>
      </c>
      <c r="Z12" s="110">
        <f t="shared" si="7"/>
        <v>2</v>
      </c>
      <c r="AA12" s="222">
        <v>24.0</v>
      </c>
      <c r="AB12" s="212">
        <v>0.0</v>
      </c>
      <c r="AC12" s="252">
        <v>0.0</v>
      </c>
      <c r="AD12" s="97"/>
      <c r="AE12" s="97"/>
      <c r="AF12" s="216"/>
      <c r="AG12" s="217"/>
      <c r="AH12" s="162"/>
      <c r="AI12" s="152"/>
      <c r="AJ12" s="152"/>
      <c r="AK12" s="152"/>
      <c r="AL12" s="152"/>
      <c r="AM12" s="152"/>
      <c r="AN12" s="152"/>
      <c r="AO12" s="152"/>
      <c r="AP12" s="152"/>
      <c r="AQ12" s="152"/>
    </row>
    <row r="13">
      <c r="A13" s="97"/>
      <c r="B13" s="203">
        <v>20.0</v>
      </c>
      <c r="C13" s="260"/>
      <c r="D13" s="260"/>
      <c r="E13" s="220"/>
      <c r="F13" s="207">
        <f t="shared" ref="F13:I13" si="8">sum(K13,P13,U13)</f>
        <v>0</v>
      </c>
      <c r="G13" s="207">
        <f t="shared" si="8"/>
        <v>0</v>
      </c>
      <c r="H13" s="207">
        <f t="shared" si="8"/>
        <v>0</v>
      </c>
      <c r="I13" s="207">
        <f t="shared" si="8"/>
        <v>0</v>
      </c>
      <c r="J13" s="208">
        <f t="shared" si="3"/>
        <v>0</v>
      </c>
      <c r="K13" s="258">
        <v>0.0</v>
      </c>
      <c r="L13" s="258">
        <v>0.0</v>
      </c>
      <c r="M13" s="258">
        <v>0.0</v>
      </c>
      <c r="N13" s="258">
        <v>0.0</v>
      </c>
      <c r="O13" s="207">
        <f t="shared" si="4"/>
        <v>0</v>
      </c>
      <c r="P13" s="261">
        <v>0.0</v>
      </c>
      <c r="Q13" s="261">
        <v>0.0</v>
      </c>
      <c r="R13" s="261">
        <v>0.0</v>
      </c>
      <c r="S13" s="261">
        <v>0.0</v>
      </c>
      <c r="T13" s="207">
        <f t="shared" si="5"/>
        <v>0</v>
      </c>
      <c r="U13" s="258">
        <v>0.0</v>
      </c>
      <c r="V13" s="258">
        <v>0.0</v>
      </c>
      <c r="W13" s="258">
        <v>0.0</v>
      </c>
      <c r="X13" s="258">
        <v>0.0</v>
      </c>
      <c r="Y13" s="207">
        <f t="shared" si="6"/>
        <v>0</v>
      </c>
      <c r="Z13" s="110">
        <f t="shared" si="7"/>
        <v>0</v>
      </c>
      <c r="AA13" s="207"/>
      <c r="AB13" s="212">
        <v>25.0</v>
      </c>
      <c r="AC13" s="252">
        <v>0.0</v>
      </c>
      <c r="AD13" s="97"/>
      <c r="AE13" s="97"/>
      <c r="AF13" s="216"/>
      <c r="AG13" s="217"/>
      <c r="AH13" s="162"/>
      <c r="AI13" s="152"/>
      <c r="AJ13" s="152"/>
      <c r="AK13" s="152"/>
      <c r="AL13" s="152"/>
      <c r="AM13" s="152"/>
      <c r="AN13" s="152"/>
      <c r="AO13" s="152"/>
      <c r="AP13" s="152"/>
      <c r="AQ13" s="152"/>
    </row>
    <row r="14">
      <c r="A14" s="97"/>
      <c r="B14" s="203">
        <v>30.0</v>
      </c>
      <c r="C14" s="260"/>
      <c r="D14" s="260"/>
      <c r="E14" s="220"/>
      <c r="F14" s="207">
        <f t="shared" ref="F14:I14" si="9">sum(K14,P14,U14)</f>
        <v>0</v>
      </c>
      <c r="G14" s="207">
        <f t="shared" si="9"/>
        <v>0</v>
      </c>
      <c r="H14" s="207">
        <f t="shared" si="9"/>
        <v>0</v>
      </c>
      <c r="I14" s="207">
        <f t="shared" si="9"/>
        <v>0</v>
      </c>
      <c r="J14" s="208">
        <f t="shared" si="3"/>
        <v>0</v>
      </c>
      <c r="K14" s="258">
        <v>0.0</v>
      </c>
      <c r="L14" s="258">
        <v>0.0</v>
      </c>
      <c r="M14" s="258">
        <v>0.0</v>
      </c>
      <c r="N14" s="258">
        <v>0.0</v>
      </c>
      <c r="O14" s="207">
        <f t="shared" si="4"/>
        <v>0</v>
      </c>
      <c r="P14" s="261">
        <v>0.0</v>
      </c>
      <c r="Q14" s="261">
        <v>0.0</v>
      </c>
      <c r="R14" s="261">
        <v>0.0</v>
      </c>
      <c r="S14" s="261">
        <v>0.0</v>
      </c>
      <c r="T14" s="207">
        <f t="shared" si="5"/>
        <v>0</v>
      </c>
      <c r="U14" s="258">
        <v>0.0</v>
      </c>
      <c r="V14" s="258">
        <v>0.0</v>
      </c>
      <c r="W14" s="258">
        <v>0.0</v>
      </c>
      <c r="X14" s="258">
        <v>0.0</v>
      </c>
      <c r="Y14" s="207">
        <f t="shared" si="6"/>
        <v>0</v>
      </c>
      <c r="Z14" s="110">
        <f t="shared" si="7"/>
        <v>0</v>
      </c>
      <c r="AA14" s="110"/>
      <c r="AB14" s="212">
        <v>25.0</v>
      </c>
      <c r="AC14" s="252">
        <v>25.0</v>
      </c>
      <c r="AD14" s="97"/>
      <c r="AE14" s="97"/>
      <c r="AF14" s="216"/>
      <c r="AG14" s="217"/>
      <c r="AH14" s="162"/>
      <c r="AI14" s="152"/>
      <c r="AJ14" s="152"/>
      <c r="AK14" s="152"/>
      <c r="AL14" s="152"/>
      <c r="AM14" s="152"/>
      <c r="AN14" s="152"/>
      <c r="AO14" s="152"/>
      <c r="AP14" s="152"/>
      <c r="AQ14" s="152"/>
    </row>
    <row r="15">
      <c r="A15" s="97"/>
      <c r="B15" s="203">
        <v>40.0</v>
      </c>
      <c r="C15" s="260"/>
      <c r="D15" s="260"/>
      <c r="E15" s="220"/>
      <c r="F15" s="207">
        <f t="shared" ref="F15:I15" si="10">sum(K15,P15,U15)</f>
        <v>12.5</v>
      </c>
      <c r="G15" s="207">
        <f t="shared" si="10"/>
        <v>6.25</v>
      </c>
      <c r="H15" s="207">
        <f t="shared" si="10"/>
        <v>0</v>
      </c>
      <c r="I15" s="207">
        <f t="shared" si="10"/>
        <v>12.5</v>
      </c>
      <c r="J15" s="208">
        <f t="shared" si="3"/>
        <v>7.8125</v>
      </c>
      <c r="K15" s="258">
        <v>12.5</v>
      </c>
      <c r="L15" s="258">
        <v>6.25</v>
      </c>
      <c r="M15" s="258">
        <v>0.0</v>
      </c>
      <c r="N15" s="258">
        <v>12.5</v>
      </c>
      <c r="O15" s="207">
        <f t="shared" si="4"/>
        <v>7.8125</v>
      </c>
      <c r="P15" s="261">
        <v>0.0</v>
      </c>
      <c r="Q15" s="261">
        <v>0.0</v>
      </c>
      <c r="R15" s="261">
        <v>0.0</v>
      </c>
      <c r="S15" s="261">
        <v>0.0</v>
      </c>
      <c r="T15" s="207">
        <f t="shared" si="5"/>
        <v>0</v>
      </c>
      <c r="U15" s="258">
        <v>0.0</v>
      </c>
      <c r="V15" s="258">
        <v>0.0</v>
      </c>
      <c r="W15" s="258">
        <v>0.0</v>
      </c>
      <c r="X15" s="258">
        <v>0.0</v>
      </c>
      <c r="Y15" s="207">
        <f t="shared" si="6"/>
        <v>0</v>
      </c>
      <c r="Z15" s="110">
        <f t="shared" si="7"/>
        <v>1</v>
      </c>
      <c r="AA15" s="110">
        <v>20.0</v>
      </c>
      <c r="AB15" s="212">
        <v>0.0</v>
      </c>
      <c r="AC15" s="252">
        <v>25.0</v>
      </c>
      <c r="AD15" s="97"/>
      <c r="AE15" s="97"/>
      <c r="AF15" s="216"/>
      <c r="AG15" s="217"/>
      <c r="AH15" s="162"/>
      <c r="AI15" s="152"/>
      <c r="AJ15" s="152"/>
      <c r="AK15" s="152"/>
      <c r="AL15" s="152"/>
      <c r="AM15" s="152"/>
      <c r="AN15" s="152"/>
      <c r="AO15" s="152"/>
      <c r="AP15" s="152"/>
      <c r="AQ15" s="152"/>
    </row>
    <row r="16">
      <c r="A16" s="97"/>
      <c r="B16" s="203">
        <v>50.0</v>
      </c>
      <c r="C16" s="260"/>
      <c r="D16" s="260"/>
      <c r="E16" s="220"/>
      <c r="F16" s="207">
        <f t="shared" ref="F16:I16" si="11">sum(K16,P16,U16)</f>
        <v>6.25</v>
      </c>
      <c r="G16" s="207">
        <f t="shared" si="11"/>
        <v>6.25</v>
      </c>
      <c r="H16" s="207">
        <f t="shared" si="11"/>
        <v>12.5</v>
      </c>
      <c r="I16" s="207">
        <f t="shared" si="11"/>
        <v>12.5</v>
      </c>
      <c r="J16" s="208">
        <f t="shared" si="3"/>
        <v>9.375</v>
      </c>
      <c r="K16" s="258">
        <v>6.25</v>
      </c>
      <c r="L16" s="258">
        <v>6.25</v>
      </c>
      <c r="M16" s="258">
        <v>12.5</v>
      </c>
      <c r="N16" s="258">
        <v>12.5</v>
      </c>
      <c r="O16" s="207">
        <f t="shared" si="4"/>
        <v>9.375</v>
      </c>
      <c r="P16" s="261">
        <v>0.0</v>
      </c>
      <c r="Q16" s="261">
        <v>0.0</v>
      </c>
      <c r="R16" s="261">
        <v>0.0</v>
      </c>
      <c r="S16" s="261">
        <v>0.0</v>
      </c>
      <c r="T16" s="207">
        <f t="shared" si="5"/>
        <v>0</v>
      </c>
      <c r="U16" s="258">
        <v>0.0</v>
      </c>
      <c r="V16" s="258">
        <v>0.0</v>
      </c>
      <c r="W16" s="258">
        <v>0.0</v>
      </c>
      <c r="X16" s="258">
        <v>0.0</v>
      </c>
      <c r="Y16" s="207">
        <f t="shared" si="6"/>
        <v>0</v>
      </c>
      <c r="Z16" s="110">
        <f t="shared" si="7"/>
        <v>1</v>
      </c>
      <c r="AA16" s="222">
        <v>24.0</v>
      </c>
      <c r="AB16" s="212">
        <v>0.0</v>
      </c>
      <c r="AC16" s="252">
        <v>0.0</v>
      </c>
      <c r="AD16" s="97"/>
      <c r="AE16" s="97"/>
      <c r="AF16" s="216"/>
      <c r="AG16" s="217"/>
      <c r="AH16" s="162"/>
      <c r="AI16" s="152"/>
      <c r="AJ16" s="152"/>
      <c r="AK16" s="152"/>
      <c r="AL16" s="152"/>
      <c r="AM16" s="152"/>
      <c r="AN16" s="152"/>
      <c r="AO16" s="152"/>
      <c r="AP16" s="152"/>
      <c r="AQ16" s="152"/>
    </row>
    <row r="17">
      <c r="A17" s="97"/>
      <c r="B17" s="203">
        <v>60.0</v>
      </c>
      <c r="C17" s="262"/>
      <c r="D17" s="262"/>
      <c r="E17" s="220"/>
      <c r="F17" s="207">
        <f t="shared" ref="F17:I17" si="12">sum(K17,P17,U17)</f>
        <v>0</v>
      </c>
      <c r="G17" s="207">
        <f t="shared" si="12"/>
        <v>0</v>
      </c>
      <c r="H17" s="207">
        <f t="shared" si="12"/>
        <v>0</v>
      </c>
      <c r="I17" s="207">
        <f t="shared" si="12"/>
        <v>0</v>
      </c>
      <c r="J17" s="208">
        <f t="shared" si="3"/>
        <v>0</v>
      </c>
      <c r="K17" s="258">
        <v>0.0</v>
      </c>
      <c r="L17" s="258">
        <v>0.0</v>
      </c>
      <c r="M17" s="258">
        <v>0.0</v>
      </c>
      <c r="N17" s="258">
        <v>0.0</v>
      </c>
      <c r="O17" s="207">
        <f t="shared" si="4"/>
        <v>0</v>
      </c>
      <c r="P17" s="261">
        <v>0.0</v>
      </c>
      <c r="Q17" s="261">
        <v>0.0</v>
      </c>
      <c r="R17" s="261">
        <v>0.0</v>
      </c>
      <c r="S17" s="261">
        <v>0.0</v>
      </c>
      <c r="T17" s="207">
        <f t="shared" si="5"/>
        <v>0</v>
      </c>
      <c r="U17" s="258">
        <v>0.0</v>
      </c>
      <c r="V17" s="258">
        <v>0.0</v>
      </c>
      <c r="W17" s="258">
        <v>0.0</v>
      </c>
      <c r="X17" s="258">
        <v>0.0</v>
      </c>
      <c r="Y17" s="207">
        <f t="shared" si="6"/>
        <v>0</v>
      </c>
      <c r="Z17" s="110">
        <f t="shared" si="7"/>
        <v>0</v>
      </c>
      <c r="AA17" s="224"/>
      <c r="AB17" s="212">
        <v>0.0</v>
      </c>
      <c r="AC17" s="252">
        <v>0.0</v>
      </c>
      <c r="AD17" s="97"/>
      <c r="AE17" s="97"/>
      <c r="AF17" s="216"/>
      <c r="AG17" s="217"/>
      <c r="AH17" s="162"/>
      <c r="AI17" s="152"/>
      <c r="AJ17" s="152"/>
      <c r="AK17" s="152"/>
      <c r="AL17" s="152"/>
      <c r="AM17" s="152"/>
      <c r="AN17" s="152"/>
      <c r="AO17" s="152"/>
      <c r="AP17" s="152"/>
      <c r="AQ17" s="152"/>
    </row>
    <row r="18">
      <c r="A18" s="97"/>
      <c r="B18" s="203">
        <v>70.0</v>
      </c>
      <c r="C18" s="262"/>
      <c r="D18" s="262"/>
      <c r="E18" s="220"/>
      <c r="F18" s="207">
        <f t="shared" ref="F18:I18" si="13">sum(K18,P18,U18)</f>
        <v>25</v>
      </c>
      <c r="G18" s="207">
        <f t="shared" si="13"/>
        <v>25</v>
      </c>
      <c r="H18" s="207">
        <f t="shared" si="13"/>
        <v>12.5</v>
      </c>
      <c r="I18" s="207">
        <f t="shared" si="13"/>
        <v>12.5</v>
      </c>
      <c r="J18" s="208">
        <f t="shared" si="3"/>
        <v>18.75</v>
      </c>
      <c r="K18" s="258">
        <v>0.0</v>
      </c>
      <c r="L18" s="258">
        <v>0.0</v>
      </c>
      <c r="M18" s="258">
        <v>0.0</v>
      </c>
      <c r="N18" s="258">
        <v>0.0</v>
      </c>
      <c r="O18" s="207">
        <f t="shared" si="4"/>
        <v>0</v>
      </c>
      <c r="P18" s="261">
        <v>25.0</v>
      </c>
      <c r="Q18" s="258">
        <v>25.0</v>
      </c>
      <c r="R18" s="258">
        <v>12.5</v>
      </c>
      <c r="S18" s="258">
        <v>12.5</v>
      </c>
      <c r="T18" s="207">
        <f t="shared" si="5"/>
        <v>18.75</v>
      </c>
      <c r="U18" s="258">
        <v>0.0</v>
      </c>
      <c r="V18" s="258">
        <v>0.0</v>
      </c>
      <c r="W18" s="258">
        <v>0.0</v>
      </c>
      <c r="X18" s="258">
        <v>0.0</v>
      </c>
      <c r="Y18" s="207">
        <f t="shared" si="6"/>
        <v>0</v>
      </c>
      <c r="Z18" s="110">
        <f t="shared" si="7"/>
        <v>1</v>
      </c>
      <c r="AA18" s="207"/>
      <c r="AB18" s="212">
        <v>30.0</v>
      </c>
      <c r="AC18" s="252">
        <v>0.0</v>
      </c>
      <c r="AD18" s="97"/>
      <c r="AE18" s="97"/>
      <c r="AF18" s="216"/>
      <c r="AG18" s="217"/>
      <c r="AH18" s="162"/>
      <c r="AI18" s="152"/>
      <c r="AJ18" s="152"/>
      <c r="AK18" s="152"/>
      <c r="AL18" s="152"/>
      <c r="AM18" s="152"/>
      <c r="AN18" s="152"/>
      <c r="AO18" s="152"/>
      <c r="AP18" s="152"/>
      <c r="AQ18" s="152"/>
    </row>
    <row r="19">
      <c r="A19" s="97"/>
      <c r="B19" s="203">
        <v>80.0</v>
      </c>
      <c r="C19" s="262"/>
      <c r="D19" s="262"/>
      <c r="E19" s="220"/>
      <c r="F19" s="207">
        <f t="shared" ref="F19:I19" si="14">sum(K19,P19,U19)</f>
        <v>25</v>
      </c>
      <c r="G19" s="207">
        <f t="shared" si="14"/>
        <v>25</v>
      </c>
      <c r="H19" s="207">
        <f t="shared" si="14"/>
        <v>12.5</v>
      </c>
      <c r="I19" s="207">
        <f t="shared" si="14"/>
        <v>25</v>
      </c>
      <c r="J19" s="208">
        <f t="shared" si="3"/>
        <v>21.875</v>
      </c>
      <c r="K19" s="258">
        <v>0.0</v>
      </c>
      <c r="L19" s="258">
        <v>0.0</v>
      </c>
      <c r="M19" s="258">
        <v>0.0</v>
      </c>
      <c r="N19" s="258">
        <v>0.0</v>
      </c>
      <c r="O19" s="207">
        <f t="shared" si="4"/>
        <v>0</v>
      </c>
      <c r="P19" s="261">
        <v>25.0</v>
      </c>
      <c r="Q19" s="258">
        <v>25.0</v>
      </c>
      <c r="R19" s="258">
        <v>12.5</v>
      </c>
      <c r="S19" s="258">
        <v>25.0</v>
      </c>
      <c r="T19" s="207">
        <f t="shared" si="5"/>
        <v>21.875</v>
      </c>
      <c r="U19" s="258">
        <v>0.0</v>
      </c>
      <c r="V19" s="258">
        <v>0.0</v>
      </c>
      <c r="W19" s="258">
        <v>0.0</v>
      </c>
      <c r="X19" s="258">
        <v>0.0</v>
      </c>
      <c r="Y19" s="207">
        <f t="shared" si="6"/>
        <v>0</v>
      </c>
      <c r="Z19" s="110">
        <f t="shared" si="7"/>
        <v>1</v>
      </c>
      <c r="AA19" s="207"/>
      <c r="AB19" s="212">
        <v>0.0</v>
      </c>
      <c r="AC19" s="252">
        <v>0.0</v>
      </c>
      <c r="AD19" s="97"/>
      <c r="AE19" s="97"/>
      <c r="AF19" s="216"/>
      <c r="AG19" s="217"/>
      <c r="AH19" s="162"/>
      <c r="AI19" s="152"/>
      <c r="AJ19" s="152"/>
      <c r="AK19" s="152"/>
      <c r="AL19" s="152"/>
      <c r="AM19" s="152"/>
      <c r="AN19" s="152"/>
      <c r="AO19" s="152"/>
      <c r="AP19" s="152"/>
      <c r="AQ19" s="152"/>
    </row>
    <row r="20">
      <c r="A20" s="97"/>
      <c r="B20" s="203">
        <v>90.0</v>
      </c>
      <c r="C20" s="262"/>
      <c r="D20" s="262"/>
      <c r="E20" s="220"/>
      <c r="F20" s="207">
        <f t="shared" ref="F20:I20" si="15">sum(K20,P20,U20)</f>
        <v>25</v>
      </c>
      <c r="G20" s="207">
        <f t="shared" si="15"/>
        <v>0</v>
      </c>
      <c r="H20" s="207">
        <f t="shared" si="15"/>
        <v>50</v>
      </c>
      <c r="I20" s="207">
        <f t="shared" si="15"/>
        <v>0</v>
      </c>
      <c r="J20" s="208">
        <f t="shared" si="3"/>
        <v>18.75</v>
      </c>
      <c r="K20" s="258">
        <v>0.0</v>
      </c>
      <c r="L20" s="258">
        <v>0.0</v>
      </c>
      <c r="M20" s="258">
        <v>0.0</v>
      </c>
      <c r="N20" s="258">
        <v>0.0</v>
      </c>
      <c r="O20" s="207">
        <f t="shared" si="4"/>
        <v>0</v>
      </c>
      <c r="P20" s="261">
        <v>25.0</v>
      </c>
      <c r="Q20" s="258" t="s">
        <v>292</v>
      </c>
      <c r="R20" s="258">
        <v>50.0</v>
      </c>
      <c r="S20" s="258" t="s">
        <v>293</v>
      </c>
      <c r="T20" s="207">
        <f t="shared" si="5"/>
        <v>37.5</v>
      </c>
      <c r="U20" s="258">
        <v>0.0</v>
      </c>
      <c r="V20" s="258">
        <v>0.0</v>
      </c>
      <c r="W20" s="258">
        <v>0.0</v>
      </c>
      <c r="X20" s="258">
        <v>0.0</v>
      </c>
      <c r="Y20" s="207">
        <f t="shared" si="6"/>
        <v>0</v>
      </c>
      <c r="Z20" s="110">
        <f t="shared" si="7"/>
        <v>1</v>
      </c>
      <c r="AA20" s="224"/>
      <c r="AB20" s="212">
        <v>25.0</v>
      </c>
      <c r="AC20" s="252">
        <v>25.0</v>
      </c>
      <c r="AD20" s="97"/>
      <c r="AE20" s="97"/>
      <c r="AF20" s="216"/>
      <c r="AG20" s="217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</row>
    <row r="21">
      <c r="A21" s="96"/>
      <c r="B21" s="203">
        <v>100.0</v>
      </c>
      <c r="C21" s="263" t="s">
        <v>294</v>
      </c>
      <c r="D21" s="264" t="s">
        <v>295</v>
      </c>
      <c r="E21" s="227"/>
      <c r="F21" s="207">
        <f t="shared" ref="F21:I21" si="16">sum(K21,P21,U21)</f>
        <v>25</v>
      </c>
      <c r="G21" s="207">
        <f t="shared" si="16"/>
        <v>37.5</v>
      </c>
      <c r="H21" s="207">
        <f t="shared" si="16"/>
        <v>25</v>
      </c>
      <c r="I21" s="207">
        <f t="shared" si="16"/>
        <v>25</v>
      </c>
      <c r="J21" s="208">
        <f t="shared" si="3"/>
        <v>28.125</v>
      </c>
      <c r="K21" s="258">
        <v>0.0</v>
      </c>
      <c r="L21" s="258">
        <v>0.0</v>
      </c>
      <c r="M21" s="258">
        <v>0.0</v>
      </c>
      <c r="N21" s="258">
        <v>0.0</v>
      </c>
      <c r="O21" s="207">
        <f t="shared" si="4"/>
        <v>0</v>
      </c>
      <c r="P21" s="261">
        <v>25.0</v>
      </c>
      <c r="Q21" s="258">
        <v>37.5</v>
      </c>
      <c r="R21" s="258">
        <v>25.0</v>
      </c>
      <c r="S21" s="258">
        <v>25.0</v>
      </c>
      <c r="T21" s="207">
        <f t="shared" si="5"/>
        <v>28.125</v>
      </c>
      <c r="U21" s="258">
        <v>0.0</v>
      </c>
      <c r="V21" s="258">
        <v>0.0</v>
      </c>
      <c r="W21" s="258">
        <v>0.0</v>
      </c>
      <c r="X21" s="258">
        <v>0.0</v>
      </c>
      <c r="Y21" s="207">
        <f t="shared" si="6"/>
        <v>0</v>
      </c>
      <c r="Z21" s="110">
        <f t="shared" si="7"/>
        <v>1</v>
      </c>
      <c r="AA21" s="224"/>
      <c r="AB21" s="265">
        <v>0.0</v>
      </c>
      <c r="AC21" s="252">
        <v>25.0</v>
      </c>
      <c r="AD21" s="96"/>
      <c r="AE21" s="96"/>
      <c r="AF21" s="216"/>
      <c r="AG21" s="217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</row>
    <row r="22">
      <c r="A22" s="202">
        <v>2.0</v>
      </c>
      <c r="B22" s="203">
        <v>0.0</v>
      </c>
      <c r="C22" s="263" t="s">
        <v>296</v>
      </c>
      <c r="D22" s="264" t="s">
        <v>297</v>
      </c>
      <c r="E22" s="206"/>
      <c r="F22" s="207">
        <f t="shared" ref="F22:I22" si="17">sum(K22,P22,U22)</f>
        <v>6.25</v>
      </c>
      <c r="G22" s="207">
        <f t="shared" si="17"/>
        <v>6.25</v>
      </c>
      <c r="H22" s="207">
        <f t="shared" si="17"/>
        <v>6.25</v>
      </c>
      <c r="I22" s="207">
        <f t="shared" si="17"/>
        <v>6.25</v>
      </c>
      <c r="J22" s="208">
        <f t="shared" si="3"/>
        <v>6.25</v>
      </c>
      <c r="K22" s="258">
        <v>6.25</v>
      </c>
      <c r="L22" s="258">
        <v>6.25</v>
      </c>
      <c r="M22" s="258">
        <v>6.25</v>
      </c>
      <c r="N22" s="258">
        <v>6.25</v>
      </c>
      <c r="O22" s="207">
        <f t="shared" si="4"/>
        <v>6.25</v>
      </c>
      <c r="P22" s="261">
        <v>0.0</v>
      </c>
      <c r="Q22" s="261">
        <v>0.0</v>
      </c>
      <c r="R22" s="261">
        <v>0.0</v>
      </c>
      <c r="S22" s="261">
        <v>0.0</v>
      </c>
      <c r="T22" s="207">
        <f t="shared" si="5"/>
        <v>0</v>
      </c>
      <c r="U22" s="258">
        <v>0.0</v>
      </c>
      <c r="V22" s="258">
        <v>0.0</v>
      </c>
      <c r="W22" s="258">
        <v>0.0</v>
      </c>
      <c r="X22" s="258">
        <v>0.0</v>
      </c>
      <c r="Y22" s="207">
        <f t="shared" si="6"/>
        <v>0</v>
      </c>
      <c r="Z22" s="110">
        <f t="shared" si="7"/>
        <v>1</v>
      </c>
      <c r="AA22" s="110">
        <v>16.0</v>
      </c>
      <c r="AB22" s="212">
        <v>40.0</v>
      </c>
      <c r="AC22" s="252">
        <v>0.0</v>
      </c>
      <c r="AD22" s="214" t="s">
        <v>275</v>
      </c>
      <c r="AE22" s="215" t="s">
        <v>291</v>
      </c>
      <c r="AF22" s="216"/>
      <c r="AG22" s="217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</row>
    <row r="23">
      <c r="A23" s="97"/>
      <c r="B23" s="203">
        <v>10.0</v>
      </c>
      <c r="C23" s="260"/>
      <c r="D23" s="262"/>
      <c r="E23" s="220"/>
      <c r="F23" s="207">
        <f t="shared" ref="F23:I23" si="18">sum(K23,P23,U23)</f>
        <v>50</v>
      </c>
      <c r="G23" s="207">
        <f t="shared" si="18"/>
        <v>37.5</v>
      </c>
      <c r="H23" s="207">
        <f t="shared" si="18"/>
        <v>37.5</v>
      </c>
      <c r="I23" s="207">
        <f t="shared" si="18"/>
        <v>50</v>
      </c>
      <c r="J23" s="208">
        <f t="shared" si="3"/>
        <v>43.75</v>
      </c>
      <c r="K23" s="258">
        <v>0.0</v>
      </c>
      <c r="L23" s="258">
        <v>0.0</v>
      </c>
      <c r="M23" s="258">
        <v>0.0</v>
      </c>
      <c r="N23" s="258">
        <v>0.0</v>
      </c>
      <c r="O23" s="207">
        <f t="shared" si="4"/>
        <v>0</v>
      </c>
      <c r="P23" s="261">
        <v>0.0</v>
      </c>
      <c r="Q23" s="261">
        <v>0.0</v>
      </c>
      <c r="R23" s="261">
        <v>0.0</v>
      </c>
      <c r="S23" s="261">
        <v>0.0</v>
      </c>
      <c r="T23" s="207">
        <f t="shared" si="5"/>
        <v>0</v>
      </c>
      <c r="U23" s="258">
        <v>50.0</v>
      </c>
      <c r="V23" s="258">
        <v>37.5</v>
      </c>
      <c r="W23" s="258">
        <v>37.5</v>
      </c>
      <c r="X23" s="258">
        <v>50.0</v>
      </c>
      <c r="Y23" s="207">
        <f t="shared" si="6"/>
        <v>43.75</v>
      </c>
      <c r="Z23" s="110">
        <f t="shared" si="7"/>
        <v>1</v>
      </c>
      <c r="AA23" s="207"/>
      <c r="AB23" s="212">
        <v>25.0</v>
      </c>
      <c r="AC23" s="252">
        <v>25.0</v>
      </c>
      <c r="AD23" s="97"/>
      <c r="AE23" s="97"/>
      <c r="AF23" s="216"/>
      <c r="AG23" s="217"/>
      <c r="AH23" s="162"/>
      <c r="AI23" s="152"/>
      <c r="AJ23" s="152"/>
      <c r="AK23" s="152"/>
      <c r="AL23" s="152"/>
      <c r="AM23" s="152"/>
      <c r="AN23" s="152"/>
      <c r="AO23" s="152"/>
      <c r="AP23" s="152"/>
      <c r="AQ23" s="152"/>
    </row>
    <row r="24">
      <c r="A24" s="97"/>
      <c r="B24" s="203">
        <v>20.0</v>
      </c>
      <c r="C24" s="260"/>
      <c r="D24" s="262"/>
      <c r="E24" s="220"/>
      <c r="F24" s="207">
        <f t="shared" ref="F24:I24" si="19">sum(K24,P24,U24)</f>
        <v>50</v>
      </c>
      <c r="G24" s="207">
        <f t="shared" si="19"/>
        <v>50</v>
      </c>
      <c r="H24" s="207">
        <f t="shared" si="19"/>
        <v>50</v>
      </c>
      <c r="I24" s="207">
        <f t="shared" si="19"/>
        <v>50</v>
      </c>
      <c r="J24" s="208">
        <f t="shared" si="3"/>
        <v>50</v>
      </c>
      <c r="K24" s="258">
        <v>0.0</v>
      </c>
      <c r="L24" s="258">
        <v>0.0</v>
      </c>
      <c r="M24" s="258">
        <v>0.0</v>
      </c>
      <c r="N24" s="258">
        <v>0.0</v>
      </c>
      <c r="O24" s="207">
        <f t="shared" si="4"/>
        <v>0</v>
      </c>
      <c r="P24" s="261">
        <v>0.0</v>
      </c>
      <c r="Q24" s="261">
        <v>0.0</v>
      </c>
      <c r="R24" s="261">
        <v>0.0</v>
      </c>
      <c r="S24" s="261">
        <v>0.0</v>
      </c>
      <c r="T24" s="207">
        <f t="shared" si="5"/>
        <v>0</v>
      </c>
      <c r="U24" s="258">
        <v>50.0</v>
      </c>
      <c r="V24" s="258">
        <v>50.0</v>
      </c>
      <c r="W24" s="258">
        <v>50.0</v>
      </c>
      <c r="X24" s="258">
        <v>50.0</v>
      </c>
      <c r="Y24" s="207">
        <f t="shared" si="6"/>
        <v>50</v>
      </c>
      <c r="Z24" s="110">
        <f t="shared" si="7"/>
        <v>1</v>
      </c>
      <c r="AA24" s="224"/>
      <c r="AB24" s="265">
        <v>20.0</v>
      </c>
      <c r="AC24" s="252">
        <v>0.0</v>
      </c>
      <c r="AD24" s="97"/>
      <c r="AE24" s="97"/>
      <c r="AF24" s="216"/>
      <c r="AG24" s="217"/>
      <c r="AH24" s="162"/>
      <c r="AI24" s="152"/>
      <c r="AJ24" s="152"/>
      <c r="AK24" s="152"/>
      <c r="AL24" s="152"/>
      <c r="AM24" s="152"/>
      <c r="AN24" s="152"/>
      <c r="AO24" s="152"/>
      <c r="AP24" s="152"/>
      <c r="AQ24" s="152"/>
    </row>
    <row r="25">
      <c r="A25" s="97"/>
      <c r="B25" s="203">
        <v>30.0</v>
      </c>
      <c r="C25" s="260"/>
      <c r="D25" s="262"/>
      <c r="E25" s="220"/>
      <c r="F25" s="207">
        <f t="shared" ref="F25:I25" si="20">sum(K25,P25,U25)</f>
        <v>25</v>
      </c>
      <c r="G25" s="207">
        <f t="shared" si="20"/>
        <v>25</v>
      </c>
      <c r="H25" s="207">
        <f t="shared" si="20"/>
        <v>25</v>
      </c>
      <c r="I25" s="207">
        <f t="shared" si="20"/>
        <v>25</v>
      </c>
      <c r="J25" s="208">
        <f t="shared" si="3"/>
        <v>25</v>
      </c>
      <c r="K25" s="258">
        <v>0.0</v>
      </c>
      <c r="L25" s="258">
        <v>0.0</v>
      </c>
      <c r="M25" s="258">
        <v>0.0</v>
      </c>
      <c r="N25" s="258">
        <v>0.0</v>
      </c>
      <c r="O25" s="207">
        <f t="shared" si="4"/>
        <v>0</v>
      </c>
      <c r="P25" s="261">
        <v>0.0</v>
      </c>
      <c r="Q25" s="261">
        <v>0.0</v>
      </c>
      <c r="R25" s="261">
        <v>0.0</v>
      </c>
      <c r="S25" s="261">
        <v>0.0</v>
      </c>
      <c r="T25" s="207">
        <f t="shared" si="5"/>
        <v>0</v>
      </c>
      <c r="U25" s="258">
        <v>25.0</v>
      </c>
      <c r="V25" s="258">
        <v>25.0</v>
      </c>
      <c r="W25" s="258">
        <v>25.0</v>
      </c>
      <c r="X25" s="258">
        <v>25.0</v>
      </c>
      <c r="Y25" s="207">
        <f t="shared" si="6"/>
        <v>25</v>
      </c>
      <c r="Z25" s="110">
        <f t="shared" si="7"/>
        <v>1</v>
      </c>
      <c r="AA25" s="224"/>
      <c r="AB25" s="212">
        <v>0.0</v>
      </c>
      <c r="AC25" s="252">
        <v>0.0</v>
      </c>
      <c r="AD25" s="97"/>
      <c r="AE25" s="97"/>
      <c r="AF25" s="216"/>
      <c r="AG25" s="217"/>
      <c r="AH25" s="162"/>
      <c r="AI25" s="152"/>
      <c r="AJ25" s="152"/>
      <c r="AK25" s="152"/>
      <c r="AL25" s="152"/>
      <c r="AM25" s="152"/>
      <c r="AN25" s="152"/>
      <c r="AO25" s="152"/>
      <c r="AP25" s="152"/>
      <c r="AQ25" s="152"/>
    </row>
    <row r="26">
      <c r="A26" s="97"/>
      <c r="B26" s="203">
        <v>40.0</v>
      </c>
      <c r="C26" s="260"/>
      <c r="D26" s="262"/>
      <c r="E26" s="220"/>
      <c r="F26" s="207">
        <f t="shared" ref="F26:I26" si="21">sum(K26,P26,U26)</f>
        <v>25</v>
      </c>
      <c r="G26" s="207">
        <f t="shared" si="21"/>
        <v>25</v>
      </c>
      <c r="H26" s="207">
        <f t="shared" si="21"/>
        <v>25</v>
      </c>
      <c r="I26" s="207">
        <f t="shared" si="21"/>
        <v>25</v>
      </c>
      <c r="J26" s="208">
        <f t="shared" si="3"/>
        <v>25</v>
      </c>
      <c r="K26" s="258">
        <v>0.0</v>
      </c>
      <c r="L26" s="258">
        <v>0.0</v>
      </c>
      <c r="M26" s="258">
        <v>0.0</v>
      </c>
      <c r="N26" s="258">
        <v>0.0</v>
      </c>
      <c r="O26" s="207">
        <f t="shared" si="4"/>
        <v>0</v>
      </c>
      <c r="P26" s="261">
        <v>0.0</v>
      </c>
      <c r="Q26" s="261">
        <v>0.0</v>
      </c>
      <c r="R26" s="261">
        <v>0.0</v>
      </c>
      <c r="S26" s="261">
        <v>0.0</v>
      </c>
      <c r="T26" s="207">
        <f t="shared" si="5"/>
        <v>0</v>
      </c>
      <c r="U26" s="258">
        <v>25.0</v>
      </c>
      <c r="V26" s="258">
        <v>25.0</v>
      </c>
      <c r="W26" s="258">
        <v>25.0</v>
      </c>
      <c r="X26" s="258">
        <v>25.0</v>
      </c>
      <c r="Y26" s="207">
        <f t="shared" si="6"/>
        <v>25</v>
      </c>
      <c r="Z26" s="110">
        <f t="shared" si="7"/>
        <v>1</v>
      </c>
      <c r="AA26" s="207"/>
      <c r="AB26" s="212">
        <v>25.0</v>
      </c>
      <c r="AC26" s="252">
        <v>25.0</v>
      </c>
      <c r="AD26" s="97"/>
      <c r="AE26" s="97"/>
      <c r="AF26" s="216"/>
      <c r="AG26" s="217"/>
      <c r="AH26" s="162"/>
      <c r="AI26" s="152"/>
      <c r="AJ26" s="152"/>
      <c r="AK26" s="152"/>
      <c r="AL26" s="152"/>
      <c r="AM26" s="152"/>
      <c r="AN26" s="152"/>
      <c r="AO26" s="152"/>
      <c r="AP26" s="152"/>
      <c r="AQ26" s="152"/>
    </row>
    <row r="27">
      <c r="A27" s="97"/>
      <c r="B27" s="203">
        <v>50.0</v>
      </c>
      <c r="C27" s="262"/>
      <c r="D27" s="262"/>
      <c r="E27" s="220"/>
      <c r="F27" s="207">
        <f t="shared" ref="F27:I27" si="22">sum(K27,P27,U27)</f>
        <v>0</v>
      </c>
      <c r="G27" s="207">
        <f t="shared" si="22"/>
        <v>0</v>
      </c>
      <c r="H27" s="207">
        <f t="shared" si="22"/>
        <v>0</v>
      </c>
      <c r="I27" s="207">
        <f t="shared" si="22"/>
        <v>0</v>
      </c>
      <c r="J27" s="208">
        <f t="shared" si="3"/>
        <v>0</v>
      </c>
      <c r="K27" s="258">
        <v>0.0</v>
      </c>
      <c r="L27" s="258">
        <v>0.0</v>
      </c>
      <c r="M27" s="258">
        <v>0.0</v>
      </c>
      <c r="N27" s="258">
        <v>0.0</v>
      </c>
      <c r="O27" s="207">
        <f t="shared" si="4"/>
        <v>0</v>
      </c>
      <c r="P27" s="261">
        <v>0.0</v>
      </c>
      <c r="Q27" s="261">
        <v>0.0</v>
      </c>
      <c r="R27" s="261">
        <v>0.0</v>
      </c>
      <c r="S27" s="261">
        <v>0.0</v>
      </c>
      <c r="T27" s="207">
        <f t="shared" si="5"/>
        <v>0</v>
      </c>
      <c r="U27" s="258">
        <v>0.0</v>
      </c>
      <c r="V27" s="258">
        <v>0.0</v>
      </c>
      <c r="W27" s="258">
        <v>0.0</v>
      </c>
      <c r="X27" s="258">
        <v>0.0</v>
      </c>
      <c r="Y27" s="207">
        <f t="shared" si="6"/>
        <v>0</v>
      </c>
      <c r="Z27" s="110">
        <f t="shared" si="7"/>
        <v>0</v>
      </c>
      <c r="AA27" s="224"/>
      <c r="AB27" s="212">
        <v>25.0</v>
      </c>
      <c r="AC27" s="252">
        <v>0.0</v>
      </c>
      <c r="AD27" s="97"/>
      <c r="AE27" s="97"/>
      <c r="AF27" s="216"/>
      <c r="AG27" s="217"/>
      <c r="AH27" s="162"/>
      <c r="AI27" s="152"/>
      <c r="AJ27" s="152"/>
      <c r="AK27" s="152"/>
      <c r="AL27" s="152"/>
      <c r="AM27" s="152"/>
      <c r="AN27" s="152"/>
      <c r="AO27" s="152"/>
      <c r="AP27" s="152"/>
      <c r="AQ27" s="152"/>
    </row>
    <row r="28">
      <c r="A28" s="97"/>
      <c r="B28" s="203">
        <v>60.0</v>
      </c>
      <c r="C28" s="260"/>
      <c r="D28" s="262"/>
      <c r="E28" s="220"/>
      <c r="F28" s="207">
        <f t="shared" ref="F28:I28" si="23">sum(K28,P28,U28)</f>
        <v>0</v>
      </c>
      <c r="G28" s="207">
        <f t="shared" si="23"/>
        <v>0</v>
      </c>
      <c r="H28" s="207">
        <f t="shared" si="23"/>
        <v>0</v>
      </c>
      <c r="I28" s="207">
        <f t="shared" si="23"/>
        <v>0</v>
      </c>
      <c r="J28" s="208">
        <f t="shared" si="3"/>
        <v>0</v>
      </c>
      <c r="K28" s="258">
        <v>0.0</v>
      </c>
      <c r="L28" s="258">
        <v>0.0</v>
      </c>
      <c r="M28" s="258">
        <v>0.0</v>
      </c>
      <c r="N28" s="258">
        <v>0.0</v>
      </c>
      <c r="O28" s="207">
        <f t="shared" si="4"/>
        <v>0</v>
      </c>
      <c r="P28" s="261">
        <v>0.0</v>
      </c>
      <c r="Q28" s="261">
        <v>0.0</v>
      </c>
      <c r="R28" s="261">
        <v>0.0</v>
      </c>
      <c r="S28" s="261">
        <v>0.0</v>
      </c>
      <c r="T28" s="207">
        <f t="shared" si="5"/>
        <v>0</v>
      </c>
      <c r="U28" s="258">
        <v>0.0</v>
      </c>
      <c r="V28" s="258">
        <v>0.0</v>
      </c>
      <c r="W28" s="258">
        <v>0.0</v>
      </c>
      <c r="X28" s="258">
        <v>0.0</v>
      </c>
      <c r="Y28" s="207">
        <f t="shared" si="6"/>
        <v>0</v>
      </c>
      <c r="Z28" s="110">
        <f t="shared" si="7"/>
        <v>0</v>
      </c>
      <c r="AA28" s="207"/>
      <c r="AB28" s="212">
        <v>30.0</v>
      </c>
      <c r="AC28" s="252">
        <v>10.0</v>
      </c>
      <c r="AD28" s="97"/>
      <c r="AE28" s="97"/>
      <c r="AF28" s="216"/>
      <c r="AG28" s="217"/>
      <c r="AH28" s="162"/>
      <c r="AI28" s="152"/>
      <c r="AJ28" s="152"/>
      <c r="AK28" s="152"/>
      <c r="AL28" s="152"/>
      <c r="AM28" s="152"/>
      <c r="AN28" s="152"/>
      <c r="AO28" s="152"/>
      <c r="AP28" s="152"/>
      <c r="AQ28" s="152"/>
    </row>
    <row r="29">
      <c r="A29" s="97"/>
      <c r="B29" s="203">
        <v>70.0</v>
      </c>
      <c r="C29" s="260"/>
      <c r="D29" s="262"/>
      <c r="E29" s="220"/>
      <c r="F29" s="207">
        <f t="shared" ref="F29:I29" si="24">sum(K29,P29,U29)</f>
        <v>25</v>
      </c>
      <c r="G29" s="207">
        <f t="shared" si="24"/>
        <v>25</v>
      </c>
      <c r="H29" s="207">
        <f t="shared" si="24"/>
        <v>37.5</v>
      </c>
      <c r="I29" s="207">
        <f t="shared" si="24"/>
        <v>50</v>
      </c>
      <c r="J29" s="208">
        <f t="shared" si="3"/>
        <v>34.375</v>
      </c>
      <c r="K29" s="258">
        <v>0.0</v>
      </c>
      <c r="L29" s="258">
        <v>0.0</v>
      </c>
      <c r="M29" s="258">
        <v>0.0</v>
      </c>
      <c r="N29" s="258">
        <v>0.0</v>
      </c>
      <c r="O29" s="207">
        <f t="shared" si="4"/>
        <v>0</v>
      </c>
      <c r="P29" s="261">
        <v>25.0</v>
      </c>
      <c r="Q29" s="261">
        <v>25.0</v>
      </c>
      <c r="R29" s="261">
        <v>37.5</v>
      </c>
      <c r="S29" s="261">
        <v>50.0</v>
      </c>
      <c r="T29" s="207">
        <f t="shared" si="5"/>
        <v>34.375</v>
      </c>
      <c r="U29" s="258">
        <v>0.0</v>
      </c>
      <c r="V29" s="258">
        <v>0.0</v>
      </c>
      <c r="W29" s="258">
        <v>0.0</v>
      </c>
      <c r="X29" s="258">
        <v>0.0</v>
      </c>
      <c r="Y29" s="207">
        <f t="shared" si="6"/>
        <v>0</v>
      </c>
      <c r="Z29" s="110">
        <f t="shared" si="7"/>
        <v>1</v>
      </c>
      <c r="AA29" s="224"/>
      <c r="AB29" s="212">
        <v>25.0</v>
      </c>
      <c r="AC29" s="252">
        <v>0.0</v>
      </c>
      <c r="AD29" s="97"/>
      <c r="AE29" s="97"/>
      <c r="AF29" s="216"/>
      <c r="AG29" s="217"/>
      <c r="AH29" s="162"/>
      <c r="AI29" s="152"/>
      <c r="AJ29" s="152"/>
      <c r="AK29" s="152"/>
      <c r="AL29" s="152"/>
      <c r="AM29" s="152"/>
      <c r="AN29" s="152"/>
      <c r="AO29" s="152"/>
      <c r="AP29" s="152"/>
      <c r="AQ29" s="152"/>
    </row>
    <row r="30">
      <c r="A30" s="97"/>
      <c r="B30" s="203">
        <v>80.0</v>
      </c>
      <c r="C30" s="260"/>
      <c r="D30" s="262"/>
      <c r="E30" s="220"/>
      <c r="F30" s="207">
        <f t="shared" ref="F30:I30" si="25">sum(K30,P30,U30)</f>
        <v>25</v>
      </c>
      <c r="G30" s="207">
        <f t="shared" si="25"/>
        <v>25</v>
      </c>
      <c r="H30" s="207">
        <f t="shared" si="25"/>
        <v>25</v>
      </c>
      <c r="I30" s="207">
        <f t="shared" si="25"/>
        <v>37.5</v>
      </c>
      <c r="J30" s="208">
        <f t="shared" si="3"/>
        <v>28.125</v>
      </c>
      <c r="K30" s="258">
        <v>0.0</v>
      </c>
      <c r="L30" s="258">
        <v>0.0</v>
      </c>
      <c r="M30" s="258">
        <v>0.0</v>
      </c>
      <c r="N30" s="258">
        <v>0.0</v>
      </c>
      <c r="O30" s="207">
        <f t="shared" si="4"/>
        <v>0</v>
      </c>
      <c r="P30" s="261">
        <v>25.0</v>
      </c>
      <c r="Q30" s="258">
        <v>25.0</v>
      </c>
      <c r="R30" s="258">
        <v>25.0</v>
      </c>
      <c r="S30" s="258">
        <v>37.5</v>
      </c>
      <c r="T30" s="207">
        <f t="shared" si="5"/>
        <v>28.125</v>
      </c>
      <c r="U30" s="258">
        <v>0.0</v>
      </c>
      <c r="V30" s="258">
        <v>0.0</v>
      </c>
      <c r="W30" s="258">
        <v>0.0</v>
      </c>
      <c r="X30" s="258">
        <v>0.0</v>
      </c>
      <c r="Y30" s="207">
        <f t="shared" si="6"/>
        <v>0</v>
      </c>
      <c r="Z30" s="110">
        <f t="shared" si="7"/>
        <v>1</v>
      </c>
      <c r="AA30" s="207"/>
      <c r="AB30" s="212">
        <v>0.0</v>
      </c>
      <c r="AC30" s="252">
        <v>25.0</v>
      </c>
      <c r="AD30" s="97"/>
      <c r="AE30" s="97"/>
      <c r="AF30" s="216"/>
      <c r="AG30" s="217"/>
      <c r="AH30" s="162"/>
      <c r="AI30" s="152"/>
      <c r="AJ30" s="152"/>
      <c r="AK30" s="152"/>
      <c r="AL30" s="152"/>
      <c r="AM30" s="152"/>
      <c r="AN30" s="152"/>
      <c r="AO30" s="152"/>
      <c r="AP30" s="152"/>
      <c r="AQ30" s="152"/>
    </row>
    <row r="31">
      <c r="A31" s="97"/>
      <c r="B31" s="203">
        <v>90.0</v>
      </c>
      <c r="C31" s="260"/>
      <c r="D31" s="262"/>
      <c r="E31" s="220"/>
      <c r="F31" s="207">
        <f t="shared" ref="F31:I31" si="26">sum(K31,P31,U31)</f>
        <v>37.5</v>
      </c>
      <c r="G31" s="207">
        <f t="shared" si="26"/>
        <v>50</v>
      </c>
      <c r="H31" s="207">
        <f t="shared" si="26"/>
        <v>25</v>
      </c>
      <c r="I31" s="207">
        <f t="shared" si="26"/>
        <v>25</v>
      </c>
      <c r="J31" s="208">
        <f t="shared" si="3"/>
        <v>34.375</v>
      </c>
      <c r="K31" s="258">
        <v>0.0</v>
      </c>
      <c r="L31" s="258">
        <v>0.0</v>
      </c>
      <c r="M31" s="258">
        <v>0.0</v>
      </c>
      <c r="N31" s="258">
        <v>0.0</v>
      </c>
      <c r="O31" s="207">
        <f t="shared" si="4"/>
        <v>0</v>
      </c>
      <c r="P31" s="261">
        <v>37.5</v>
      </c>
      <c r="Q31" s="261">
        <v>50.0</v>
      </c>
      <c r="R31" s="261">
        <v>25.0</v>
      </c>
      <c r="S31" s="261">
        <v>25.0</v>
      </c>
      <c r="T31" s="207">
        <f t="shared" si="5"/>
        <v>34.375</v>
      </c>
      <c r="U31" s="258">
        <v>0.0</v>
      </c>
      <c r="V31" s="258">
        <v>0.0</v>
      </c>
      <c r="W31" s="258">
        <v>0.0</v>
      </c>
      <c r="X31" s="258">
        <v>0.0</v>
      </c>
      <c r="Y31" s="207">
        <f t="shared" si="6"/>
        <v>0</v>
      </c>
      <c r="Z31" s="110">
        <f t="shared" si="7"/>
        <v>1</v>
      </c>
      <c r="AA31" s="207"/>
      <c r="AB31" s="212">
        <v>25.0</v>
      </c>
      <c r="AC31" s="139">
        <v>25.0</v>
      </c>
      <c r="AD31" s="97"/>
      <c r="AE31" s="97"/>
      <c r="AF31" s="216"/>
      <c r="AG31" s="217"/>
      <c r="AH31" s="162"/>
      <c r="AI31" s="152"/>
      <c r="AJ31" s="152"/>
      <c r="AK31" s="152"/>
      <c r="AL31" s="152"/>
      <c r="AM31" s="152"/>
      <c r="AN31" s="152"/>
      <c r="AO31" s="152"/>
      <c r="AP31" s="152"/>
      <c r="AQ31" s="152"/>
    </row>
    <row r="32">
      <c r="A32" s="96"/>
      <c r="B32" s="203">
        <v>100.0</v>
      </c>
      <c r="C32" s="264" t="s">
        <v>298</v>
      </c>
      <c r="D32" s="266" t="s">
        <v>299</v>
      </c>
      <c r="E32" s="227"/>
      <c r="F32" s="207">
        <f t="shared" ref="F32:I32" si="27">sum(K32,P32,U32)</f>
        <v>50</v>
      </c>
      <c r="G32" s="207">
        <f t="shared" si="27"/>
        <v>37.5</v>
      </c>
      <c r="H32" s="207">
        <f t="shared" si="27"/>
        <v>3.5</v>
      </c>
      <c r="I32" s="207">
        <f t="shared" si="27"/>
        <v>50</v>
      </c>
      <c r="J32" s="208">
        <f t="shared" si="3"/>
        <v>35.25</v>
      </c>
      <c r="K32" s="258">
        <v>0.0</v>
      </c>
      <c r="L32" s="258">
        <v>0.0</v>
      </c>
      <c r="M32" s="258">
        <v>0.0</v>
      </c>
      <c r="N32" s="258">
        <v>0.0</v>
      </c>
      <c r="O32" s="207">
        <f t="shared" si="4"/>
        <v>0</v>
      </c>
      <c r="P32" s="261">
        <v>50.0</v>
      </c>
      <c r="Q32" s="258">
        <v>37.5</v>
      </c>
      <c r="R32" s="258">
        <v>3.5</v>
      </c>
      <c r="S32" s="258">
        <v>50.0</v>
      </c>
      <c r="T32" s="207">
        <f t="shared" si="5"/>
        <v>35.25</v>
      </c>
      <c r="U32" s="258">
        <v>0.0</v>
      </c>
      <c r="V32" s="258">
        <v>0.0</v>
      </c>
      <c r="W32" s="258">
        <v>0.0</v>
      </c>
      <c r="X32" s="258">
        <v>0.0</v>
      </c>
      <c r="Y32" s="207">
        <f t="shared" si="6"/>
        <v>0</v>
      </c>
      <c r="Z32" s="110">
        <f t="shared" si="7"/>
        <v>1</v>
      </c>
      <c r="AA32" s="224"/>
      <c r="AB32" s="265">
        <v>0.0</v>
      </c>
      <c r="AC32" s="139">
        <v>10.0</v>
      </c>
      <c r="AD32" s="96"/>
      <c r="AE32" s="96"/>
      <c r="AF32" s="216"/>
      <c r="AG32" s="217"/>
      <c r="AH32" s="162"/>
      <c r="AI32" s="152"/>
      <c r="AJ32" s="152"/>
      <c r="AK32" s="152"/>
      <c r="AL32" s="152"/>
      <c r="AM32" s="152"/>
      <c r="AN32" s="152"/>
      <c r="AO32" s="152"/>
      <c r="AP32" s="152"/>
      <c r="AQ32" s="152"/>
    </row>
    <row r="33">
      <c r="A33" s="202">
        <v>3.0</v>
      </c>
      <c r="B33" s="203">
        <v>0.0</v>
      </c>
      <c r="C33" s="263" t="s">
        <v>300</v>
      </c>
      <c r="D33" s="264" t="s">
        <v>301</v>
      </c>
      <c r="E33" s="206"/>
      <c r="F33" s="207">
        <f t="shared" ref="F33:I33" si="28">sum(K33,P33,U33)</f>
        <v>31.25</v>
      </c>
      <c r="G33" s="207">
        <f t="shared" si="28"/>
        <v>25</v>
      </c>
      <c r="H33" s="207">
        <f t="shared" si="28"/>
        <v>37.5</v>
      </c>
      <c r="I33" s="207">
        <f t="shared" si="28"/>
        <v>37.5</v>
      </c>
      <c r="J33" s="208">
        <f t="shared" si="3"/>
        <v>32.8125</v>
      </c>
      <c r="K33" s="258">
        <v>6.25</v>
      </c>
      <c r="L33" s="258">
        <v>0.0</v>
      </c>
      <c r="M33" s="258">
        <v>12.5</v>
      </c>
      <c r="N33" s="258">
        <v>12.5</v>
      </c>
      <c r="O33" s="207">
        <f t="shared" si="4"/>
        <v>7.8125</v>
      </c>
      <c r="P33" s="261">
        <v>25.0</v>
      </c>
      <c r="Q33" s="261">
        <v>25.0</v>
      </c>
      <c r="R33" s="261">
        <v>25.0</v>
      </c>
      <c r="S33" s="261">
        <v>25.0</v>
      </c>
      <c r="T33" s="207">
        <f t="shared" si="5"/>
        <v>25</v>
      </c>
      <c r="U33" s="258">
        <v>0.0</v>
      </c>
      <c r="V33" s="258">
        <v>0.0</v>
      </c>
      <c r="W33" s="258">
        <v>0.0</v>
      </c>
      <c r="X33" s="258">
        <v>0.0</v>
      </c>
      <c r="Y33" s="207">
        <f t="shared" si="6"/>
        <v>0</v>
      </c>
      <c r="Z33" s="110">
        <f t="shared" si="7"/>
        <v>2</v>
      </c>
      <c r="AA33" s="110">
        <v>20.0</v>
      </c>
      <c r="AB33" s="265">
        <v>0.0</v>
      </c>
      <c r="AC33" s="139">
        <v>25.0</v>
      </c>
      <c r="AD33" s="214" t="s">
        <v>275</v>
      </c>
      <c r="AE33" s="215" t="s">
        <v>291</v>
      </c>
      <c r="AF33" s="216"/>
      <c r="AG33" s="217"/>
      <c r="AH33" s="162"/>
      <c r="AI33" s="152"/>
      <c r="AJ33" s="152"/>
      <c r="AK33" s="152"/>
      <c r="AL33" s="152"/>
      <c r="AM33" s="152"/>
      <c r="AN33" s="152"/>
      <c r="AO33" s="152"/>
      <c r="AP33" s="152"/>
      <c r="AQ33" s="152"/>
    </row>
    <row r="34">
      <c r="A34" s="97"/>
      <c r="B34" s="203">
        <v>10.0</v>
      </c>
      <c r="C34" s="267"/>
      <c r="D34" s="268"/>
      <c r="E34" s="220"/>
      <c r="F34" s="207">
        <f t="shared" ref="F34:I34" si="29">sum(K34,P34,U34)</f>
        <v>6.25</v>
      </c>
      <c r="G34" s="207">
        <f t="shared" si="29"/>
        <v>6.25</v>
      </c>
      <c r="H34" s="207">
        <f t="shared" si="29"/>
        <v>12.5</v>
      </c>
      <c r="I34" s="207">
        <f t="shared" si="29"/>
        <v>0</v>
      </c>
      <c r="J34" s="208">
        <f t="shared" si="3"/>
        <v>6.25</v>
      </c>
      <c r="K34" s="258">
        <v>6.25</v>
      </c>
      <c r="L34" s="258">
        <v>6.25</v>
      </c>
      <c r="M34" s="258">
        <v>12.5</v>
      </c>
      <c r="N34" s="258">
        <v>0.0</v>
      </c>
      <c r="O34" s="207">
        <f t="shared" si="4"/>
        <v>6.25</v>
      </c>
      <c r="P34" s="261">
        <v>0.0</v>
      </c>
      <c r="Q34" s="258">
        <v>0.0</v>
      </c>
      <c r="R34" s="258">
        <v>0.0</v>
      </c>
      <c r="S34" s="261">
        <v>0.0</v>
      </c>
      <c r="T34" s="207">
        <f t="shared" si="5"/>
        <v>0</v>
      </c>
      <c r="U34" s="258">
        <v>0.0</v>
      </c>
      <c r="V34" s="258">
        <v>0.0</v>
      </c>
      <c r="W34" s="258">
        <v>0.0</v>
      </c>
      <c r="X34" s="258">
        <v>0.0</v>
      </c>
      <c r="Y34" s="207">
        <f t="shared" si="6"/>
        <v>0</v>
      </c>
      <c r="Z34" s="110">
        <f t="shared" si="7"/>
        <v>1</v>
      </c>
      <c r="AA34" s="222">
        <v>16.0</v>
      </c>
      <c r="AB34" s="212">
        <v>0.0</v>
      </c>
      <c r="AC34" s="252">
        <v>0.0</v>
      </c>
      <c r="AD34" s="97"/>
      <c r="AE34" s="97"/>
      <c r="AF34" s="216"/>
      <c r="AG34" s="217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</row>
    <row r="35">
      <c r="A35" s="97"/>
      <c r="B35" s="203">
        <v>20.0</v>
      </c>
      <c r="C35" s="267"/>
      <c r="D35" s="268"/>
      <c r="E35" s="220"/>
      <c r="F35" s="207">
        <f t="shared" ref="F35:I35" si="30">sum(K35,P35,U35)</f>
        <v>6.25</v>
      </c>
      <c r="G35" s="207">
        <f t="shared" si="30"/>
        <v>0</v>
      </c>
      <c r="H35" s="207">
        <f t="shared" si="30"/>
        <v>12.5</v>
      </c>
      <c r="I35" s="207">
        <f t="shared" si="30"/>
        <v>12.5</v>
      </c>
      <c r="J35" s="208">
        <f t="shared" si="3"/>
        <v>7.8125</v>
      </c>
      <c r="K35" s="258">
        <v>6.25</v>
      </c>
      <c r="L35" s="258">
        <v>0.0</v>
      </c>
      <c r="M35" s="258">
        <v>12.5</v>
      </c>
      <c r="N35" s="258">
        <v>12.5</v>
      </c>
      <c r="O35" s="207">
        <f t="shared" si="4"/>
        <v>7.8125</v>
      </c>
      <c r="P35" s="261">
        <v>0.0</v>
      </c>
      <c r="Q35" s="258">
        <v>0.0</v>
      </c>
      <c r="R35" s="258">
        <v>0.0</v>
      </c>
      <c r="S35" s="261">
        <v>0.0</v>
      </c>
      <c r="T35" s="207">
        <f t="shared" si="5"/>
        <v>0</v>
      </c>
      <c r="U35" s="258">
        <v>0.0</v>
      </c>
      <c r="V35" s="258">
        <v>0.0</v>
      </c>
      <c r="W35" s="258">
        <v>0.0</v>
      </c>
      <c r="X35" s="258">
        <v>0.0</v>
      </c>
      <c r="Y35" s="207">
        <f t="shared" si="6"/>
        <v>0</v>
      </c>
      <c r="Z35" s="110">
        <f t="shared" si="7"/>
        <v>1</v>
      </c>
      <c r="AA35" s="222">
        <v>20.0</v>
      </c>
      <c r="AB35" s="212">
        <v>0.0</v>
      </c>
      <c r="AC35" s="139">
        <v>0.0</v>
      </c>
      <c r="AD35" s="97"/>
      <c r="AE35" s="97"/>
      <c r="AF35" s="216"/>
      <c r="AG35" s="217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</row>
    <row r="36">
      <c r="A36" s="97"/>
      <c r="B36" s="203">
        <v>30.0</v>
      </c>
      <c r="C36" s="263" t="s">
        <v>302</v>
      </c>
      <c r="D36" s="264" t="s">
        <v>303</v>
      </c>
      <c r="E36" s="220"/>
      <c r="F36" s="207">
        <f t="shared" ref="F36:I36" si="31">sum(K36,P36,U36)</f>
        <v>6.25</v>
      </c>
      <c r="G36" s="207">
        <f t="shared" si="31"/>
        <v>0</v>
      </c>
      <c r="H36" s="207">
        <f t="shared" si="31"/>
        <v>6.25</v>
      </c>
      <c r="I36" s="207">
        <f t="shared" si="31"/>
        <v>12.5</v>
      </c>
      <c r="J36" s="208">
        <f t="shared" si="3"/>
        <v>6.25</v>
      </c>
      <c r="K36" s="258">
        <v>6.25</v>
      </c>
      <c r="L36" s="258">
        <v>0.0</v>
      </c>
      <c r="M36" s="258">
        <v>6.25</v>
      </c>
      <c r="N36" s="258">
        <v>12.5</v>
      </c>
      <c r="O36" s="207">
        <f t="shared" si="4"/>
        <v>6.25</v>
      </c>
      <c r="P36" s="261">
        <v>0.0</v>
      </c>
      <c r="Q36" s="258">
        <v>0.0</v>
      </c>
      <c r="R36" s="258">
        <v>0.0</v>
      </c>
      <c r="S36" s="261">
        <v>0.0</v>
      </c>
      <c r="T36" s="207">
        <f t="shared" si="5"/>
        <v>0</v>
      </c>
      <c r="U36" s="258">
        <v>0.0</v>
      </c>
      <c r="V36" s="258">
        <v>0.0</v>
      </c>
      <c r="W36" s="258">
        <v>0.0</v>
      </c>
      <c r="X36" s="258">
        <v>0.0</v>
      </c>
      <c r="Y36" s="207">
        <f t="shared" si="6"/>
        <v>0</v>
      </c>
      <c r="Z36" s="110">
        <f t="shared" si="7"/>
        <v>1</v>
      </c>
      <c r="AA36" s="209">
        <v>16.0</v>
      </c>
      <c r="AB36" s="212">
        <v>0.0</v>
      </c>
      <c r="AC36" s="252">
        <v>0.0</v>
      </c>
      <c r="AD36" s="97"/>
      <c r="AE36" s="97"/>
      <c r="AF36" s="216"/>
      <c r="AG36" s="217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</row>
    <row r="37">
      <c r="A37" s="97"/>
      <c r="B37" s="203">
        <v>40.0</v>
      </c>
      <c r="C37" s="267"/>
      <c r="D37" s="268"/>
      <c r="E37" s="220"/>
      <c r="F37" s="207">
        <f t="shared" ref="F37:I37" si="32">sum(K37,P37,U37)</f>
        <v>0</v>
      </c>
      <c r="G37" s="207">
        <f t="shared" si="32"/>
        <v>0</v>
      </c>
      <c r="H37" s="207">
        <f t="shared" si="32"/>
        <v>0</v>
      </c>
      <c r="I37" s="207">
        <f t="shared" si="32"/>
        <v>0</v>
      </c>
      <c r="J37" s="208">
        <f t="shared" si="3"/>
        <v>0</v>
      </c>
      <c r="K37" s="258">
        <v>0.0</v>
      </c>
      <c r="L37" s="258">
        <v>0.0</v>
      </c>
      <c r="M37" s="258">
        <v>0.0</v>
      </c>
      <c r="N37" s="258">
        <v>0.0</v>
      </c>
      <c r="O37" s="207">
        <f t="shared" si="4"/>
        <v>0</v>
      </c>
      <c r="P37" s="261">
        <v>0.0</v>
      </c>
      <c r="Q37" s="258">
        <v>0.0</v>
      </c>
      <c r="R37" s="258">
        <v>0.0</v>
      </c>
      <c r="S37" s="261">
        <v>0.0</v>
      </c>
      <c r="T37" s="207">
        <f t="shared" si="5"/>
        <v>0</v>
      </c>
      <c r="U37" s="258">
        <v>0.0</v>
      </c>
      <c r="V37" s="258">
        <v>0.0</v>
      </c>
      <c r="W37" s="258">
        <v>0.0</v>
      </c>
      <c r="X37" s="258">
        <v>0.0</v>
      </c>
      <c r="Y37" s="207">
        <f t="shared" si="6"/>
        <v>0</v>
      </c>
      <c r="Z37" s="110">
        <f t="shared" si="7"/>
        <v>0</v>
      </c>
      <c r="AA37" s="229"/>
      <c r="AB37" s="212">
        <v>0.0</v>
      </c>
      <c r="AC37" s="252">
        <v>0.0</v>
      </c>
      <c r="AD37" s="97"/>
      <c r="AE37" s="97"/>
      <c r="AF37" s="216"/>
      <c r="AG37" s="217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</row>
    <row r="38">
      <c r="A38" s="97"/>
      <c r="B38" s="203">
        <v>50.0</v>
      </c>
      <c r="C38" s="268"/>
      <c r="D38" s="268"/>
      <c r="E38" s="220"/>
      <c r="F38" s="207">
        <f t="shared" ref="F38:I38" si="33">sum(K38,P38,U38)</f>
        <v>0</v>
      </c>
      <c r="G38" s="207">
        <f t="shared" si="33"/>
        <v>0</v>
      </c>
      <c r="H38" s="207">
        <f t="shared" si="33"/>
        <v>0</v>
      </c>
      <c r="I38" s="207">
        <f t="shared" si="33"/>
        <v>0</v>
      </c>
      <c r="J38" s="208">
        <f t="shared" si="3"/>
        <v>0</v>
      </c>
      <c r="K38" s="258">
        <v>0.0</v>
      </c>
      <c r="L38" s="258">
        <v>0.0</v>
      </c>
      <c r="M38" s="258">
        <v>0.0</v>
      </c>
      <c r="N38" s="258">
        <v>0.0</v>
      </c>
      <c r="O38" s="207">
        <f t="shared" si="4"/>
        <v>0</v>
      </c>
      <c r="P38" s="261">
        <v>0.0</v>
      </c>
      <c r="Q38" s="258">
        <v>0.0</v>
      </c>
      <c r="R38" s="258">
        <v>0.0</v>
      </c>
      <c r="S38" s="261">
        <v>0.0</v>
      </c>
      <c r="T38" s="207">
        <f t="shared" si="5"/>
        <v>0</v>
      </c>
      <c r="U38" s="258">
        <v>0.0</v>
      </c>
      <c r="V38" s="258">
        <v>0.0</v>
      </c>
      <c r="W38" s="258">
        <v>0.0</v>
      </c>
      <c r="X38" s="258">
        <v>0.0</v>
      </c>
      <c r="Y38" s="207">
        <f t="shared" si="6"/>
        <v>0</v>
      </c>
      <c r="Z38" s="110">
        <f t="shared" si="7"/>
        <v>0</v>
      </c>
      <c r="AA38" s="224"/>
      <c r="AB38" s="212">
        <v>0.0</v>
      </c>
      <c r="AC38" s="252">
        <v>0.0</v>
      </c>
      <c r="AD38" s="97"/>
      <c r="AE38" s="97"/>
      <c r="AF38" s="216"/>
      <c r="AG38" s="217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</row>
    <row r="39">
      <c r="A39" s="97"/>
      <c r="B39" s="203">
        <v>60.0</v>
      </c>
      <c r="C39" s="267"/>
      <c r="D39" s="268"/>
      <c r="E39" s="220"/>
      <c r="F39" s="207">
        <f t="shared" ref="F39:I39" si="34">sum(K39,P39,U39)</f>
        <v>0</v>
      </c>
      <c r="G39" s="207">
        <f t="shared" si="34"/>
        <v>0</v>
      </c>
      <c r="H39" s="207">
        <f t="shared" si="34"/>
        <v>0</v>
      </c>
      <c r="I39" s="207">
        <f t="shared" si="34"/>
        <v>0</v>
      </c>
      <c r="J39" s="208">
        <f t="shared" si="3"/>
        <v>0</v>
      </c>
      <c r="K39" s="258">
        <v>0.0</v>
      </c>
      <c r="L39" s="258">
        <v>0.0</v>
      </c>
      <c r="M39" s="258">
        <v>0.0</v>
      </c>
      <c r="N39" s="258">
        <v>0.0</v>
      </c>
      <c r="O39" s="207">
        <f t="shared" si="4"/>
        <v>0</v>
      </c>
      <c r="P39" s="261">
        <v>0.0</v>
      </c>
      <c r="Q39" s="258">
        <v>0.0</v>
      </c>
      <c r="R39" s="258">
        <v>0.0</v>
      </c>
      <c r="S39" s="261">
        <v>0.0</v>
      </c>
      <c r="T39" s="207">
        <f t="shared" si="5"/>
        <v>0</v>
      </c>
      <c r="U39" s="258">
        <v>0.0</v>
      </c>
      <c r="V39" s="258">
        <v>0.0</v>
      </c>
      <c r="W39" s="258">
        <v>0.0</v>
      </c>
      <c r="X39" s="258">
        <v>0.0</v>
      </c>
      <c r="Y39" s="207">
        <f t="shared" si="6"/>
        <v>0</v>
      </c>
      <c r="Z39" s="110">
        <f t="shared" si="7"/>
        <v>0</v>
      </c>
      <c r="AA39" s="207"/>
      <c r="AB39" s="212">
        <v>0.0</v>
      </c>
      <c r="AC39" s="139">
        <v>0.0</v>
      </c>
      <c r="AD39" s="97"/>
      <c r="AE39" s="97"/>
      <c r="AF39" s="216"/>
      <c r="AG39" s="217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</row>
    <row r="40">
      <c r="A40" s="97"/>
      <c r="B40" s="203">
        <v>70.0</v>
      </c>
      <c r="C40" s="267"/>
      <c r="D40" s="268"/>
      <c r="E40" s="220"/>
      <c r="F40" s="207">
        <f t="shared" ref="F40:I40" si="35">sum(K40,P40,U40)</f>
        <v>0</v>
      </c>
      <c r="G40" s="207">
        <f t="shared" si="35"/>
        <v>0</v>
      </c>
      <c r="H40" s="207">
        <f t="shared" si="35"/>
        <v>0</v>
      </c>
      <c r="I40" s="207">
        <f t="shared" si="35"/>
        <v>0</v>
      </c>
      <c r="J40" s="208">
        <f t="shared" si="3"/>
        <v>0</v>
      </c>
      <c r="K40" s="258">
        <v>0.0</v>
      </c>
      <c r="L40" s="258">
        <v>0.0</v>
      </c>
      <c r="M40" s="258">
        <v>0.0</v>
      </c>
      <c r="N40" s="258">
        <v>0.0</v>
      </c>
      <c r="O40" s="207">
        <f t="shared" si="4"/>
        <v>0</v>
      </c>
      <c r="P40" s="261">
        <v>0.0</v>
      </c>
      <c r="Q40" s="258">
        <v>0.0</v>
      </c>
      <c r="R40" s="258">
        <v>0.0</v>
      </c>
      <c r="S40" s="261">
        <v>0.0</v>
      </c>
      <c r="T40" s="207">
        <f t="shared" si="5"/>
        <v>0</v>
      </c>
      <c r="U40" s="258">
        <v>0.0</v>
      </c>
      <c r="V40" s="258">
        <v>0.0</v>
      </c>
      <c r="W40" s="258">
        <v>0.0</v>
      </c>
      <c r="X40" s="258">
        <v>0.0</v>
      </c>
      <c r="Y40" s="207">
        <f t="shared" si="6"/>
        <v>0</v>
      </c>
      <c r="Z40" s="110">
        <f t="shared" si="7"/>
        <v>0</v>
      </c>
      <c r="AA40" s="207"/>
      <c r="AB40" s="212">
        <v>0.0</v>
      </c>
      <c r="AC40" s="252">
        <v>0.0</v>
      </c>
      <c r="AD40" s="97"/>
      <c r="AE40" s="97"/>
      <c r="AF40" s="216"/>
      <c r="AG40" s="217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</row>
    <row r="41">
      <c r="A41" s="97"/>
      <c r="B41" s="203">
        <v>80.0</v>
      </c>
      <c r="C41" s="267"/>
      <c r="D41" s="268"/>
      <c r="E41" s="220"/>
      <c r="F41" s="207">
        <f t="shared" ref="F41:I41" si="36">sum(K41,P41,U41)</f>
        <v>0</v>
      </c>
      <c r="G41" s="207">
        <f t="shared" si="36"/>
        <v>0</v>
      </c>
      <c r="H41" s="207">
        <f t="shared" si="36"/>
        <v>0</v>
      </c>
      <c r="I41" s="207">
        <f t="shared" si="36"/>
        <v>0</v>
      </c>
      <c r="J41" s="208">
        <f t="shared" si="3"/>
        <v>0</v>
      </c>
      <c r="K41" s="258">
        <v>0.0</v>
      </c>
      <c r="L41" s="258">
        <v>0.0</v>
      </c>
      <c r="M41" s="258">
        <v>0.0</v>
      </c>
      <c r="N41" s="258">
        <v>0.0</v>
      </c>
      <c r="O41" s="207">
        <f t="shared" si="4"/>
        <v>0</v>
      </c>
      <c r="P41" s="261">
        <v>0.0</v>
      </c>
      <c r="Q41" s="258">
        <v>0.0</v>
      </c>
      <c r="R41" s="258">
        <v>0.0</v>
      </c>
      <c r="S41" s="261">
        <v>0.0</v>
      </c>
      <c r="T41" s="207">
        <f t="shared" si="5"/>
        <v>0</v>
      </c>
      <c r="U41" s="258">
        <v>0.0</v>
      </c>
      <c r="V41" s="258">
        <v>0.0</v>
      </c>
      <c r="W41" s="258">
        <v>0.0</v>
      </c>
      <c r="X41" s="258">
        <v>0.0</v>
      </c>
      <c r="Y41" s="207">
        <f t="shared" si="6"/>
        <v>0</v>
      </c>
      <c r="Z41" s="110">
        <f t="shared" si="7"/>
        <v>0</v>
      </c>
      <c r="AA41" s="207"/>
      <c r="AB41" s="212">
        <v>0.0</v>
      </c>
      <c r="AC41" s="252">
        <v>0.0</v>
      </c>
      <c r="AD41" s="97"/>
      <c r="AE41" s="97"/>
      <c r="AF41" s="216"/>
      <c r="AG41" s="217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</row>
    <row r="42">
      <c r="A42" s="97"/>
      <c r="B42" s="203">
        <v>90.0</v>
      </c>
      <c r="C42" s="267"/>
      <c r="D42" s="268"/>
      <c r="E42" s="220"/>
      <c r="F42" s="207">
        <f t="shared" ref="F42:I42" si="37">sum(K42,P42,U42)</f>
        <v>0</v>
      </c>
      <c r="G42" s="207">
        <f t="shared" si="37"/>
        <v>0</v>
      </c>
      <c r="H42" s="207">
        <f t="shared" si="37"/>
        <v>0</v>
      </c>
      <c r="I42" s="207">
        <f t="shared" si="37"/>
        <v>0</v>
      </c>
      <c r="J42" s="208">
        <f t="shared" si="3"/>
        <v>0</v>
      </c>
      <c r="K42" s="258">
        <v>0.0</v>
      </c>
      <c r="L42" s="258">
        <v>0.0</v>
      </c>
      <c r="M42" s="258">
        <v>0.0</v>
      </c>
      <c r="N42" s="258">
        <v>0.0</v>
      </c>
      <c r="O42" s="207">
        <f t="shared" si="4"/>
        <v>0</v>
      </c>
      <c r="P42" s="261">
        <v>0.0</v>
      </c>
      <c r="Q42" s="258">
        <v>0.0</v>
      </c>
      <c r="R42" s="258">
        <v>0.0</v>
      </c>
      <c r="S42" s="261">
        <v>0.0</v>
      </c>
      <c r="T42" s="207">
        <f t="shared" si="5"/>
        <v>0</v>
      </c>
      <c r="U42" s="258">
        <v>0.0</v>
      </c>
      <c r="V42" s="258">
        <v>0.0</v>
      </c>
      <c r="W42" s="258">
        <v>0.0</v>
      </c>
      <c r="X42" s="258">
        <v>0.0</v>
      </c>
      <c r="Y42" s="207">
        <f t="shared" si="6"/>
        <v>0</v>
      </c>
      <c r="Z42" s="110">
        <f t="shared" si="7"/>
        <v>0</v>
      </c>
      <c r="AA42" s="222"/>
      <c r="AB42" s="212">
        <v>0.0</v>
      </c>
      <c r="AC42" s="252">
        <v>0.0</v>
      </c>
      <c r="AD42" s="97"/>
      <c r="AE42" s="97"/>
      <c r="AF42" s="216"/>
      <c r="AG42" s="217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</row>
    <row r="43">
      <c r="A43" s="96"/>
      <c r="B43" s="203">
        <v>100.0</v>
      </c>
      <c r="C43" s="267"/>
      <c r="D43" s="268"/>
      <c r="E43" s="227"/>
      <c r="F43" s="207">
        <f t="shared" ref="F43:I43" si="38">sum(K43,P43,U43)</f>
        <v>0</v>
      </c>
      <c r="G43" s="207">
        <f t="shared" si="38"/>
        <v>0</v>
      </c>
      <c r="H43" s="207">
        <f t="shared" si="38"/>
        <v>0</v>
      </c>
      <c r="I43" s="207">
        <f t="shared" si="38"/>
        <v>0</v>
      </c>
      <c r="J43" s="208">
        <f t="shared" si="3"/>
        <v>0</v>
      </c>
      <c r="K43" s="258">
        <v>0.0</v>
      </c>
      <c r="L43" s="258">
        <v>0.0</v>
      </c>
      <c r="M43" s="258">
        <v>0.0</v>
      </c>
      <c r="N43" s="258">
        <v>0.0</v>
      </c>
      <c r="O43" s="207">
        <f t="shared" si="4"/>
        <v>0</v>
      </c>
      <c r="P43" s="261">
        <v>0.0</v>
      </c>
      <c r="Q43" s="258">
        <v>0.0</v>
      </c>
      <c r="R43" s="258">
        <v>0.0</v>
      </c>
      <c r="S43" s="261">
        <v>0.0</v>
      </c>
      <c r="T43" s="207">
        <f t="shared" si="5"/>
        <v>0</v>
      </c>
      <c r="U43" s="258">
        <v>0.0</v>
      </c>
      <c r="V43" s="258">
        <v>0.0</v>
      </c>
      <c r="W43" s="258">
        <v>0.0</v>
      </c>
      <c r="X43" s="258">
        <v>0.0</v>
      </c>
      <c r="Y43" s="202">
        <f t="shared" si="6"/>
        <v>0</v>
      </c>
      <c r="Z43" s="110">
        <f t="shared" si="7"/>
        <v>0</v>
      </c>
      <c r="AA43" s="221"/>
      <c r="AB43" s="212">
        <v>0.0</v>
      </c>
      <c r="AC43" s="139">
        <v>0.0</v>
      </c>
      <c r="AD43" s="96"/>
      <c r="AE43" s="96"/>
      <c r="AF43" s="216"/>
      <c r="AG43" s="217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16.07765152</v>
      </c>
      <c r="K44" s="236"/>
      <c r="L44" s="236"/>
      <c r="M44" s="236"/>
      <c r="N44" s="236"/>
      <c r="O44" s="237">
        <f>AVERAGE(O11:O43)</f>
        <v>1.846590909</v>
      </c>
      <c r="P44" s="238"/>
      <c r="Q44" s="236"/>
      <c r="R44" s="236"/>
      <c r="S44" s="236"/>
      <c r="T44" s="237">
        <f>AVERAGE(T11:T43)</f>
        <v>10.44318182</v>
      </c>
      <c r="U44" s="236"/>
      <c r="V44" s="236"/>
      <c r="W44" s="236"/>
      <c r="X44" s="239"/>
      <c r="Y44" s="240">
        <f>AVERAGE(Y11:Y43)</f>
        <v>4.356060606</v>
      </c>
      <c r="Z44" s="110"/>
      <c r="AA44" s="237">
        <f>SUM(AA11:AA42)</f>
        <v>156</v>
      </c>
      <c r="AB44" s="240">
        <f>AVERAGE(AB11:AB36)</f>
        <v>12.30769231</v>
      </c>
      <c r="AC44" s="244">
        <f>AVERAGE(AC11:AC43)</f>
        <v>7.727272727</v>
      </c>
      <c r="AD44" s="236"/>
      <c r="AE44" s="238"/>
      <c r="AF44" s="239"/>
      <c r="AG44" s="217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16.53143549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31"/>
      <c r="Z45" s="110"/>
      <c r="AA45" s="221"/>
      <c r="AB45" s="245"/>
      <c r="AC45" s="216"/>
      <c r="AD45" s="245"/>
      <c r="AE45" s="246"/>
      <c r="AF45" s="216"/>
      <c r="AG45" s="217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248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4"/>
      <c r="AN46" s="154"/>
      <c r="AO46" s="154"/>
      <c r="AP46" s="154"/>
      <c r="AQ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248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4"/>
      <c r="AN47" s="154"/>
      <c r="AO47" s="154"/>
      <c r="AP47" s="154"/>
      <c r="AQ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248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4"/>
      <c r="AN48" s="154"/>
      <c r="AO48" s="154"/>
      <c r="AP48" s="154"/>
      <c r="AQ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248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4"/>
      <c r="AN49" s="154"/>
      <c r="AO49" s="154"/>
      <c r="AP49" s="154"/>
      <c r="AQ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</row>
  </sheetData>
  <mergeCells count="31">
    <mergeCell ref="K8:Y8"/>
    <mergeCell ref="AB8:AD8"/>
    <mergeCell ref="AE8:AE10"/>
    <mergeCell ref="AF8:AF10"/>
    <mergeCell ref="AD11:AD21"/>
    <mergeCell ref="AE11:AE21"/>
    <mergeCell ref="AD22:AD32"/>
    <mergeCell ref="AE22:AE32"/>
    <mergeCell ref="AD33:AD43"/>
    <mergeCell ref="AE33:AE43"/>
    <mergeCell ref="A9:A10"/>
    <mergeCell ref="B9:B10"/>
    <mergeCell ref="A11:A21"/>
    <mergeCell ref="A22:A32"/>
    <mergeCell ref="A33:A43"/>
    <mergeCell ref="C9:C10"/>
    <mergeCell ref="D9:D10"/>
    <mergeCell ref="H44:I44"/>
    <mergeCell ref="H45:I45"/>
    <mergeCell ref="J8:J10"/>
    <mergeCell ref="O9:O10"/>
    <mergeCell ref="Z8:Z10"/>
    <mergeCell ref="Y9:Y10"/>
    <mergeCell ref="AB9:AB10"/>
    <mergeCell ref="L2:P3"/>
    <mergeCell ref="C8:D8"/>
    <mergeCell ref="E8:E10"/>
    <mergeCell ref="F8:I8"/>
    <mergeCell ref="AA8:AA10"/>
    <mergeCell ref="F9:I9"/>
    <mergeCell ref="T9:T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31" max="32" width="10.75"/>
    <col customWidth="1" min="35" max="35" width="14.5"/>
  </cols>
  <sheetData>
    <row r="1">
      <c r="A1" s="151" t="s">
        <v>39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4"/>
      <c r="AS1" s="154"/>
      <c r="AT1" s="154"/>
      <c r="AU1" s="154"/>
      <c r="AV1" s="152"/>
    </row>
    <row r="2">
      <c r="A2" s="155" t="s">
        <v>0</v>
      </c>
      <c r="B2" s="156" t="s">
        <v>62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4"/>
      <c r="AS2" s="154"/>
      <c r="AT2" s="154"/>
      <c r="AU2" s="154"/>
      <c r="AV2" s="152"/>
    </row>
    <row r="3">
      <c r="A3" s="155" t="s">
        <v>232</v>
      </c>
      <c r="B3" s="156" t="s">
        <v>233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4"/>
      <c r="AS3" s="154"/>
      <c r="AT3" s="154"/>
      <c r="AU3" s="154"/>
      <c r="AV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4"/>
      <c r="AS4" s="154"/>
      <c r="AT4" s="154"/>
      <c r="AU4" s="154"/>
      <c r="AV4" s="152"/>
    </row>
    <row r="5">
      <c r="A5" s="155" t="s">
        <v>236</v>
      </c>
      <c r="B5" s="152"/>
      <c r="C5" s="152"/>
      <c r="D5" s="155" t="s">
        <v>237</v>
      </c>
      <c r="E5" s="156" t="s">
        <v>267</v>
      </c>
      <c r="F5" s="152"/>
      <c r="G5" s="157" t="s">
        <v>238</v>
      </c>
      <c r="H5" s="156" t="s">
        <v>267</v>
      </c>
      <c r="I5" s="152"/>
      <c r="J5" s="152"/>
      <c r="K5" s="155" t="s">
        <v>239</v>
      </c>
      <c r="L5" s="156" t="s">
        <v>186</v>
      </c>
      <c r="M5" s="152"/>
      <c r="N5" s="152"/>
      <c r="O5" s="152"/>
      <c r="P5" s="152"/>
      <c r="Q5" s="152"/>
      <c r="R5" s="152"/>
      <c r="S5" s="152"/>
      <c r="T5" s="152"/>
      <c r="U5" s="155"/>
      <c r="V5" s="155"/>
      <c r="W5" s="155"/>
      <c r="X5" s="155"/>
      <c r="Y5" s="155"/>
      <c r="Z5" s="155" t="s">
        <v>240</v>
      </c>
      <c r="AA5" s="162" t="s">
        <v>304</v>
      </c>
      <c r="AB5" s="161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4"/>
      <c r="AS5" s="154"/>
      <c r="AT5" s="154"/>
      <c r="AU5" s="154"/>
      <c r="AV5" s="152"/>
    </row>
    <row r="6">
      <c r="A6" s="152"/>
      <c r="B6" s="152"/>
      <c r="C6" s="152"/>
      <c r="D6" s="155" t="s">
        <v>241</v>
      </c>
      <c r="E6" s="156" t="s">
        <v>186</v>
      </c>
      <c r="F6" s="152"/>
      <c r="G6" s="157" t="s">
        <v>242</v>
      </c>
      <c r="H6" s="156" t="s">
        <v>289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/>
      <c r="V6" s="155"/>
      <c r="W6" s="155"/>
      <c r="X6" s="155"/>
      <c r="Y6" s="155"/>
      <c r="Z6" s="155" t="s">
        <v>10</v>
      </c>
      <c r="AA6" s="162" t="s">
        <v>88</v>
      </c>
      <c r="AB6" s="158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4"/>
      <c r="AS6" s="154"/>
      <c r="AT6" s="154"/>
      <c r="AU6" s="154"/>
      <c r="AV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4"/>
      <c r="AS7" s="154"/>
      <c r="AT7" s="154"/>
      <c r="AU7" s="154"/>
      <c r="AV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6"/>
      <c r="AE8" s="169" t="s">
        <v>250</v>
      </c>
      <c r="AF8" s="169" t="s">
        <v>251</v>
      </c>
      <c r="AG8" s="170" t="s">
        <v>252</v>
      </c>
      <c r="AH8" s="39"/>
      <c r="AI8" s="40"/>
      <c r="AJ8" s="171" t="s">
        <v>253</v>
      </c>
      <c r="AK8" s="172" t="s">
        <v>254</v>
      </c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79"/>
      <c r="V9" s="269" t="s">
        <v>200</v>
      </c>
      <c r="W9" s="179"/>
      <c r="X9" s="179"/>
      <c r="Y9" s="183" t="s">
        <v>260</v>
      </c>
      <c r="Z9" s="184"/>
      <c r="AA9" s="178" t="s">
        <v>199</v>
      </c>
      <c r="AB9" s="179"/>
      <c r="AC9" s="182"/>
      <c r="AD9" s="185" t="s">
        <v>260</v>
      </c>
      <c r="AE9" s="97"/>
      <c r="AF9" s="97"/>
      <c r="AG9" s="172" t="s">
        <v>262</v>
      </c>
      <c r="AH9" s="190" t="s">
        <v>263</v>
      </c>
      <c r="AI9" s="191" t="s">
        <v>264</v>
      </c>
      <c r="AJ9" s="97"/>
      <c r="AK9" s="97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270">
        <v>1.0</v>
      </c>
      <c r="V10" s="270">
        <v>2.0</v>
      </c>
      <c r="W10" s="270">
        <v>3.0</v>
      </c>
      <c r="X10" s="270">
        <v>4.0</v>
      </c>
      <c r="Y10" s="197"/>
      <c r="Z10" s="193">
        <v>1.0</v>
      </c>
      <c r="AA10" s="193">
        <v>2.0</v>
      </c>
      <c r="AB10" s="193">
        <v>3.0</v>
      </c>
      <c r="AC10" s="193">
        <v>4.0</v>
      </c>
      <c r="AD10" s="96"/>
      <c r="AE10" s="96"/>
      <c r="AF10" s="96"/>
      <c r="AG10" s="96"/>
      <c r="AH10" s="200" t="s">
        <v>265</v>
      </c>
      <c r="AI10" s="201" t="s">
        <v>246</v>
      </c>
      <c r="AJ10" s="96"/>
      <c r="AK10" s="96"/>
      <c r="AL10" s="152"/>
      <c r="AM10" s="162"/>
      <c r="AN10" s="152"/>
      <c r="AO10" s="152"/>
      <c r="AP10" s="152"/>
      <c r="AQ10" s="152"/>
      <c r="AR10" s="152"/>
      <c r="AS10" s="152"/>
      <c r="AT10" s="152"/>
      <c r="AU10" s="152"/>
      <c r="AV10" s="152"/>
    </row>
    <row r="11">
      <c r="A11" s="202">
        <v>1.0</v>
      </c>
      <c r="B11" s="203">
        <v>0.0</v>
      </c>
      <c r="C11" s="257" t="s">
        <v>64</v>
      </c>
      <c r="D11" s="257" t="s">
        <v>63</v>
      </c>
      <c r="E11" s="206"/>
      <c r="F11" s="207">
        <f t="shared" ref="F11:I11" si="1">sum(K11,P11,U11,Z11)</f>
        <v>62.5</v>
      </c>
      <c r="G11" s="207">
        <f t="shared" si="1"/>
        <v>50</v>
      </c>
      <c r="H11" s="207">
        <f t="shared" si="1"/>
        <v>75</v>
      </c>
      <c r="I11" s="207">
        <f t="shared" si="1"/>
        <v>75</v>
      </c>
      <c r="J11" s="208">
        <f t="shared" ref="J11:J43" si="3">AVERAGE(F11:I11)</f>
        <v>65.625</v>
      </c>
      <c r="K11" s="258"/>
      <c r="L11" s="258"/>
      <c r="M11" s="258"/>
      <c r="N11" s="258"/>
      <c r="O11" s="207" t="str">
        <f t="shared" ref="O11:O43" si="4">AVERAGE(K11:N11)</f>
        <v>#DIV/0!</v>
      </c>
      <c r="P11" s="259">
        <v>0.0</v>
      </c>
      <c r="Q11" s="259">
        <v>0.0</v>
      </c>
      <c r="R11" s="259">
        <v>0.0</v>
      </c>
      <c r="S11" s="259">
        <v>0.0</v>
      </c>
      <c r="T11" s="207">
        <f t="shared" ref="T11:T43" si="5">AVERAGE(P11:S11)</f>
        <v>0</v>
      </c>
      <c r="U11" s="258">
        <v>0.0</v>
      </c>
      <c r="V11" s="258">
        <v>0.0</v>
      </c>
      <c r="W11" s="258">
        <v>0.0</v>
      </c>
      <c r="X11" s="258">
        <v>0.0</v>
      </c>
      <c r="Y11" s="207">
        <f t="shared" ref="Y11:Y43" si="6">AVERAGE(U11:X11)</f>
        <v>0</v>
      </c>
      <c r="Z11" s="258">
        <v>62.5</v>
      </c>
      <c r="AA11" s="258">
        <v>50.0</v>
      </c>
      <c r="AB11" s="258">
        <v>75.0</v>
      </c>
      <c r="AC11" s="258">
        <v>75.0</v>
      </c>
      <c r="AD11" s="207">
        <f t="shared" ref="AD11:AD43" si="7">AVERAGE(Z11:AC11)</f>
        <v>65.625</v>
      </c>
      <c r="AE11" s="110" t="str">
        <f t="shared" ref="AE11:AE43" si="8">SUM((O11&gt;0)*1,(T11&gt;0)*1,(Y11&gt;0)*1,(AD11&gt;0)*1)</f>
        <v>#DIV/0!</v>
      </c>
      <c r="AF11" s="207"/>
      <c r="AG11" s="212">
        <v>25.0</v>
      </c>
      <c r="AH11" s="139">
        <v>30.0</v>
      </c>
      <c r="AI11" s="214" t="s">
        <v>179</v>
      </c>
      <c r="AJ11" s="215" t="s">
        <v>267</v>
      </c>
      <c r="AK11" s="216"/>
      <c r="AL11" s="217"/>
      <c r="AM11" s="162"/>
      <c r="AN11" s="152"/>
      <c r="AO11" s="152"/>
      <c r="AP11" s="152"/>
      <c r="AQ11" s="152"/>
      <c r="AR11" s="152"/>
      <c r="AS11" s="152"/>
      <c r="AT11" s="152"/>
      <c r="AU11" s="152"/>
      <c r="AV11" s="152"/>
    </row>
    <row r="12">
      <c r="A12" s="97"/>
      <c r="B12" s="203">
        <v>10.0</v>
      </c>
      <c r="C12" s="267"/>
      <c r="D12" s="267"/>
      <c r="E12" s="220"/>
      <c r="F12" s="207">
        <f t="shared" ref="F12:I12" si="2">sum(K12,P12,U12,Z12)</f>
        <v>37.5</v>
      </c>
      <c r="G12" s="207">
        <f t="shared" si="2"/>
        <v>37.5</v>
      </c>
      <c r="H12" s="207">
        <f t="shared" si="2"/>
        <v>25</v>
      </c>
      <c r="I12" s="207">
        <f t="shared" si="2"/>
        <v>25</v>
      </c>
      <c r="J12" s="208">
        <f t="shared" si="3"/>
        <v>31.25</v>
      </c>
      <c r="K12" s="258"/>
      <c r="L12" s="258"/>
      <c r="M12" s="258"/>
      <c r="N12" s="258"/>
      <c r="O12" s="207" t="str">
        <f t="shared" si="4"/>
        <v>#DIV/0!</v>
      </c>
      <c r="P12" s="261">
        <v>0.0</v>
      </c>
      <c r="Q12" s="261">
        <v>0.0</v>
      </c>
      <c r="R12" s="261">
        <v>0.0</v>
      </c>
      <c r="S12" s="261">
        <v>0.0</v>
      </c>
      <c r="T12" s="207">
        <f t="shared" si="5"/>
        <v>0</v>
      </c>
      <c r="U12" s="258">
        <v>0.0</v>
      </c>
      <c r="V12" s="258">
        <v>0.0</v>
      </c>
      <c r="W12" s="258">
        <v>0.0</v>
      </c>
      <c r="X12" s="258">
        <v>0.0</v>
      </c>
      <c r="Y12" s="207">
        <f t="shared" si="6"/>
        <v>0</v>
      </c>
      <c r="Z12" s="258">
        <v>37.5</v>
      </c>
      <c r="AA12" s="258">
        <v>37.5</v>
      </c>
      <c r="AB12" s="258">
        <v>25.0</v>
      </c>
      <c r="AC12" s="258">
        <v>25.0</v>
      </c>
      <c r="AD12" s="207">
        <f t="shared" si="7"/>
        <v>31.25</v>
      </c>
      <c r="AE12" s="110" t="str">
        <f t="shared" si="8"/>
        <v>#DIV/0!</v>
      </c>
      <c r="AF12" s="222"/>
      <c r="AG12" s="212">
        <v>0.0</v>
      </c>
      <c r="AH12" s="139">
        <v>30.0</v>
      </c>
      <c r="AI12" s="97"/>
      <c r="AJ12" s="97"/>
      <c r="AK12" s="216"/>
      <c r="AL12" s="217"/>
      <c r="AM12" s="162"/>
      <c r="AN12" s="152"/>
      <c r="AO12" s="152"/>
      <c r="AP12" s="152"/>
      <c r="AQ12" s="152"/>
      <c r="AR12" s="152"/>
      <c r="AS12" s="152"/>
      <c r="AT12" s="152"/>
      <c r="AU12" s="152"/>
      <c r="AV12" s="152"/>
    </row>
    <row r="13">
      <c r="A13" s="97"/>
      <c r="B13" s="203">
        <v>20.0</v>
      </c>
      <c r="C13" s="267"/>
      <c r="D13" s="267"/>
      <c r="E13" s="220"/>
      <c r="F13" s="207">
        <f t="shared" ref="F13:I13" si="9">sum(K13,P13,U13,Z13)</f>
        <v>25</v>
      </c>
      <c r="G13" s="207">
        <f t="shared" si="9"/>
        <v>50</v>
      </c>
      <c r="H13" s="207">
        <f t="shared" si="9"/>
        <v>50</v>
      </c>
      <c r="I13" s="207">
        <f t="shared" si="9"/>
        <v>50</v>
      </c>
      <c r="J13" s="208">
        <f t="shared" si="3"/>
        <v>43.75</v>
      </c>
      <c r="K13" s="258"/>
      <c r="L13" s="258"/>
      <c r="M13" s="258"/>
      <c r="N13" s="258"/>
      <c r="O13" s="207" t="str">
        <f t="shared" si="4"/>
        <v>#DIV/0!</v>
      </c>
      <c r="P13" s="261">
        <v>25.0</v>
      </c>
      <c r="Q13" s="258">
        <v>50.0</v>
      </c>
      <c r="R13" s="258">
        <v>50.0</v>
      </c>
      <c r="S13" s="258">
        <v>50.0</v>
      </c>
      <c r="T13" s="207">
        <f t="shared" si="5"/>
        <v>43.75</v>
      </c>
      <c r="U13" s="258">
        <v>0.0</v>
      </c>
      <c r="V13" s="258">
        <v>0.0</v>
      </c>
      <c r="W13" s="258">
        <v>0.0</v>
      </c>
      <c r="X13" s="258">
        <v>0.0</v>
      </c>
      <c r="Y13" s="207">
        <f t="shared" si="6"/>
        <v>0</v>
      </c>
      <c r="Z13" s="258">
        <v>0.0</v>
      </c>
      <c r="AA13" s="258">
        <v>0.0</v>
      </c>
      <c r="AB13" s="258">
        <v>0.0</v>
      </c>
      <c r="AC13" s="258">
        <v>0.0</v>
      </c>
      <c r="AD13" s="207">
        <f t="shared" si="7"/>
        <v>0</v>
      </c>
      <c r="AE13" s="110" t="str">
        <f t="shared" si="8"/>
        <v>#DIV/0!</v>
      </c>
      <c r="AF13" s="207"/>
      <c r="AG13" s="265">
        <v>25.0</v>
      </c>
      <c r="AH13" s="252">
        <v>40.0</v>
      </c>
      <c r="AI13" s="97"/>
      <c r="AJ13" s="97"/>
      <c r="AK13" s="216"/>
      <c r="AL13" s="217"/>
      <c r="AM13" s="162"/>
      <c r="AN13" s="152"/>
      <c r="AO13" s="152"/>
      <c r="AP13" s="152"/>
      <c r="AQ13" s="152"/>
      <c r="AR13" s="152"/>
      <c r="AS13" s="152"/>
      <c r="AT13" s="152"/>
      <c r="AU13" s="152"/>
      <c r="AV13" s="152"/>
    </row>
    <row r="14">
      <c r="A14" s="97"/>
      <c r="B14" s="203">
        <v>30.0</v>
      </c>
      <c r="C14" s="267"/>
      <c r="D14" s="267"/>
      <c r="E14" s="220"/>
      <c r="F14" s="207">
        <f t="shared" ref="F14:I14" si="10">sum(K14,P14,U14,Z14)</f>
        <v>125</v>
      </c>
      <c r="G14" s="207">
        <f t="shared" si="10"/>
        <v>87.5</v>
      </c>
      <c r="H14" s="207">
        <f t="shared" si="10"/>
        <v>75</v>
      </c>
      <c r="I14" s="207">
        <f t="shared" si="10"/>
        <v>101</v>
      </c>
      <c r="J14" s="208">
        <f t="shared" si="3"/>
        <v>97.125</v>
      </c>
      <c r="K14" s="258"/>
      <c r="L14" s="258"/>
      <c r="M14" s="258"/>
      <c r="N14" s="258"/>
      <c r="O14" s="207" t="str">
        <f t="shared" si="4"/>
        <v>#DIV/0!</v>
      </c>
      <c r="P14" s="261">
        <v>25.0</v>
      </c>
      <c r="Q14" s="258">
        <v>25.0</v>
      </c>
      <c r="R14" s="258">
        <v>25.0</v>
      </c>
      <c r="S14" s="258">
        <v>26.0</v>
      </c>
      <c r="T14" s="207">
        <f t="shared" si="5"/>
        <v>25.25</v>
      </c>
      <c r="U14" s="258">
        <v>50.0</v>
      </c>
      <c r="V14" s="258">
        <v>25.0</v>
      </c>
      <c r="W14" s="258">
        <v>25.0</v>
      </c>
      <c r="X14" s="258">
        <v>25.0</v>
      </c>
      <c r="Y14" s="207">
        <f t="shared" si="6"/>
        <v>31.25</v>
      </c>
      <c r="Z14" s="258">
        <v>50.0</v>
      </c>
      <c r="AA14" s="258">
        <v>37.5</v>
      </c>
      <c r="AB14" s="258">
        <v>25.0</v>
      </c>
      <c r="AC14" s="258">
        <v>50.0</v>
      </c>
      <c r="AD14" s="207">
        <f t="shared" si="7"/>
        <v>40.625</v>
      </c>
      <c r="AE14" s="110" t="str">
        <f t="shared" si="8"/>
        <v>#DIV/0!</v>
      </c>
      <c r="AF14" s="110"/>
      <c r="AG14" s="212">
        <v>0.0</v>
      </c>
      <c r="AH14" s="139">
        <v>30.0</v>
      </c>
      <c r="AI14" s="97"/>
      <c r="AJ14" s="97"/>
      <c r="AK14" s="216"/>
      <c r="AL14" s="217"/>
      <c r="AM14" s="162"/>
      <c r="AN14" s="152"/>
      <c r="AO14" s="152"/>
      <c r="AP14" s="152"/>
      <c r="AQ14" s="152"/>
      <c r="AR14" s="152"/>
      <c r="AS14" s="152"/>
      <c r="AT14" s="152"/>
      <c r="AU14" s="152"/>
      <c r="AV14" s="152"/>
    </row>
    <row r="15">
      <c r="A15" s="97"/>
      <c r="B15" s="203">
        <v>40.0</v>
      </c>
      <c r="C15" s="263" t="s">
        <v>305</v>
      </c>
      <c r="D15" s="263" t="s">
        <v>306</v>
      </c>
      <c r="E15" s="220"/>
      <c r="F15" s="207">
        <f t="shared" ref="F15:I15" si="11">sum(K15,P15,U15,Z15)</f>
        <v>50</v>
      </c>
      <c r="G15" s="207">
        <f t="shared" si="11"/>
        <v>50</v>
      </c>
      <c r="H15" s="207">
        <f t="shared" si="11"/>
        <v>50</v>
      </c>
      <c r="I15" s="207">
        <f t="shared" si="11"/>
        <v>75</v>
      </c>
      <c r="J15" s="208">
        <f t="shared" si="3"/>
        <v>56.25</v>
      </c>
      <c r="K15" s="258"/>
      <c r="L15" s="258"/>
      <c r="M15" s="258"/>
      <c r="N15" s="258"/>
      <c r="O15" s="207" t="str">
        <f t="shared" si="4"/>
        <v>#DIV/0!</v>
      </c>
      <c r="P15" s="261">
        <v>25.0</v>
      </c>
      <c r="Q15" s="258">
        <v>25.0</v>
      </c>
      <c r="R15" s="258">
        <v>25.0</v>
      </c>
      <c r="S15" s="258">
        <v>25.0</v>
      </c>
      <c r="T15" s="207">
        <f t="shared" si="5"/>
        <v>25</v>
      </c>
      <c r="U15" s="258">
        <v>0.0</v>
      </c>
      <c r="V15" s="258">
        <v>0.0</v>
      </c>
      <c r="W15" s="258">
        <v>0.0</v>
      </c>
      <c r="X15" s="258">
        <v>0.0</v>
      </c>
      <c r="Y15" s="207">
        <f t="shared" si="6"/>
        <v>0</v>
      </c>
      <c r="Z15" s="258">
        <v>25.0</v>
      </c>
      <c r="AA15" s="258">
        <v>25.0</v>
      </c>
      <c r="AB15" s="258">
        <v>25.0</v>
      </c>
      <c r="AC15" s="258">
        <v>50.0</v>
      </c>
      <c r="AD15" s="207">
        <f t="shared" si="7"/>
        <v>31.25</v>
      </c>
      <c r="AE15" s="110" t="str">
        <f t="shared" si="8"/>
        <v>#DIV/0!</v>
      </c>
      <c r="AF15" s="110"/>
      <c r="AG15" s="212">
        <v>0.0</v>
      </c>
      <c r="AH15" s="252">
        <v>40.0</v>
      </c>
      <c r="AI15" s="97"/>
      <c r="AJ15" s="97"/>
      <c r="AK15" s="216"/>
      <c r="AL15" s="217"/>
      <c r="AM15" s="162"/>
      <c r="AN15" s="152"/>
      <c r="AO15" s="152"/>
      <c r="AP15" s="152"/>
      <c r="AQ15" s="152"/>
      <c r="AR15" s="152"/>
      <c r="AS15" s="152"/>
      <c r="AT15" s="152"/>
      <c r="AU15" s="152"/>
      <c r="AV15" s="152"/>
    </row>
    <row r="16">
      <c r="A16" s="97"/>
      <c r="B16" s="203">
        <v>50.0</v>
      </c>
      <c r="C16" s="267"/>
      <c r="D16" s="267"/>
      <c r="E16" s="220"/>
      <c r="F16" s="207">
        <f t="shared" ref="F16:I16" si="12">sum(K16,P16,U16,Z16)</f>
        <v>0</v>
      </c>
      <c r="G16" s="207">
        <f t="shared" si="12"/>
        <v>0</v>
      </c>
      <c r="H16" s="207">
        <f t="shared" si="12"/>
        <v>0</v>
      </c>
      <c r="I16" s="207">
        <f t="shared" si="12"/>
        <v>0</v>
      </c>
      <c r="J16" s="208">
        <f t="shared" si="3"/>
        <v>0</v>
      </c>
      <c r="K16" s="258"/>
      <c r="L16" s="258"/>
      <c r="M16" s="258"/>
      <c r="N16" s="258"/>
      <c r="O16" s="207" t="str">
        <f t="shared" si="4"/>
        <v>#DIV/0!</v>
      </c>
      <c r="P16" s="261">
        <v>0.0</v>
      </c>
      <c r="Q16" s="261">
        <v>0.0</v>
      </c>
      <c r="R16" s="261">
        <v>0.0</v>
      </c>
      <c r="S16" s="261">
        <v>0.0</v>
      </c>
      <c r="T16" s="207">
        <f t="shared" si="5"/>
        <v>0</v>
      </c>
      <c r="U16" s="258">
        <v>0.0</v>
      </c>
      <c r="V16" s="258">
        <v>0.0</v>
      </c>
      <c r="W16" s="258">
        <v>0.0</v>
      </c>
      <c r="X16" s="258">
        <v>0.0</v>
      </c>
      <c r="Y16" s="207">
        <f t="shared" si="6"/>
        <v>0</v>
      </c>
      <c r="Z16" s="258">
        <v>0.0</v>
      </c>
      <c r="AA16" s="258">
        <v>0.0</v>
      </c>
      <c r="AB16" s="258">
        <v>0.0</v>
      </c>
      <c r="AC16" s="258">
        <v>0.0</v>
      </c>
      <c r="AD16" s="207">
        <f t="shared" si="7"/>
        <v>0</v>
      </c>
      <c r="AE16" s="110" t="str">
        <f t="shared" si="8"/>
        <v>#DIV/0!</v>
      </c>
      <c r="AF16" s="222"/>
      <c r="AG16" s="212">
        <v>0.0</v>
      </c>
      <c r="AH16" s="139">
        <v>0.0</v>
      </c>
      <c r="AI16" s="97"/>
      <c r="AJ16" s="97"/>
      <c r="AK16" s="216"/>
      <c r="AL16" s="217"/>
      <c r="AM16" s="162"/>
      <c r="AN16" s="152"/>
      <c r="AO16" s="152"/>
      <c r="AP16" s="152"/>
      <c r="AQ16" s="152"/>
      <c r="AR16" s="152"/>
      <c r="AS16" s="152"/>
      <c r="AT16" s="152"/>
      <c r="AU16" s="152"/>
      <c r="AV16" s="152"/>
    </row>
    <row r="17">
      <c r="A17" s="97"/>
      <c r="B17" s="203">
        <v>60.0</v>
      </c>
      <c r="C17" s="268"/>
      <c r="D17" s="268"/>
      <c r="E17" s="220"/>
      <c r="F17" s="207">
        <f t="shared" ref="F17:I17" si="13">sum(K17,P17,U17,Z17)</f>
        <v>0</v>
      </c>
      <c r="G17" s="207">
        <f t="shared" si="13"/>
        <v>0</v>
      </c>
      <c r="H17" s="207">
        <f t="shared" si="13"/>
        <v>0</v>
      </c>
      <c r="I17" s="207">
        <f t="shared" si="13"/>
        <v>0</v>
      </c>
      <c r="J17" s="208">
        <f t="shared" si="3"/>
        <v>0</v>
      </c>
      <c r="K17" s="258"/>
      <c r="L17" s="258"/>
      <c r="M17" s="258"/>
      <c r="N17" s="258"/>
      <c r="O17" s="207" t="str">
        <f t="shared" si="4"/>
        <v>#DIV/0!</v>
      </c>
      <c r="P17" s="261">
        <v>0.0</v>
      </c>
      <c r="Q17" s="261">
        <v>0.0</v>
      </c>
      <c r="R17" s="261">
        <v>0.0</v>
      </c>
      <c r="S17" s="261">
        <v>0.0</v>
      </c>
      <c r="T17" s="207">
        <f t="shared" si="5"/>
        <v>0</v>
      </c>
      <c r="U17" s="258">
        <v>0.0</v>
      </c>
      <c r="V17" s="258">
        <v>0.0</v>
      </c>
      <c r="W17" s="258">
        <v>0.0</v>
      </c>
      <c r="X17" s="258">
        <v>0.0</v>
      </c>
      <c r="Y17" s="207">
        <f t="shared" si="6"/>
        <v>0</v>
      </c>
      <c r="Z17" s="258">
        <v>0.0</v>
      </c>
      <c r="AA17" s="258">
        <v>0.0</v>
      </c>
      <c r="AB17" s="258">
        <v>0.0</v>
      </c>
      <c r="AC17" s="258">
        <v>0.0</v>
      </c>
      <c r="AD17" s="207">
        <f t="shared" si="7"/>
        <v>0</v>
      </c>
      <c r="AE17" s="110" t="str">
        <f t="shared" si="8"/>
        <v>#DIV/0!</v>
      </c>
      <c r="AF17" s="224"/>
      <c r="AG17" s="212">
        <v>0.0</v>
      </c>
      <c r="AH17" s="252">
        <v>0.0</v>
      </c>
      <c r="AI17" s="97"/>
      <c r="AJ17" s="97"/>
      <c r="AK17" s="216"/>
      <c r="AL17" s="217"/>
      <c r="AM17" s="162"/>
      <c r="AN17" s="152"/>
      <c r="AO17" s="152"/>
      <c r="AP17" s="152"/>
      <c r="AQ17" s="152"/>
      <c r="AR17" s="152"/>
      <c r="AS17" s="152"/>
      <c r="AT17" s="152"/>
      <c r="AU17" s="152"/>
      <c r="AV17" s="152"/>
    </row>
    <row r="18">
      <c r="A18" s="97"/>
      <c r="B18" s="203">
        <v>70.0</v>
      </c>
      <c r="C18" s="268"/>
      <c r="D18" s="268"/>
      <c r="E18" s="220"/>
      <c r="F18" s="207">
        <f t="shared" ref="F18:I18" si="14">sum(K18,P18,U18,Z18)</f>
        <v>0</v>
      </c>
      <c r="G18" s="207">
        <f t="shared" si="14"/>
        <v>0</v>
      </c>
      <c r="H18" s="207">
        <f t="shared" si="14"/>
        <v>0</v>
      </c>
      <c r="I18" s="207">
        <f t="shared" si="14"/>
        <v>0</v>
      </c>
      <c r="J18" s="208">
        <f t="shared" si="3"/>
        <v>0</v>
      </c>
      <c r="K18" s="258"/>
      <c r="L18" s="258"/>
      <c r="M18" s="258"/>
      <c r="N18" s="258"/>
      <c r="O18" s="207" t="str">
        <f t="shared" si="4"/>
        <v>#DIV/0!</v>
      </c>
      <c r="P18" s="261">
        <v>0.0</v>
      </c>
      <c r="Q18" s="261">
        <v>0.0</v>
      </c>
      <c r="R18" s="261">
        <v>0.0</v>
      </c>
      <c r="S18" s="261">
        <v>0.0</v>
      </c>
      <c r="T18" s="207">
        <f t="shared" si="5"/>
        <v>0</v>
      </c>
      <c r="U18" s="258">
        <v>0.0</v>
      </c>
      <c r="V18" s="258">
        <v>0.0</v>
      </c>
      <c r="W18" s="258">
        <v>0.0</v>
      </c>
      <c r="X18" s="258">
        <v>0.0</v>
      </c>
      <c r="Y18" s="207">
        <f t="shared" si="6"/>
        <v>0</v>
      </c>
      <c r="Z18" s="258">
        <v>0.0</v>
      </c>
      <c r="AA18" s="258">
        <v>0.0</v>
      </c>
      <c r="AB18" s="258">
        <v>0.0</v>
      </c>
      <c r="AC18" s="258">
        <v>0.0</v>
      </c>
      <c r="AD18" s="207">
        <f t="shared" si="7"/>
        <v>0</v>
      </c>
      <c r="AE18" s="110" t="str">
        <f t="shared" si="8"/>
        <v>#DIV/0!</v>
      </c>
      <c r="AF18" s="207"/>
      <c r="AG18" s="265">
        <v>0.0</v>
      </c>
      <c r="AH18" s="139">
        <v>0.0</v>
      </c>
      <c r="AI18" s="97"/>
      <c r="AJ18" s="97"/>
      <c r="AK18" s="216"/>
      <c r="AL18" s="217"/>
      <c r="AM18" s="162"/>
      <c r="AN18" s="152"/>
      <c r="AO18" s="152"/>
      <c r="AP18" s="152"/>
      <c r="AQ18" s="152"/>
      <c r="AR18" s="152"/>
      <c r="AS18" s="152"/>
      <c r="AT18" s="152"/>
      <c r="AU18" s="152"/>
      <c r="AV18" s="152"/>
    </row>
    <row r="19">
      <c r="A19" s="97"/>
      <c r="B19" s="203">
        <v>80.0</v>
      </c>
      <c r="C19" s="268"/>
      <c r="D19" s="268"/>
      <c r="E19" s="220"/>
      <c r="F19" s="207">
        <f t="shared" ref="F19:I19" si="15">sum(K19,P19,U19,Z19)</f>
        <v>0</v>
      </c>
      <c r="G19" s="207">
        <f t="shared" si="15"/>
        <v>0</v>
      </c>
      <c r="H19" s="207">
        <f t="shared" si="15"/>
        <v>0</v>
      </c>
      <c r="I19" s="207">
        <f t="shared" si="15"/>
        <v>0</v>
      </c>
      <c r="J19" s="208">
        <f t="shared" si="3"/>
        <v>0</v>
      </c>
      <c r="K19" s="258"/>
      <c r="L19" s="258"/>
      <c r="M19" s="258"/>
      <c r="N19" s="258"/>
      <c r="O19" s="207" t="str">
        <f t="shared" si="4"/>
        <v>#DIV/0!</v>
      </c>
      <c r="P19" s="261">
        <v>0.0</v>
      </c>
      <c r="Q19" s="261">
        <v>0.0</v>
      </c>
      <c r="R19" s="261">
        <v>0.0</v>
      </c>
      <c r="S19" s="261">
        <v>0.0</v>
      </c>
      <c r="T19" s="207">
        <f t="shared" si="5"/>
        <v>0</v>
      </c>
      <c r="U19" s="258">
        <v>0.0</v>
      </c>
      <c r="V19" s="258">
        <v>0.0</v>
      </c>
      <c r="W19" s="258">
        <v>0.0</v>
      </c>
      <c r="X19" s="258">
        <v>0.0</v>
      </c>
      <c r="Y19" s="207">
        <f t="shared" si="6"/>
        <v>0</v>
      </c>
      <c r="Z19" s="258">
        <v>0.0</v>
      </c>
      <c r="AA19" s="258">
        <v>0.0</v>
      </c>
      <c r="AB19" s="258">
        <v>0.0</v>
      </c>
      <c r="AC19" s="258">
        <v>0.0</v>
      </c>
      <c r="AD19" s="207">
        <f t="shared" si="7"/>
        <v>0</v>
      </c>
      <c r="AE19" s="110" t="str">
        <f t="shared" si="8"/>
        <v>#DIV/0!</v>
      </c>
      <c r="AF19" s="207"/>
      <c r="AG19" s="212">
        <v>0.0</v>
      </c>
      <c r="AH19" s="252">
        <v>0.0</v>
      </c>
      <c r="AI19" s="97"/>
      <c r="AJ19" s="97"/>
      <c r="AK19" s="216"/>
      <c r="AL19" s="217"/>
      <c r="AM19" s="162"/>
      <c r="AN19" s="152"/>
      <c r="AO19" s="152"/>
      <c r="AP19" s="152"/>
      <c r="AQ19" s="152"/>
      <c r="AR19" s="152"/>
      <c r="AS19" s="152"/>
      <c r="AT19" s="152"/>
      <c r="AU19" s="152"/>
      <c r="AV19" s="152"/>
    </row>
    <row r="20">
      <c r="A20" s="97"/>
      <c r="B20" s="203">
        <v>90.0</v>
      </c>
      <c r="C20" s="268"/>
      <c r="D20" s="268"/>
      <c r="E20" s="220"/>
      <c r="F20" s="207">
        <f t="shared" ref="F20:I20" si="16">sum(K20,P20,U20,Z20)</f>
        <v>0</v>
      </c>
      <c r="G20" s="207">
        <f t="shared" si="16"/>
        <v>0</v>
      </c>
      <c r="H20" s="207">
        <f t="shared" si="16"/>
        <v>0</v>
      </c>
      <c r="I20" s="207">
        <f t="shared" si="16"/>
        <v>0</v>
      </c>
      <c r="J20" s="208">
        <f t="shared" si="3"/>
        <v>0</v>
      </c>
      <c r="K20" s="258"/>
      <c r="L20" s="258"/>
      <c r="M20" s="258"/>
      <c r="N20" s="258"/>
      <c r="O20" s="207" t="str">
        <f t="shared" si="4"/>
        <v>#DIV/0!</v>
      </c>
      <c r="P20" s="261">
        <v>0.0</v>
      </c>
      <c r="Q20" s="261">
        <v>0.0</v>
      </c>
      <c r="R20" s="261">
        <v>0.0</v>
      </c>
      <c r="S20" s="261">
        <v>0.0</v>
      </c>
      <c r="T20" s="207">
        <f t="shared" si="5"/>
        <v>0</v>
      </c>
      <c r="U20" s="258">
        <v>0.0</v>
      </c>
      <c r="V20" s="258">
        <v>0.0</v>
      </c>
      <c r="W20" s="258">
        <v>0.0</v>
      </c>
      <c r="X20" s="258">
        <v>0.0</v>
      </c>
      <c r="Y20" s="207">
        <f t="shared" si="6"/>
        <v>0</v>
      </c>
      <c r="Z20" s="258">
        <v>0.0</v>
      </c>
      <c r="AA20" s="258">
        <v>0.0</v>
      </c>
      <c r="AB20" s="258">
        <v>0.0</v>
      </c>
      <c r="AC20" s="258">
        <v>0.0</v>
      </c>
      <c r="AD20" s="207">
        <f t="shared" si="7"/>
        <v>0</v>
      </c>
      <c r="AE20" s="110" t="str">
        <f t="shared" si="8"/>
        <v>#DIV/0!</v>
      </c>
      <c r="AF20" s="224"/>
      <c r="AG20" s="212">
        <v>0.0</v>
      </c>
      <c r="AH20" s="139">
        <v>0.0</v>
      </c>
      <c r="AI20" s="97"/>
      <c r="AJ20" s="97"/>
      <c r="AK20" s="216"/>
      <c r="AL20" s="217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</row>
    <row r="21">
      <c r="A21" s="96"/>
      <c r="B21" s="203">
        <v>100.0</v>
      </c>
      <c r="C21" s="267"/>
      <c r="D21" s="268"/>
      <c r="E21" s="227"/>
      <c r="F21" s="207">
        <f t="shared" ref="F21:I21" si="17">sum(K21,P21,U21,Z21)</f>
        <v>0</v>
      </c>
      <c r="G21" s="207">
        <f t="shared" si="17"/>
        <v>0</v>
      </c>
      <c r="H21" s="207">
        <f t="shared" si="17"/>
        <v>0</v>
      </c>
      <c r="I21" s="207">
        <f t="shared" si="17"/>
        <v>0</v>
      </c>
      <c r="J21" s="208">
        <f t="shared" si="3"/>
        <v>0</v>
      </c>
      <c r="K21" s="258"/>
      <c r="L21" s="258"/>
      <c r="M21" s="258"/>
      <c r="N21" s="258"/>
      <c r="O21" s="207" t="str">
        <f t="shared" si="4"/>
        <v>#DIV/0!</v>
      </c>
      <c r="P21" s="261">
        <v>0.0</v>
      </c>
      <c r="Q21" s="261">
        <v>0.0</v>
      </c>
      <c r="R21" s="261">
        <v>0.0</v>
      </c>
      <c r="S21" s="261">
        <v>0.0</v>
      </c>
      <c r="T21" s="207">
        <f t="shared" si="5"/>
        <v>0</v>
      </c>
      <c r="U21" s="258">
        <v>0.0</v>
      </c>
      <c r="V21" s="258">
        <v>0.0</v>
      </c>
      <c r="W21" s="258">
        <v>0.0</v>
      </c>
      <c r="X21" s="258">
        <v>0.0</v>
      </c>
      <c r="Y21" s="207">
        <f t="shared" si="6"/>
        <v>0</v>
      </c>
      <c r="Z21" s="258">
        <v>0.0</v>
      </c>
      <c r="AA21" s="258">
        <v>0.0</v>
      </c>
      <c r="AB21" s="258">
        <v>0.0</v>
      </c>
      <c r="AC21" s="258">
        <v>0.0</v>
      </c>
      <c r="AD21" s="207">
        <f t="shared" si="7"/>
        <v>0</v>
      </c>
      <c r="AE21" s="110" t="str">
        <f t="shared" si="8"/>
        <v>#DIV/0!</v>
      </c>
      <c r="AF21" s="224"/>
      <c r="AG21" s="212">
        <v>0.0</v>
      </c>
      <c r="AH21" s="139">
        <v>0.0</v>
      </c>
      <c r="AI21" s="96"/>
      <c r="AJ21" s="96"/>
      <c r="AK21" s="216"/>
      <c r="AL21" s="217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</row>
    <row r="22">
      <c r="A22" s="202">
        <v>2.0</v>
      </c>
      <c r="B22" s="203">
        <v>0.0</v>
      </c>
      <c r="C22" s="263" t="s">
        <v>307</v>
      </c>
      <c r="D22" s="264" t="s">
        <v>308</v>
      </c>
      <c r="E22" s="206"/>
      <c r="F22" s="207">
        <f t="shared" ref="F22:I22" si="18">sum(K22,P22,U22,Z22)</f>
        <v>25</v>
      </c>
      <c r="G22" s="207">
        <f t="shared" si="18"/>
        <v>25</v>
      </c>
      <c r="H22" s="207">
        <f t="shared" si="18"/>
        <v>25</v>
      </c>
      <c r="I22" s="207">
        <f t="shared" si="18"/>
        <v>50</v>
      </c>
      <c r="J22" s="208">
        <f t="shared" si="3"/>
        <v>31.25</v>
      </c>
      <c r="K22" s="258"/>
      <c r="L22" s="258"/>
      <c r="M22" s="258"/>
      <c r="N22" s="258"/>
      <c r="O22" s="207" t="str">
        <f t="shared" si="4"/>
        <v>#DIV/0!</v>
      </c>
      <c r="P22" s="261">
        <v>25.0</v>
      </c>
      <c r="Q22" s="261">
        <v>25.0</v>
      </c>
      <c r="R22" s="261">
        <v>25.0</v>
      </c>
      <c r="S22" s="261">
        <v>50.0</v>
      </c>
      <c r="T22" s="207">
        <f t="shared" si="5"/>
        <v>31.25</v>
      </c>
      <c r="U22" s="258">
        <v>0.0</v>
      </c>
      <c r="V22" s="258">
        <v>0.0</v>
      </c>
      <c r="W22" s="258">
        <v>0.0</v>
      </c>
      <c r="X22" s="258">
        <v>0.0</v>
      </c>
      <c r="Y22" s="207">
        <f t="shared" si="6"/>
        <v>0</v>
      </c>
      <c r="Z22" s="258">
        <v>0.0</v>
      </c>
      <c r="AA22" s="258">
        <v>0.0</v>
      </c>
      <c r="AB22" s="258">
        <v>0.0</v>
      </c>
      <c r="AC22" s="258">
        <v>0.0</v>
      </c>
      <c r="AD22" s="207">
        <f t="shared" si="7"/>
        <v>0</v>
      </c>
      <c r="AE22" s="110" t="str">
        <f t="shared" si="8"/>
        <v>#DIV/0!</v>
      </c>
      <c r="AF22" s="110"/>
      <c r="AG22" s="212">
        <v>0.0</v>
      </c>
      <c r="AH22" s="252">
        <v>40.0</v>
      </c>
      <c r="AI22" s="214" t="s">
        <v>179</v>
      </c>
      <c r="AJ22" s="215" t="s">
        <v>267</v>
      </c>
      <c r="AK22" s="216"/>
      <c r="AL22" s="217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</row>
    <row r="23">
      <c r="A23" s="97"/>
      <c r="B23" s="203">
        <v>10.0</v>
      </c>
      <c r="C23" s="267"/>
      <c r="D23" s="268"/>
      <c r="E23" s="220"/>
      <c r="F23" s="207">
        <f t="shared" ref="F23:I23" si="19">sum(K23,P23,U23,Z23)</f>
        <v>25</v>
      </c>
      <c r="G23" s="207">
        <f t="shared" si="19"/>
        <v>25</v>
      </c>
      <c r="H23" s="207">
        <f t="shared" si="19"/>
        <v>50</v>
      </c>
      <c r="I23" s="207">
        <f t="shared" si="19"/>
        <v>25</v>
      </c>
      <c r="J23" s="208">
        <f t="shared" si="3"/>
        <v>31.25</v>
      </c>
      <c r="K23" s="258"/>
      <c r="L23" s="258"/>
      <c r="M23" s="258"/>
      <c r="N23" s="258"/>
      <c r="O23" s="207" t="str">
        <f t="shared" si="4"/>
        <v>#DIV/0!</v>
      </c>
      <c r="P23" s="261">
        <v>25.0</v>
      </c>
      <c r="Q23" s="261">
        <v>25.0</v>
      </c>
      <c r="R23" s="261">
        <v>50.0</v>
      </c>
      <c r="S23" s="261">
        <v>25.0</v>
      </c>
      <c r="T23" s="207">
        <f t="shared" si="5"/>
        <v>31.25</v>
      </c>
      <c r="U23" s="258">
        <v>0.0</v>
      </c>
      <c r="V23" s="258">
        <v>0.0</v>
      </c>
      <c r="W23" s="258">
        <v>0.0</v>
      </c>
      <c r="X23" s="258">
        <v>0.0</v>
      </c>
      <c r="Y23" s="207">
        <f t="shared" si="6"/>
        <v>0</v>
      </c>
      <c r="Z23" s="258">
        <v>0.0</v>
      </c>
      <c r="AA23" s="258">
        <v>0.0</v>
      </c>
      <c r="AB23" s="258">
        <v>0.0</v>
      </c>
      <c r="AC23" s="258">
        <v>0.0</v>
      </c>
      <c r="AD23" s="207">
        <f t="shared" si="7"/>
        <v>0</v>
      </c>
      <c r="AE23" s="110" t="str">
        <f t="shared" si="8"/>
        <v>#DIV/0!</v>
      </c>
      <c r="AF23" s="207"/>
      <c r="AG23" s="212">
        <v>0.0</v>
      </c>
      <c r="AH23" s="252">
        <v>40.0</v>
      </c>
      <c r="AI23" s="97"/>
      <c r="AJ23" s="97"/>
      <c r="AK23" s="216"/>
      <c r="AL23" s="217"/>
      <c r="AM23" s="162"/>
      <c r="AN23" s="152"/>
      <c r="AO23" s="152"/>
      <c r="AP23" s="152"/>
      <c r="AQ23" s="152"/>
      <c r="AR23" s="152"/>
      <c r="AS23" s="152"/>
      <c r="AT23" s="152"/>
      <c r="AU23" s="152"/>
      <c r="AV23" s="152"/>
    </row>
    <row r="24">
      <c r="A24" s="97"/>
      <c r="B24" s="203">
        <v>20.0</v>
      </c>
      <c r="C24" s="267"/>
      <c r="D24" s="268"/>
      <c r="E24" s="220"/>
      <c r="F24" s="207">
        <f t="shared" ref="F24:I24" si="20">sum(K24,P24,U24,Z24)</f>
        <v>25</v>
      </c>
      <c r="G24" s="207">
        <f t="shared" si="20"/>
        <v>50</v>
      </c>
      <c r="H24" s="207">
        <f t="shared" si="20"/>
        <v>25</v>
      </c>
      <c r="I24" s="207">
        <f t="shared" si="20"/>
        <v>50</v>
      </c>
      <c r="J24" s="208">
        <f t="shared" si="3"/>
        <v>37.5</v>
      </c>
      <c r="K24" s="258"/>
      <c r="L24" s="258"/>
      <c r="M24" s="258"/>
      <c r="N24" s="258"/>
      <c r="O24" s="207" t="str">
        <f t="shared" si="4"/>
        <v>#DIV/0!</v>
      </c>
      <c r="P24" s="261">
        <v>25.0</v>
      </c>
      <c r="Q24" s="258">
        <v>50.0</v>
      </c>
      <c r="R24" s="258">
        <v>25.0</v>
      </c>
      <c r="S24" s="258">
        <v>50.0</v>
      </c>
      <c r="T24" s="207">
        <f t="shared" si="5"/>
        <v>37.5</v>
      </c>
      <c r="U24" s="258">
        <v>0.0</v>
      </c>
      <c r="V24" s="258">
        <v>0.0</v>
      </c>
      <c r="W24" s="258">
        <v>0.0</v>
      </c>
      <c r="X24" s="258">
        <v>0.0</v>
      </c>
      <c r="Y24" s="207">
        <f t="shared" si="6"/>
        <v>0</v>
      </c>
      <c r="Z24" s="258">
        <v>0.0</v>
      </c>
      <c r="AA24" s="258">
        <v>0.0</v>
      </c>
      <c r="AB24" s="258">
        <v>0.0</v>
      </c>
      <c r="AC24" s="258">
        <v>0.0</v>
      </c>
      <c r="AD24" s="207">
        <f t="shared" si="7"/>
        <v>0</v>
      </c>
      <c r="AE24" s="110" t="str">
        <f t="shared" si="8"/>
        <v>#DIV/0!</v>
      </c>
      <c r="AF24" s="224"/>
      <c r="AG24" s="212">
        <v>0.0</v>
      </c>
      <c r="AH24" s="252">
        <v>40.0</v>
      </c>
      <c r="AI24" s="97"/>
      <c r="AJ24" s="97"/>
      <c r="AK24" s="216"/>
      <c r="AL24" s="217"/>
      <c r="AM24" s="162"/>
      <c r="AN24" s="152"/>
      <c r="AO24" s="152"/>
      <c r="AP24" s="152"/>
      <c r="AQ24" s="152"/>
      <c r="AR24" s="152"/>
      <c r="AS24" s="152"/>
      <c r="AT24" s="152"/>
      <c r="AU24" s="152"/>
      <c r="AV24" s="152"/>
    </row>
    <row r="25">
      <c r="A25" s="97"/>
      <c r="B25" s="203">
        <v>30.0</v>
      </c>
      <c r="C25" s="267"/>
      <c r="D25" s="268"/>
      <c r="E25" s="220"/>
      <c r="F25" s="207">
        <f t="shared" ref="F25:I25" si="21">sum(K25,P25,U25,Z25)</f>
        <v>25</v>
      </c>
      <c r="G25" s="207">
        <f t="shared" si="21"/>
        <v>50</v>
      </c>
      <c r="H25" s="207">
        <f t="shared" si="21"/>
        <v>50</v>
      </c>
      <c r="I25" s="207">
        <f t="shared" si="21"/>
        <v>62.5</v>
      </c>
      <c r="J25" s="208">
        <f t="shared" si="3"/>
        <v>46.875</v>
      </c>
      <c r="K25" s="258"/>
      <c r="L25" s="258"/>
      <c r="M25" s="258"/>
      <c r="N25" s="258"/>
      <c r="O25" s="207" t="str">
        <f t="shared" si="4"/>
        <v>#DIV/0!</v>
      </c>
      <c r="P25" s="261">
        <v>25.0</v>
      </c>
      <c r="Q25" s="261">
        <v>50.0</v>
      </c>
      <c r="R25" s="261">
        <v>50.0</v>
      </c>
      <c r="S25" s="261">
        <v>62.5</v>
      </c>
      <c r="T25" s="207">
        <f t="shared" si="5"/>
        <v>46.875</v>
      </c>
      <c r="U25" s="258">
        <v>0.0</v>
      </c>
      <c r="V25" s="258">
        <v>0.0</v>
      </c>
      <c r="W25" s="258">
        <v>0.0</v>
      </c>
      <c r="X25" s="258">
        <v>0.0</v>
      </c>
      <c r="Y25" s="207">
        <f t="shared" si="6"/>
        <v>0</v>
      </c>
      <c r="Z25" s="258">
        <v>0.0</v>
      </c>
      <c r="AA25" s="258">
        <v>0.0</v>
      </c>
      <c r="AB25" s="258">
        <v>0.0</v>
      </c>
      <c r="AC25" s="258">
        <v>0.0</v>
      </c>
      <c r="AD25" s="207">
        <f t="shared" si="7"/>
        <v>0</v>
      </c>
      <c r="AE25" s="110" t="str">
        <f t="shared" si="8"/>
        <v>#DIV/0!</v>
      </c>
      <c r="AF25" s="224"/>
      <c r="AG25" s="212">
        <v>0.0</v>
      </c>
      <c r="AH25" s="252">
        <v>30.0</v>
      </c>
      <c r="AI25" s="97"/>
      <c r="AJ25" s="97"/>
      <c r="AK25" s="216"/>
      <c r="AL25" s="217"/>
      <c r="AM25" s="162"/>
      <c r="AN25" s="152"/>
      <c r="AO25" s="152"/>
      <c r="AP25" s="152"/>
      <c r="AQ25" s="152"/>
      <c r="AR25" s="152"/>
      <c r="AS25" s="152"/>
      <c r="AT25" s="152"/>
      <c r="AU25" s="152"/>
      <c r="AV25" s="152"/>
    </row>
    <row r="26">
      <c r="A26" s="97"/>
      <c r="B26" s="203">
        <v>40.0</v>
      </c>
      <c r="C26" s="264" t="s">
        <v>309</v>
      </c>
      <c r="D26" s="264" t="s">
        <v>310</v>
      </c>
      <c r="E26" s="220"/>
      <c r="F26" s="207">
        <f t="shared" ref="F26:I26" si="22">sum(K26,P26,U26,Z26)</f>
        <v>50</v>
      </c>
      <c r="G26" s="207">
        <f t="shared" si="22"/>
        <v>25</v>
      </c>
      <c r="H26" s="207">
        <f t="shared" si="22"/>
        <v>25</v>
      </c>
      <c r="I26" s="207">
        <f t="shared" si="22"/>
        <v>50</v>
      </c>
      <c r="J26" s="208">
        <f t="shared" si="3"/>
        <v>37.5</v>
      </c>
      <c r="K26" s="258"/>
      <c r="L26" s="258"/>
      <c r="M26" s="258"/>
      <c r="N26" s="258"/>
      <c r="O26" s="207" t="str">
        <f t="shared" si="4"/>
        <v>#DIV/0!</v>
      </c>
      <c r="P26" s="261">
        <v>25.0</v>
      </c>
      <c r="Q26" s="261">
        <v>0.0</v>
      </c>
      <c r="R26" s="261">
        <v>0.0</v>
      </c>
      <c r="S26" s="261">
        <v>25.0</v>
      </c>
      <c r="T26" s="207">
        <f t="shared" si="5"/>
        <v>12.5</v>
      </c>
      <c r="U26" s="258">
        <v>25.0</v>
      </c>
      <c r="V26" s="258">
        <v>25.0</v>
      </c>
      <c r="W26" s="258">
        <v>25.0</v>
      </c>
      <c r="X26" s="258">
        <v>25.0</v>
      </c>
      <c r="Y26" s="207">
        <f t="shared" si="6"/>
        <v>25</v>
      </c>
      <c r="Z26" s="258">
        <v>0.0</v>
      </c>
      <c r="AA26" s="258">
        <v>0.0</v>
      </c>
      <c r="AB26" s="258">
        <v>0.0</v>
      </c>
      <c r="AC26" s="258">
        <v>0.0</v>
      </c>
      <c r="AD26" s="207">
        <f t="shared" si="7"/>
        <v>0</v>
      </c>
      <c r="AE26" s="110" t="str">
        <f t="shared" si="8"/>
        <v>#DIV/0!</v>
      </c>
      <c r="AF26" s="207"/>
      <c r="AG26" s="212">
        <v>0.0</v>
      </c>
      <c r="AH26" s="252">
        <v>40.0</v>
      </c>
      <c r="AI26" s="97"/>
      <c r="AJ26" s="97"/>
      <c r="AK26" s="216"/>
      <c r="AL26" s="217"/>
      <c r="AM26" s="162"/>
      <c r="AN26" s="152"/>
      <c r="AO26" s="152"/>
      <c r="AP26" s="152"/>
      <c r="AQ26" s="152"/>
      <c r="AR26" s="152"/>
      <c r="AS26" s="152"/>
      <c r="AT26" s="152"/>
      <c r="AU26" s="152"/>
      <c r="AV26" s="152"/>
    </row>
    <row r="27">
      <c r="A27" s="97"/>
      <c r="B27" s="203">
        <v>50.0</v>
      </c>
      <c r="C27" s="268"/>
      <c r="D27" s="268"/>
      <c r="E27" s="220"/>
      <c r="F27" s="207">
        <f t="shared" ref="F27:I27" si="23">sum(K27,P27,U27,Z27)</f>
        <v>0</v>
      </c>
      <c r="G27" s="207">
        <f t="shared" si="23"/>
        <v>0</v>
      </c>
      <c r="H27" s="207">
        <f t="shared" si="23"/>
        <v>0</v>
      </c>
      <c r="I27" s="207">
        <f t="shared" si="23"/>
        <v>0</v>
      </c>
      <c r="J27" s="208">
        <f t="shared" si="3"/>
        <v>0</v>
      </c>
      <c r="K27" s="258"/>
      <c r="L27" s="258"/>
      <c r="M27" s="258"/>
      <c r="N27" s="258"/>
      <c r="O27" s="207" t="str">
        <f t="shared" si="4"/>
        <v>#DIV/0!</v>
      </c>
      <c r="P27" s="261">
        <v>0.0</v>
      </c>
      <c r="Q27" s="261">
        <v>0.0</v>
      </c>
      <c r="R27" s="261">
        <v>0.0</v>
      </c>
      <c r="S27" s="261">
        <v>0.0</v>
      </c>
      <c r="T27" s="207">
        <f t="shared" si="5"/>
        <v>0</v>
      </c>
      <c r="U27" s="258">
        <v>0.0</v>
      </c>
      <c r="V27" s="258">
        <v>0.0</v>
      </c>
      <c r="W27" s="258">
        <v>0.0</v>
      </c>
      <c r="X27" s="258">
        <v>0.0</v>
      </c>
      <c r="Y27" s="207">
        <f t="shared" si="6"/>
        <v>0</v>
      </c>
      <c r="Z27" s="258">
        <v>0.0</v>
      </c>
      <c r="AA27" s="258">
        <v>0.0</v>
      </c>
      <c r="AB27" s="258">
        <v>0.0</v>
      </c>
      <c r="AC27" s="258">
        <v>0.0</v>
      </c>
      <c r="AD27" s="207">
        <f t="shared" si="7"/>
        <v>0</v>
      </c>
      <c r="AE27" s="110" t="str">
        <f t="shared" si="8"/>
        <v>#DIV/0!</v>
      </c>
      <c r="AF27" s="224"/>
      <c r="AG27" s="212">
        <v>0.0</v>
      </c>
      <c r="AH27" s="139">
        <v>0.0</v>
      </c>
      <c r="AI27" s="97"/>
      <c r="AJ27" s="97"/>
      <c r="AK27" s="216"/>
      <c r="AL27" s="217"/>
      <c r="AM27" s="162"/>
      <c r="AN27" s="152"/>
      <c r="AO27" s="152"/>
      <c r="AP27" s="152"/>
      <c r="AQ27" s="152"/>
      <c r="AR27" s="152"/>
      <c r="AS27" s="152"/>
      <c r="AT27" s="152"/>
      <c r="AU27" s="152"/>
      <c r="AV27" s="152"/>
    </row>
    <row r="28">
      <c r="A28" s="97"/>
      <c r="B28" s="203">
        <v>60.0</v>
      </c>
      <c r="C28" s="267"/>
      <c r="D28" s="268"/>
      <c r="E28" s="220"/>
      <c r="F28" s="207">
        <f t="shared" ref="F28:I28" si="24">sum(K28,P28,U28,Z28)</f>
        <v>0</v>
      </c>
      <c r="G28" s="207">
        <f t="shared" si="24"/>
        <v>0</v>
      </c>
      <c r="H28" s="207">
        <f t="shared" si="24"/>
        <v>0</v>
      </c>
      <c r="I28" s="207">
        <f t="shared" si="24"/>
        <v>0</v>
      </c>
      <c r="J28" s="208">
        <f t="shared" si="3"/>
        <v>0</v>
      </c>
      <c r="K28" s="258"/>
      <c r="L28" s="258"/>
      <c r="M28" s="258"/>
      <c r="N28" s="258"/>
      <c r="O28" s="207" t="str">
        <f t="shared" si="4"/>
        <v>#DIV/0!</v>
      </c>
      <c r="P28" s="261">
        <v>0.0</v>
      </c>
      <c r="Q28" s="261">
        <v>0.0</v>
      </c>
      <c r="R28" s="261">
        <v>0.0</v>
      </c>
      <c r="S28" s="261">
        <v>0.0</v>
      </c>
      <c r="T28" s="207">
        <f t="shared" si="5"/>
        <v>0</v>
      </c>
      <c r="U28" s="258">
        <v>0.0</v>
      </c>
      <c r="V28" s="258">
        <v>0.0</v>
      </c>
      <c r="W28" s="258">
        <v>0.0</v>
      </c>
      <c r="X28" s="258">
        <v>0.0</v>
      </c>
      <c r="Y28" s="207">
        <f t="shared" si="6"/>
        <v>0</v>
      </c>
      <c r="Z28" s="258">
        <v>0.0</v>
      </c>
      <c r="AA28" s="258">
        <v>0.0</v>
      </c>
      <c r="AB28" s="258">
        <v>0.0</v>
      </c>
      <c r="AC28" s="258">
        <v>0.0</v>
      </c>
      <c r="AD28" s="207">
        <f t="shared" si="7"/>
        <v>0</v>
      </c>
      <c r="AE28" s="110" t="str">
        <f t="shared" si="8"/>
        <v>#DIV/0!</v>
      </c>
      <c r="AF28" s="207"/>
      <c r="AG28" s="212">
        <v>0.0</v>
      </c>
      <c r="AH28" s="139">
        <v>0.0</v>
      </c>
      <c r="AI28" s="97"/>
      <c r="AJ28" s="97"/>
      <c r="AK28" s="216"/>
      <c r="AL28" s="217"/>
      <c r="AM28" s="162"/>
      <c r="AN28" s="152"/>
      <c r="AO28" s="152"/>
      <c r="AP28" s="152"/>
      <c r="AQ28" s="152"/>
      <c r="AR28" s="152"/>
      <c r="AS28" s="152"/>
      <c r="AT28" s="152"/>
      <c r="AU28" s="152"/>
      <c r="AV28" s="152"/>
    </row>
    <row r="29">
      <c r="A29" s="97"/>
      <c r="B29" s="203">
        <v>70.0</v>
      </c>
      <c r="C29" s="267"/>
      <c r="D29" s="268"/>
      <c r="E29" s="220"/>
      <c r="F29" s="207">
        <f t="shared" ref="F29:I29" si="25">sum(K29,P29,U29,Z29)</f>
        <v>0</v>
      </c>
      <c r="G29" s="207">
        <f t="shared" si="25"/>
        <v>0</v>
      </c>
      <c r="H29" s="207">
        <f t="shared" si="25"/>
        <v>0</v>
      </c>
      <c r="I29" s="207">
        <f t="shared" si="25"/>
        <v>0</v>
      </c>
      <c r="J29" s="208">
        <f t="shared" si="3"/>
        <v>0</v>
      </c>
      <c r="K29" s="258"/>
      <c r="L29" s="258"/>
      <c r="M29" s="258"/>
      <c r="N29" s="258"/>
      <c r="O29" s="207" t="str">
        <f t="shared" si="4"/>
        <v>#DIV/0!</v>
      </c>
      <c r="P29" s="261">
        <v>0.0</v>
      </c>
      <c r="Q29" s="261">
        <v>0.0</v>
      </c>
      <c r="R29" s="261">
        <v>0.0</v>
      </c>
      <c r="S29" s="261">
        <v>0.0</v>
      </c>
      <c r="T29" s="207">
        <f t="shared" si="5"/>
        <v>0</v>
      </c>
      <c r="U29" s="258">
        <v>0.0</v>
      </c>
      <c r="V29" s="258">
        <v>0.0</v>
      </c>
      <c r="W29" s="258">
        <v>0.0</v>
      </c>
      <c r="X29" s="258">
        <v>0.0</v>
      </c>
      <c r="Y29" s="207">
        <f t="shared" si="6"/>
        <v>0</v>
      </c>
      <c r="Z29" s="258">
        <v>0.0</v>
      </c>
      <c r="AA29" s="258">
        <v>0.0</v>
      </c>
      <c r="AB29" s="258">
        <v>0.0</v>
      </c>
      <c r="AC29" s="258">
        <v>0.0</v>
      </c>
      <c r="AD29" s="207">
        <f t="shared" si="7"/>
        <v>0</v>
      </c>
      <c r="AE29" s="110" t="str">
        <f t="shared" si="8"/>
        <v>#DIV/0!</v>
      </c>
      <c r="AF29" s="224"/>
      <c r="AG29" s="212">
        <v>0.0</v>
      </c>
      <c r="AH29" s="139">
        <v>0.0</v>
      </c>
      <c r="AI29" s="97"/>
      <c r="AJ29" s="97"/>
      <c r="AK29" s="216"/>
      <c r="AL29" s="217"/>
      <c r="AM29" s="162"/>
      <c r="AN29" s="152"/>
      <c r="AO29" s="152"/>
      <c r="AP29" s="152"/>
      <c r="AQ29" s="152"/>
      <c r="AR29" s="152"/>
      <c r="AS29" s="152"/>
      <c r="AT29" s="152"/>
      <c r="AU29" s="152"/>
      <c r="AV29" s="152"/>
    </row>
    <row r="30">
      <c r="A30" s="97"/>
      <c r="B30" s="203">
        <v>80.0</v>
      </c>
      <c r="C30" s="267"/>
      <c r="D30" s="268"/>
      <c r="E30" s="220"/>
      <c r="F30" s="207">
        <f t="shared" ref="F30:I30" si="26">sum(K30,P30,U30,Z30)</f>
        <v>0</v>
      </c>
      <c r="G30" s="207">
        <f t="shared" si="26"/>
        <v>0</v>
      </c>
      <c r="H30" s="207">
        <f t="shared" si="26"/>
        <v>0</v>
      </c>
      <c r="I30" s="207">
        <f t="shared" si="26"/>
        <v>0</v>
      </c>
      <c r="J30" s="208">
        <f t="shared" si="3"/>
        <v>0</v>
      </c>
      <c r="K30" s="258"/>
      <c r="L30" s="258"/>
      <c r="M30" s="258"/>
      <c r="N30" s="258"/>
      <c r="O30" s="207" t="str">
        <f t="shared" si="4"/>
        <v>#DIV/0!</v>
      </c>
      <c r="P30" s="261">
        <v>0.0</v>
      </c>
      <c r="Q30" s="261">
        <v>0.0</v>
      </c>
      <c r="R30" s="261">
        <v>0.0</v>
      </c>
      <c r="S30" s="261">
        <v>0.0</v>
      </c>
      <c r="T30" s="207">
        <f t="shared" si="5"/>
        <v>0</v>
      </c>
      <c r="U30" s="258">
        <v>0.0</v>
      </c>
      <c r="V30" s="258">
        <v>0.0</v>
      </c>
      <c r="W30" s="258">
        <v>0.0</v>
      </c>
      <c r="X30" s="258">
        <v>0.0</v>
      </c>
      <c r="Y30" s="207">
        <f t="shared" si="6"/>
        <v>0</v>
      </c>
      <c r="Z30" s="258">
        <v>0.0</v>
      </c>
      <c r="AA30" s="258">
        <v>0.0</v>
      </c>
      <c r="AB30" s="258">
        <v>0.0</v>
      </c>
      <c r="AC30" s="258">
        <v>0.0</v>
      </c>
      <c r="AD30" s="207">
        <f t="shared" si="7"/>
        <v>0</v>
      </c>
      <c r="AE30" s="110" t="str">
        <f t="shared" si="8"/>
        <v>#DIV/0!</v>
      </c>
      <c r="AF30" s="207"/>
      <c r="AG30" s="212">
        <v>0.0</v>
      </c>
      <c r="AH30" s="139">
        <v>0.0</v>
      </c>
      <c r="AI30" s="97"/>
      <c r="AJ30" s="97"/>
      <c r="AK30" s="216"/>
      <c r="AL30" s="217"/>
      <c r="AM30" s="162"/>
      <c r="AN30" s="152"/>
      <c r="AO30" s="152"/>
      <c r="AP30" s="152"/>
      <c r="AQ30" s="152"/>
      <c r="AR30" s="152"/>
      <c r="AS30" s="152"/>
      <c r="AT30" s="152"/>
      <c r="AU30" s="152"/>
      <c r="AV30" s="152"/>
    </row>
    <row r="31">
      <c r="A31" s="97"/>
      <c r="B31" s="203">
        <v>90.0</v>
      </c>
      <c r="C31" s="267"/>
      <c r="D31" s="268"/>
      <c r="E31" s="220"/>
      <c r="F31" s="207">
        <f t="shared" ref="F31:I31" si="27">sum(K31,P31,U31,Z31)</f>
        <v>0</v>
      </c>
      <c r="G31" s="207">
        <f t="shared" si="27"/>
        <v>0</v>
      </c>
      <c r="H31" s="207">
        <f t="shared" si="27"/>
        <v>0</v>
      </c>
      <c r="I31" s="207">
        <f t="shared" si="27"/>
        <v>0</v>
      </c>
      <c r="J31" s="208">
        <f t="shared" si="3"/>
        <v>0</v>
      </c>
      <c r="K31" s="258"/>
      <c r="L31" s="258"/>
      <c r="M31" s="258"/>
      <c r="N31" s="258"/>
      <c r="O31" s="207" t="str">
        <f t="shared" si="4"/>
        <v>#DIV/0!</v>
      </c>
      <c r="P31" s="261">
        <v>0.0</v>
      </c>
      <c r="Q31" s="261">
        <v>0.0</v>
      </c>
      <c r="R31" s="261">
        <v>0.0</v>
      </c>
      <c r="S31" s="261">
        <v>0.0</v>
      </c>
      <c r="T31" s="207">
        <f t="shared" si="5"/>
        <v>0</v>
      </c>
      <c r="U31" s="258">
        <v>0.0</v>
      </c>
      <c r="V31" s="258">
        <v>0.0</v>
      </c>
      <c r="W31" s="258">
        <v>0.0</v>
      </c>
      <c r="X31" s="258">
        <v>0.0</v>
      </c>
      <c r="Y31" s="207">
        <f t="shared" si="6"/>
        <v>0</v>
      </c>
      <c r="Z31" s="258">
        <v>0.0</v>
      </c>
      <c r="AA31" s="258">
        <v>0.0</v>
      </c>
      <c r="AB31" s="258">
        <v>0.0</v>
      </c>
      <c r="AC31" s="258">
        <v>0.0</v>
      </c>
      <c r="AD31" s="207">
        <f t="shared" si="7"/>
        <v>0</v>
      </c>
      <c r="AE31" s="110" t="str">
        <f t="shared" si="8"/>
        <v>#DIV/0!</v>
      </c>
      <c r="AF31" s="207"/>
      <c r="AG31" s="212">
        <v>0.0</v>
      </c>
      <c r="AH31" s="139">
        <v>0.0</v>
      </c>
      <c r="AI31" s="97"/>
      <c r="AJ31" s="97"/>
      <c r="AK31" s="216"/>
      <c r="AL31" s="217"/>
      <c r="AM31" s="162"/>
      <c r="AN31" s="152"/>
      <c r="AO31" s="152"/>
      <c r="AP31" s="152"/>
      <c r="AQ31" s="152"/>
      <c r="AR31" s="152"/>
      <c r="AS31" s="152"/>
      <c r="AT31" s="152"/>
      <c r="AU31" s="152"/>
      <c r="AV31" s="152"/>
    </row>
    <row r="32">
      <c r="A32" s="96"/>
      <c r="B32" s="203">
        <v>100.0</v>
      </c>
      <c r="C32" s="268"/>
      <c r="D32" s="271"/>
      <c r="E32" s="227"/>
      <c r="F32" s="207">
        <f t="shared" ref="F32:I32" si="28">sum(K32,P32,U32,Z32)</f>
        <v>0</v>
      </c>
      <c r="G32" s="207">
        <f t="shared" si="28"/>
        <v>0</v>
      </c>
      <c r="H32" s="207">
        <f t="shared" si="28"/>
        <v>0</v>
      </c>
      <c r="I32" s="207">
        <f t="shared" si="28"/>
        <v>0</v>
      </c>
      <c r="J32" s="208">
        <f t="shared" si="3"/>
        <v>0</v>
      </c>
      <c r="K32" s="258"/>
      <c r="L32" s="258"/>
      <c r="M32" s="258"/>
      <c r="N32" s="258"/>
      <c r="O32" s="207" t="str">
        <f t="shared" si="4"/>
        <v>#DIV/0!</v>
      </c>
      <c r="P32" s="261">
        <v>0.0</v>
      </c>
      <c r="Q32" s="261">
        <v>0.0</v>
      </c>
      <c r="R32" s="261">
        <v>0.0</v>
      </c>
      <c r="S32" s="261">
        <v>0.0</v>
      </c>
      <c r="T32" s="207">
        <f t="shared" si="5"/>
        <v>0</v>
      </c>
      <c r="U32" s="258">
        <v>0.0</v>
      </c>
      <c r="V32" s="258">
        <v>0.0</v>
      </c>
      <c r="W32" s="258">
        <v>0.0</v>
      </c>
      <c r="X32" s="258">
        <v>0.0</v>
      </c>
      <c r="Y32" s="207">
        <f t="shared" si="6"/>
        <v>0</v>
      </c>
      <c r="Z32" s="258">
        <v>0.0</v>
      </c>
      <c r="AA32" s="258">
        <v>0.0</v>
      </c>
      <c r="AB32" s="258">
        <v>0.0</v>
      </c>
      <c r="AC32" s="258">
        <v>0.0</v>
      </c>
      <c r="AD32" s="207">
        <f t="shared" si="7"/>
        <v>0</v>
      </c>
      <c r="AE32" s="110" t="str">
        <f t="shared" si="8"/>
        <v>#DIV/0!</v>
      </c>
      <c r="AF32" s="224"/>
      <c r="AG32" s="212">
        <v>25.0</v>
      </c>
      <c r="AH32" s="139">
        <v>0.0</v>
      </c>
      <c r="AI32" s="96"/>
      <c r="AJ32" s="96"/>
      <c r="AK32" s="216"/>
      <c r="AL32" s="217"/>
      <c r="AM32" s="162"/>
      <c r="AN32" s="152"/>
      <c r="AO32" s="152"/>
      <c r="AP32" s="152"/>
      <c r="AQ32" s="152"/>
      <c r="AR32" s="152"/>
      <c r="AS32" s="152"/>
      <c r="AT32" s="152"/>
      <c r="AU32" s="152"/>
      <c r="AV32" s="152"/>
    </row>
    <row r="33">
      <c r="A33" s="202">
        <v>3.0</v>
      </c>
      <c r="B33" s="203">
        <v>0.0</v>
      </c>
      <c r="C33" s="263" t="s">
        <v>311</v>
      </c>
      <c r="D33" s="264" t="s">
        <v>312</v>
      </c>
      <c r="E33" s="206"/>
      <c r="F33" s="207">
        <f t="shared" ref="F33:I33" si="29">sum(K33,P33,U33,Z33)</f>
        <v>62.5</v>
      </c>
      <c r="G33" s="207">
        <f t="shared" si="29"/>
        <v>62.5</v>
      </c>
      <c r="H33" s="207">
        <f t="shared" si="29"/>
        <v>50</v>
      </c>
      <c r="I33" s="207">
        <f t="shared" si="29"/>
        <v>62.5</v>
      </c>
      <c r="J33" s="208">
        <f t="shared" si="3"/>
        <v>59.375</v>
      </c>
      <c r="K33" s="258"/>
      <c r="L33" s="258"/>
      <c r="M33" s="258"/>
      <c r="N33" s="258"/>
      <c r="O33" s="207" t="str">
        <f t="shared" si="4"/>
        <v>#DIV/0!</v>
      </c>
      <c r="P33" s="261">
        <v>0.0</v>
      </c>
      <c r="Q33" s="261">
        <v>0.0</v>
      </c>
      <c r="R33" s="261">
        <v>0.0</v>
      </c>
      <c r="S33" s="261">
        <v>0.0</v>
      </c>
      <c r="T33" s="207">
        <f t="shared" si="5"/>
        <v>0</v>
      </c>
      <c r="U33" s="258">
        <v>0.0</v>
      </c>
      <c r="V33" s="258">
        <v>0.0</v>
      </c>
      <c r="W33" s="258">
        <v>0.0</v>
      </c>
      <c r="X33" s="258">
        <v>0.0</v>
      </c>
      <c r="Y33" s="207">
        <f t="shared" si="6"/>
        <v>0</v>
      </c>
      <c r="Z33" s="258">
        <v>62.5</v>
      </c>
      <c r="AA33" s="258">
        <v>62.5</v>
      </c>
      <c r="AB33" s="258">
        <v>50.0</v>
      </c>
      <c r="AC33" s="258">
        <v>62.5</v>
      </c>
      <c r="AD33" s="207">
        <f t="shared" si="7"/>
        <v>59.375</v>
      </c>
      <c r="AE33" s="110" t="str">
        <f t="shared" si="8"/>
        <v>#DIV/0!</v>
      </c>
      <c r="AF33" s="110"/>
      <c r="AG33" s="212">
        <v>0.0</v>
      </c>
      <c r="AH33" s="252">
        <v>0.0</v>
      </c>
      <c r="AI33" s="214" t="s">
        <v>179</v>
      </c>
      <c r="AJ33" s="215" t="s">
        <v>267</v>
      </c>
      <c r="AK33" s="216"/>
      <c r="AL33" s="217"/>
      <c r="AM33" s="162"/>
      <c r="AN33" s="152"/>
      <c r="AO33" s="152"/>
      <c r="AP33" s="152"/>
      <c r="AQ33" s="152"/>
      <c r="AR33" s="152"/>
      <c r="AS33" s="152"/>
      <c r="AT33" s="152"/>
      <c r="AU33" s="152"/>
      <c r="AV33" s="152"/>
    </row>
    <row r="34">
      <c r="A34" s="97"/>
      <c r="B34" s="203">
        <v>10.0</v>
      </c>
      <c r="C34" s="267"/>
      <c r="D34" s="268"/>
      <c r="E34" s="220"/>
      <c r="F34" s="207">
        <f t="shared" ref="F34:I34" si="30">sum(K34,P34,U34,Z34)</f>
        <v>37.5</v>
      </c>
      <c r="G34" s="207">
        <f t="shared" si="30"/>
        <v>37.5</v>
      </c>
      <c r="H34" s="207">
        <f t="shared" si="30"/>
        <v>50</v>
      </c>
      <c r="I34" s="207">
        <f t="shared" si="30"/>
        <v>37.5</v>
      </c>
      <c r="J34" s="208">
        <f t="shared" si="3"/>
        <v>40.625</v>
      </c>
      <c r="K34" s="258"/>
      <c r="L34" s="258"/>
      <c r="M34" s="258"/>
      <c r="N34" s="258"/>
      <c r="O34" s="207" t="str">
        <f t="shared" si="4"/>
        <v>#DIV/0!</v>
      </c>
      <c r="P34" s="261">
        <v>0.0</v>
      </c>
      <c r="Q34" s="261">
        <v>0.0</v>
      </c>
      <c r="R34" s="261">
        <v>0.0</v>
      </c>
      <c r="S34" s="261">
        <v>0.0</v>
      </c>
      <c r="T34" s="207">
        <f t="shared" si="5"/>
        <v>0</v>
      </c>
      <c r="U34" s="258">
        <v>0.0</v>
      </c>
      <c r="V34" s="258">
        <v>0.0</v>
      </c>
      <c r="W34" s="258">
        <v>0.0</v>
      </c>
      <c r="X34" s="258">
        <v>0.0</v>
      </c>
      <c r="Y34" s="207">
        <f t="shared" si="6"/>
        <v>0</v>
      </c>
      <c r="Z34" s="258">
        <v>37.5</v>
      </c>
      <c r="AA34" s="258">
        <v>37.5</v>
      </c>
      <c r="AB34" s="258">
        <v>50.0</v>
      </c>
      <c r="AC34" s="258">
        <v>37.5</v>
      </c>
      <c r="AD34" s="207">
        <f t="shared" si="7"/>
        <v>40.625</v>
      </c>
      <c r="AE34" s="110" t="str">
        <f t="shared" si="8"/>
        <v>#DIV/0!</v>
      </c>
      <c r="AF34" s="222"/>
      <c r="AG34" s="212">
        <v>25.0</v>
      </c>
      <c r="AH34" s="252">
        <v>30.0</v>
      </c>
      <c r="AI34" s="97"/>
      <c r="AJ34" s="97"/>
      <c r="AK34" s="216"/>
      <c r="AL34" s="217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</row>
    <row r="35">
      <c r="A35" s="97"/>
      <c r="B35" s="203">
        <v>20.0</v>
      </c>
      <c r="C35" s="267"/>
      <c r="D35" s="268"/>
      <c r="E35" s="220"/>
      <c r="F35" s="207">
        <f t="shared" ref="F35:I35" si="31">sum(K35,P35,U35,Z35)</f>
        <v>0</v>
      </c>
      <c r="G35" s="207">
        <f t="shared" si="31"/>
        <v>0</v>
      </c>
      <c r="H35" s="207">
        <f t="shared" si="31"/>
        <v>0</v>
      </c>
      <c r="I35" s="207">
        <f t="shared" si="31"/>
        <v>0</v>
      </c>
      <c r="J35" s="208">
        <f t="shared" si="3"/>
        <v>0</v>
      </c>
      <c r="K35" s="258"/>
      <c r="L35" s="258"/>
      <c r="M35" s="258"/>
      <c r="N35" s="258"/>
      <c r="O35" s="207" t="str">
        <f t="shared" si="4"/>
        <v>#DIV/0!</v>
      </c>
      <c r="P35" s="261">
        <v>0.0</v>
      </c>
      <c r="Q35" s="261">
        <v>0.0</v>
      </c>
      <c r="R35" s="261">
        <v>0.0</v>
      </c>
      <c r="S35" s="261">
        <v>0.0</v>
      </c>
      <c r="T35" s="207">
        <f t="shared" si="5"/>
        <v>0</v>
      </c>
      <c r="U35" s="258">
        <v>0.0</v>
      </c>
      <c r="V35" s="258">
        <v>0.0</v>
      </c>
      <c r="W35" s="258">
        <v>0.0</v>
      </c>
      <c r="X35" s="258">
        <v>0.0</v>
      </c>
      <c r="Y35" s="207">
        <f t="shared" si="6"/>
        <v>0</v>
      </c>
      <c r="Z35" s="258">
        <v>0.0</v>
      </c>
      <c r="AA35" s="258">
        <v>0.0</v>
      </c>
      <c r="AB35" s="258">
        <v>0.0</v>
      </c>
      <c r="AC35" s="258">
        <v>0.0</v>
      </c>
      <c r="AD35" s="207">
        <f t="shared" si="7"/>
        <v>0</v>
      </c>
      <c r="AE35" s="110" t="str">
        <f t="shared" si="8"/>
        <v>#DIV/0!</v>
      </c>
      <c r="AF35" s="222"/>
      <c r="AG35" s="212">
        <v>0.0</v>
      </c>
      <c r="AH35" s="252">
        <v>30.0</v>
      </c>
      <c r="AI35" s="97"/>
      <c r="AJ35" s="97"/>
      <c r="AK35" s="216"/>
      <c r="AL35" s="217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</row>
    <row r="36">
      <c r="A36" s="97"/>
      <c r="B36" s="203">
        <v>30.0</v>
      </c>
      <c r="C36" s="267"/>
      <c r="D36" s="268"/>
      <c r="E36" s="220"/>
      <c r="F36" s="207">
        <f t="shared" ref="F36:I36" si="32">sum(K36,P36,U36,Z36)</f>
        <v>0</v>
      </c>
      <c r="G36" s="207">
        <f t="shared" si="32"/>
        <v>0</v>
      </c>
      <c r="H36" s="207">
        <f t="shared" si="32"/>
        <v>0</v>
      </c>
      <c r="I36" s="207">
        <f t="shared" si="32"/>
        <v>0</v>
      </c>
      <c r="J36" s="208">
        <f t="shared" si="3"/>
        <v>0</v>
      </c>
      <c r="K36" s="258"/>
      <c r="L36" s="258"/>
      <c r="M36" s="258"/>
      <c r="N36" s="258"/>
      <c r="O36" s="207" t="str">
        <f t="shared" si="4"/>
        <v>#DIV/0!</v>
      </c>
      <c r="P36" s="261">
        <v>0.0</v>
      </c>
      <c r="Q36" s="261">
        <v>0.0</v>
      </c>
      <c r="R36" s="261">
        <v>0.0</v>
      </c>
      <c r="S36" s="261">
        <v>0.0</v>
      </c>
      <c r="T36" s="207">
        <f t="shared" si="5"/>
        <v>0</v>
      </c>
      <c r="U36" s="258">
        <v>0.0</v>
      </c>
      <c r="V36" s="258">
        <v>0.0</v>
      </c>
      <c r="W36" s="258">
        <v>0.0</v>
      </c>
      <c r="X36" s="258">
        <v>0.0</v>
      </c>
      <c r="Y36" s="207">
        <f t="shared" si="6"/>
        <v>0</v>
      </c>
      <c r="Z36" s="258">
        <v>0.0</v>
      </c>
      <c r="AA36" s="258">
        <v>0.0</v>
      </c>
      <c r="AB36" s="258">
        <v>0.0</v>
      </c>
      <c r="AC36" s="258">
        <v>0.0</v>
      </c>
      <c r="AD36" s="207">
        <f t="shared" si="7"/>
        <v>0</v>
      </c>
      <c r="AE36" s="110" t="str">
        <f t="shared" si="8"/>
        <v>#DIV/0!</v>
      </c>
      <c r="AF36" s="209"/>
      <c r="AG36" s="212">
        <v>25.0</v>
      </c>
      <c r="AH36" s="139">
        <v>40.0</v>
      </c>
      <c r="AI36" s="97"/>
      <c r="AJ36" s="97"/>
      <c r="AK36" s="216"/>
      <c r="AL36" s="217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</row>
    <row r="37">
      <c r="A37" s="97"/>
      <c r="B37" s="203">
        <v>40.0</v>
      </c>
      <c r="C37" s="267"/>
      <c r="D37" s="268"/>
      <c r="E37" s="220"/>
      <c r="F37" s="207">
        <f t="shared" ref="F37:I37" si="33">sum(K37,P37,U37,Z37)</f>
        <v>25</v>
      </c>
      <c r="G37" s="207">
        <f t="shared" si="33"/>
        <v>25</v>
      </c>
      <c r="H37" s="207">
        <f t="shared" si="33"/>
        <v>25</v>
      </c>
      <c r="I37" s="207">
        <f t="shared" si="33"/>
        <v>25</v>
      </c>
      <c r="J37" s="208">
        <f t="shared" si="3"/>
        <v>25</v>
      </c>
      <c r="K37" s="258"/>
      <c r="L37" s="258"/>
      <c r="M37" s="258"/>
      <c r="N37" s="258"/>
      <c r="O37" s="207" t="str">
        <f t="shared" si="4"/>
        <v>#DIV/0!</v>
      </c>
      <c r="P37" s="261">
        <v>0.0</v>
      </c>
      <c r="Q37" s="261">
        <v>0.0</v>
      </c>
      <c r="R37" s="261">
        <v>0.0</v>
      </c>
      <c r="S37" s="261">
        <v>0.0</v>
      </c>
      <c r="T37" s="207">
        <f t="shared" si="5"/>
        <v>0</v>
      </c>
      <c r="U37" s="258">
        <v>0.0</v>
      </c>
      <c r="V37" s="258">
        <v>0.0</v>
      </c>
      <c r="W37" s="258">
        <v>0.0</v>
      </c>
      <c r="X37" s="258">
        <v>0.0</v>
      </c>
      <c r="Y37" s="207">
        <f t="shared" si="6"/>
        <v>0</v>
      </c>
      <c r="Z37" s="258">
        <v>25.0</v>
      </c>
      <c r="AA37" s="258">
        <v>25.0</v>
      </c>
      <c r="AB37" s="258">
        <v>25.0</v>
      </c>
      <c r="AC37" s="258">
        <v>25.0</v>
      </c>
      <c r="AD37" s="207">
        <f t="shared" si="7"/>
        <v>25</v>
      </c>
      <c r="AE37" s="110" t="str">
        <f t="shared" si="8"/>
        <v>#DIV/0!</v>
      </c>
      <c r="AF37" s="229"/>
      <c r="AG37" s="212">
        <v>0.0</v>
      </c>
      <c r="AH37" s="252">
        <v>40.0</v>
      </c>
      <c r="AI37" s="97"/>
      <c r="AJ37" s="97"/>
      <c r="AK37" s="216"/>
      <c r="AL37" s="217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</row>
    <row r="38">
      <c r="A38" s="97"/>
      <c r="B38" s="203">
        <v>50.0</v>
      </c>
      <c r="C38" s="268"/>
      <c r="D38" s="268"/>
      <c r="E38" s="220"/>
      <c r="F38" s="207">
        <f t="shared" ref="F38:I38" si="34">sum(K38,P38,U38,Z38)</f>
        <v>0</v>
      </c>
      <c r="G38" s="207">
        <f t="shared" si="34"/>
        <v>0</v>
      </c>
      <c r="H38" s="207">
        <f t="shared" si="34"/>
        <v>0</v>
      </c>
      <c r="I38" s="207">
        <f t="shared" si="34"/>
        <v>0</v>
      </c>
      <c r="J38" s="208">
        <f t="shared" si="3"/>
        <v>0</v>
      </c>
      <c r="K38" s="258"/>
      <c r="L38" s="258"/>
      <c r="M38" s="258"/>
      <c r="N38" s="258"/>
      <c r="O38" s="207" t="str">
        <f t="shared" si="4"/>
        <v>#DIV/0!</v>
      </c>
      <c r="P38" s="261">
        <v>0.0</v>
      </c>
      <c r="Q38" s="261">
        <v>0.0</v>
      </c>
      <c r="R38" s="261">
        <v>0.0</v>
      </c>
      <c r="S38" s="261">
        <v>0.0</v>
      </c>
      <c r="T38" s="207">
        <f t="shared" si="5"/>
        <v>0</v>
      </c>
      <c r="U38" s="258">
        <v>0.0</v>
      </c>
      <c r="V38" s="258">
        <v>0.0</v>
      </c>
      <c r="W38" s="258">
        <v>0.0</v>
      </c>
      <c r="X38" s="258">
        <v>0.0</v>
      </c>
      <c r="Y38" s="207">
        <f t="shared" si="6"/>
        <v>0</v>
      </c>
      <c r="Z38" s="258">
        <v>0.0</v>
      </c>
      <c r="AA38" s="258">
        <v>0.0</v>
      </c>
      <c r="AB38" s="258">
        <v>0.0</v>
      </c>
      <c r="AC38" s="258">
        <v>0.0</v>
      </c>
      <c r="AD38" s="207">
        <f t="shared" si="7"/>
        <v>0</v>
      </c>
      <c r="AE38" s="110" t="str">
        <f t="shared" si="8"/>
        <v>#DIV/0!</v>
      </c>
      <c r="AF38" s="224"/>
      <c r="AG38" s="212">
        <v>25.0</v>
      </c>
      <c r="AH38" s="252">
        <v>30.0</v>
      </c>
      <c r="AI38" s="97"/>
      <c r="AJ38" s="97"/>
      <c r="AK38" s="216"/>
      <c r="AL38" s="217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</row>
    <row r="39">
      <c r="A39" s="97"/>
      <c r="B39" s="203">
        <v>60.0</v>
      </c>
      <c r="C39" s="267"/>
      <c r="D39" s="268"/>
      <c r="E39" s="220"/>
      <c r="F39" s="207">
        <f t="shared" ref="F39:I39" si="35">sum(K39,P39,U39,Z39)</f>
        <v>50</v>
      </c>
      <c r="G39" s="207">
        <f t="shared" si="35"/>
        <v>50</v>
      </c>
      <c r="H39" s="207">
        <f t="shared" si="35"/>
        <v>50</v>
      </c>
      <c r="I39" s="207">
        <f t="shared" si="35"/>
        <v>50</v>
      </c>
      <c r="J39" s="208">
        <f t="shared" si="3"/>
        <v>50</v>
      </c>
      <c r="K39" s="258"/>
      <c r="L39" s="258"/>
      <c r="M39" s="258"/>
      <c r="N39" s="258"/>
      <c r="O39" s="207" t="str">
        <f t="shared" si="4"/>
        <v>#DIV/0!</v>
      </c>
      <c r="P39" s="261">
        <v>25.0</v>
      </c>
      <c r="Q39" s="258">
        <v>25.0</v>
      </c>
      <c r="R39" s="258">
        <v>25.0</v>
      </c>
      <c r="S39" s="258">
        <v>25.0</v>
      </c>
      <c r="T39" s="207">
        <f t="shared" si="5"/>
        <v>25</v>
      </c>
      <c r="U39" s="258">
        <v>0.0</v>
      </c>
      <c r="V39" s="258">
        <v>0.0</v>
      </c>
      <c r="W39" s="258">
        <v>0.0</v>
      </c>
      <c r="X39" s="258">
        <v>0.0</v>
      </c>
      <c r="Y39" s="207">
        <f t="shared" si="6"/>
        <v>0</v>
      </c>
      <c r="Z39" s="258">
        <v>25.0</v>
      </c>
      <c r="AA39" s="258">
        <v>25.0</v>
      </c>
      <c r="AB39" s="258">
        <v>25.0</v>
      </c>
      <c r="AC39" s="258">
        <v>25.0</v>
      </c>
      <c r="AD39" s="207">
        <f t="shared" si="7"/>
        <v>25</v>
      </c>
      <c r="AE39" s="110" t="str">
        <f t="shared" si="8"/>
        <v>#DIV/0!</v>
      </c>
      <c r="AF39" s="207"/>
      <c r="AG39" s="212">
        <v>0.0</v>
      </c>
      <c r="AH39" s="252">
        <v>30.0</v>
      </c>
      <c r="AI39" s="97"/>
      <c r="AJ39" s="97"/>
      <c r="AK39" s="216"/>
      <c r="AL39" s="217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</row>
    <row r="40">
      <c r="A40" s="97"/>
      <c r="B40" s="203">
        <v>70.0</v>
      </c>
      <c r="C40" s="263" t="s">
        <v>313</v>
      </c>
      <c r="D40" s="264" t="s">
        <v>314</v>
      </c>
      <c r="E40" s="220"/>
      <c r="F40" s="207">
        <f t="shared" ref="F40:I40" si="36">sum(K40,P40,U40,Z40)</f>
        <v>25</v>
      </c>
      <c r="G40" s="207">
        <f t="shared" si="36"/>
        <v>25</v>
      </c>
      <c r="H40" s="207">
        <f t="shared" si="36"/>
        <v>50</v>
      </c>
      <c r="I40" s="207">
        <f t="shared" si="36"/>
        <v>25</v>
      </c>
      <c r="J40" s="208">
        <f t="shared" si="3"/>
        <v>31.25</v>
      </c>
      <c r="K40" s="258"/>
      <c r="L40" s="258"/>
      <c r="M40" s="258"/>
      <c r="N40" s="258"/>
      <c r="O40" s="207" t="str">
        <f t="shared" si="4"/>
        <v>#DIV/0!</v>
      </c>
      <c r="P40" s="261">
        <v>25.0</v>
      </c>
      <c r="Q40" s="258">
        <v>25.0</v>
      </c>
      <c r="R40" s="258">
        <v>50.0</v>
      </c>
      <c r="S40" s="258">
        <v>25.0</v>
      </c>
      <c r="T40" s="207">
        <f t="shared" si="5"/>
        <v>31.25</v>
      </c>
      <c r="U40" s="258">
        <v>0.0</v>
      </c>
      <c r="V40" s="258">
        <v>0.0</v>
      </c>
      <c r="W40" s="258">
        <v>0.0</v>
      </c>
      <c r="X40" s="258">
        <v>0.0</v>
      </c>
      <c r="Y40" s="207">
        <f t="shared" si="6"/>
        <v>0</v>
      </c>
      <c r="Z40" s="258">
        <v>0.0</v>
      </c>
      <c r="AA40" s="258">
        <v>0.0</v>
      </c>
      <c r="AB40" s="258">
        <v>0.0</v>
      </c>
      <c r="AC40" s="258">
        <v>0.0</v>
      </c>
      <c r="AD40" s="207">
        <f t="shared" si="7"/>
        <v>0</v>
      </c>
      <c r="AE40" s="110" t="str">
        <f t="shared" si="8"/>
        <v>#DIV/0!</v>
      </c>
      <c r="AF40" s="207"/>
      <c r="AG40" s="212">
        <v>25.0</v>
      </c>
      <c r="AH40" s="252">
        <v>30.0</v>
      </c>
      <c r="AI40" s="97"/>
      <c r="AJ40" s="97"/>
      <c r="AK40" s="272"/>
      <c r="AL40" s="217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</row>
    <row r="41">
      <c r="A41" s="97"/>
      <c r="B41" s="203">
        <v>80.0</v>
      </c>
      <c r="C41" s="267"/>
      <c r="D41" s="268"/>
      <c r="E41" s="220"/>
      <c r="F41" s="207">
        <f t="shared" ref="F41:I41" si="37">sum(K41,P41,U41,Z41)</f>
        <v>0</v>
      </c>
      <c r="G41" s="207">
        <f t="shared" si="37"/>
        <v>0</v>
      </c>
      <c r="H41" s="207">
        <f t="shared" si="37"/>
        <v>0</v>
      </c>
      <c r="I41" s="207">
        <f t="shared" si="37"/>
        <v>0</v>
      </c>
      <c r="J41" s="208">
        <f t="shared" si="3"/>
        <v>0</v>
      </c>
      <c r="K41" s="258"/>
      <c r="L41" s="258"/>
      <c r="M41" s="258"/>
      <c r="N41" s="258"/>
      <c r="O41" s="207" t="str">
        <f t="shared" si="4"/>
        <v>#DIV/0!</v>
      </c>
      <c r="P41" s="261">
        <v>0.0</v>
      </c>
      <c r="Q41" s="261">
        <v>0.0</v>
      </c>
      <c r="R41" s="261">
        <v>0.0</v>
      </c>
      <c r="S41" s="261">
        <v>0.0</v>
      </c>
      <c r="T41" s="207">
        <f t="shared" si="5"/>
        <v>0</v>
      </c>
      <c r="U41" s="258">
        <v>0.0</v>
      </c>
      <c r="V41" s="258">
        <v>0.0</v>
      </c>
      <c r="W41" s="258">
        <v>0.0</v>
      </c>
      <c r="X41" s="258">
        <v>0.0</v>
      </c>
      <c r="Y41" s="207">
        <f t="shared" si="6"/>
        <v>0</v>
      </c>
      <c r="Z41" s="258">
        <v>0.0</v>
      </c>
      <c r="AA41" s="258">
        <v>0.0</v>
      </c>
      <c r="AB41" s="258">
        <v>0.0</v>
      </c>
      <c r="AC41" s="258">
        <v>0.0</v>
      </c>
      <c r="AD41" s="207">
        <f t="shared" si="7"/>
        <v>0</v>
      </c>
      <c r="AE41" s="110" t="str">
        <f t="shared" si="8"/>
        <v>#DIV/0!</v>
      </c>
      <c r="AF41" s="207"/>
      <c r="AG41" s="212">
        <v>0.0</v>
      </c>
      <c r="AH41" s="139">
        <v>0.0</v>
      </c>
      <c r="AI41" s="97"/>
      <c r="AJ41" s="97"/>
      <c r="AK41" s="272"/>
      <c r="AL41" s="217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</row>
    <row r="42">
      <c r="A42" s="97"/>
      <c r="B42" s="203">
        <v>90.0</v>
      </c>
      <c r="C42" s="267"/>
      <c r="D42" s="268"/>
      <c r="E42" s="220"/>
      <c r="F42" s="207">
        <f t="shared" ref="F42:I42" si="38">sum(K42,P42,U42,Z42)</f>
        <v>0</v>
      </c>
      <c r="G42" s="207">
        <f t="shared" si="38"/>
        <v>0</v>
      </c>
      <c r="H42" s="207">
        <f t="shared" si="38"/>
        <v>0</v>
      </c>
      <c r="I42" s="207">
        <f t="shared" si="38"/>
        <v>0</v>
      </c>
      <c r="J42" s="208">
        <f t="shared" si="3"/>
        <v>0</v>
      </c>
      <c r="K42" s="258"/>
      <c r="L42" s="258"/>
      <c r="M42" s="258"/>
      <c r="N42" s="258"/>
      <c r="O42" s="207" t="str">
        <f t="shared" si="4"/>
        <v>#DIV/0!</v>
      </c>
      <c r="P42" s="261">
        <v>0.0</v>
      </c>
      <c r="Q42" s="261">
        <v>0.0</v>
      </c>
      <c r="R42" s="261">
        <v>0.0</v>
      </c>
      <c r="S42" s="261">
        <v>0.0</v>
      </c>
      <c r="T42" s="207">
        <f t="shared" si="5"/>
        <v>0</v>
      </c>
      <c r="U42" s="258">
        <v>0.0</v>
      </c>
      <c r="V42" s="258">
        <v>0.0</v>
      </c>
      <c r="W42" s="258">
        <v>0.0</v>
      </c>
      <c r="X42" s="258">
        <v>0.0</v>
      </c>
      <c r="Y42" s="207">
        <f t="shared" si="6"/>
        <v>0</v>
      </c>
      <c r="Z42" s="258">
        <v>0.0</v>
      </c>
      <c r="AA42" s="258">
        <v>0.0</v>
      </c>
      <c r="AB42" s="258">
        <v>0.0</v>
      </c>
      <c r="AC42" s="258">
        <v>0.0</v>
      </c>
      <c r="AD42" s="207">
        <f t="shared" si="7"/>
        <v>0</v>
      </c>
      <c r="AE42" s="110" t="str">
        <f t="shared" si="8"/>
        <v>#DIV/0!</v>
      </c>
      <c r="AF42" s="222"/>
      <c r="AG42" s="212">
        <v>0.0</v>
      </c>
      <c r="AH42" s="139">
        <v>0.0</v>
      </c>
      <c r="AI42" s="97"/>
      <c r="AJ42" s="97"/>
      <c r="AK42" s="216"/>
      <c r="AL42" s="217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</row>
    <row r="43">
      <c r="A43" s="96"/>
      <c r="B43" s="203">
        <v>100.0</v>
      </c>
      <c r="C43" s="267"/>
      <c r="D43" s="268"/>
      <c r="E43" s="227"/>
      <c r="F43" s="207">
        <f t="shared" ref="F43:I43" si="39">sum(K43,P43,U43,Z43)</f>
        <v>0</v>
      </c>
      <c r="G43" s="207">
        <f t="shared" si="39"/>
        <v>0</v>
      </c>
      <c r="H43" s="207">
        <f t="shared" si="39"/>
        <v>0</v>
      </c>
      <c r="I43" s="207">
        <f t="shared" si="39"/>
        <v>0</v>
      </c>
      <c r="J43" s="208">
        <f t="shared" si="3"/>
        <v>0</v>
      </c>
      <c r="K43" s="258"/>
      <c r="L43" s="258"/>
      <c r="M43" s="258"/>
      <c r="N43" s="258"/>
      <c r="O43" s="207" t="str">
        <f t="shared" si="4"/>
        <v>#DIV/0!</v>
      </c>
      <c r="P43" s="261">
        <v>0.0</v>
      </c>
      <c r="Q43" s="261">
        <v>0.0</v>
      </c>
      <c r="R43" s="261">
        <v>0.0</v>
      </c>
      <c r="S43" s="261">
        <v>0.0</v>
      </c>
      <c r="T43" s="207">
        <f t="shared" si="5"/>
        <v>0</v>
      </c>
      <c r="U43" s="258">
        <v>0.0</v>
      </c>
      <c r="V43" s="258">
        <v>0.0</v>
      </c>
      <c r="W43" s="258">
        <v>0.0</v>
      </c>
      <c r="X43" s="258">
        <v>0.0</v>
      </c>
      <c r="Y43" s="207">
        <f t="shared" si="6"/>
        <v>0</v>
      </c>
      <c r="Z43" s="258">
        <v>0.0</v>
      </c>
      <c r="AA43" s="258">
        <v>0.0</v>
      </c>
      <c r="AB43" s="258">
        <v>0.0</v>
      </c>
      <c r="AC43" s="258">
        <v>0.0</v>
      </c>
      <c r="AD43" s="202">
        <f t="shared" si="7"/>
        <v>0</v>
      </c>
      <c r="AE43" s="110" t="str">
        <f t="shared" si="8"/>
        <v>#DIV/0!</v>
      </c>
      <c r="AF43" s="221"/>
      <c r="AG43" s="212">
        <v>0.0</v>
      </c>
      <c r="AH43" s="139">
        <v>0.0</v>
      </c>
      <c r="AI43" s="96"/>
      <c r="AJ43" s="96"/>
      <c r="AK43" s="216"/>
      <c r="AL43" s="217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20.74621212</v>
      </c>
      <c r="K44" s="236"/>
      <c r="L44" s="236"/>
      <c r="M44" s="236"/>
      <c r="N44" s="236"/>
      <c r="O44" s="237" t="str">
        <f>AVERAGE(O11:O43)</f>
        <v>#DIV/0!</v>
      </c>
      <c r="P44" s="238"/>
      <c r="Q44" s="236"/>
      <c r="R44" s="236"/>
      <c r="S44" s="236"/>
      <c r="T44" s="237">
        <f>AVERAGE(T11:T43)</f>
        <v>9.382575758</v>
      </c>
      <c r="U44" s="273"/>
      <c r="V44" s="273"/>
      <c r="W44" s="273"/>
      <c r="X44" s="273"/>
      <c r="Y44" s="237">
        <f>AVERAGE(Y11:Y43)</f>
        <v>1.704545455</v>
      </c>
      <c r="Z44" s="236"/>
      <c r="AA44" s="236"/>
      <c r="AB44" s="236"/>
      <c r="AC44" s="239"/>
      <c r="AD44" s="240">
        <f>AVERAGE(AD11:AD43)</f>
        <v>9.659090909</v>
      </c>
      <c r="AE44" s="110"/>
      <c r="AF44" s="237">
        <f>SUM(AF11:AF42)</f>
        <v>0</v>
      </c>
      <c r="AG44" s="240">
        <f>AVERAGE(AG11:AG36)</f>
        <v>4.807692308</v>
      </c>
      <c r="AH44" s="244">
        <f>AVERAGE(AH11:AH43)</f>
        <v>17.87878788</v>
      </c>
      <c r="AI44" s="236"/>
      <c r="AJ44" s="238"/>
      <c r="AK44" s="239"/>
      <c r="AL44" s="217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25.72079259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31"/>
      <c r="AE45" s="110"/>
      <c r="AF45" s="221"/>
      <c r="AG45" s="245"/>
      <c r="AH45" s="216"/>
      <c r="AI45" s="245"/>
      <c r="AJ45" s="246"/>
      <c r="AK45" s="216"/>
      <c r="AL45" s="217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248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4"/>
      <c r="AS46" s="154"/>
      <c r="AT46" s="154"/>
      <c r="AU46" s="154"/>
      <c r="AV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248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4"/>
      <c r="AS47" s="154"/>
      <c r="AT47" s="154"/>
      <c r="AU47" s="154"/>
      <c r="AV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248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4"/>
      <c r="AS48" s="154"/>
      <c r="AT48" s="154"/>
      <c r="AU48" s="154"/>
      <c r="AV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248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4"/>
      <c r="AS49" s="154"/>
      <c r="AT49" s="154"/>
      <c r="AU49" s="154"/>
      <c r="AV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</row>
  </sheetData>
  <mergeCells count="32">
    <mergeCell ref="K8:AD8"/>
    <mergeCell ref="AG8:AI8"/>
    <mergeCell ref="AJ8:AJ10"/>
    <mergeCell ref="AK8:AK10"/>
    <mergeCell ref="AI11:AI21"/>
    <mergeCell ref="AJ11:AJ21"/>
    <mergeCell ref="AI22:AI32"/>
    <mergeCell ref="AJ22:AJ32"/>
    <mergeCell ref="AI33:AI43"/>
    <mergeCell ref="AJ33:AJ43"/>
    <mergeCell ref="A9:A10"/>
    <mergeCell ref="B9:B10"/>
    <mergeCell ref="A11:A21"/>
    <mergeCell ref="A22:A32"/>
    <mergeCell ref="A33:A43"/>
    <mergeCell ref="C9:C10"/>
    <mergeCell ref="D9:D10"/>
    <mergeCell ref="H44:I44"/>
    <mergeCell ref="H45:I45"/>
    <mergeCell ref="J8:J10"/>
    <mergeCell ref="O9:O10"/>
    <mergeCell ref="T9:T10"/>
    <mergeCell ref="Y9:Y10"/>
    <mergeCell ref="AF8:AF10"/>
    <mergeCell ref="AG9:AG10"/>
    <mergeCell ref="L2:P3"/>
    <mergeCell ref="C8:D8"/>
    <mergeCell ref="E8:E10"/>
    <mergeCell ref="F8:I8"/>
    <mergeCell ref="AE8:AE10"/>
    <mergeCell ref="F9:I9"/>
    <mergeCell ref="AD9:AD1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31" max="32" width="10.75"/>
    <col customWidth="1" min="35" max="35" width="14.5"/>
  </cols>
  <sheetData>
    <row r="1">
      <c r="A1" s="151" t="s">
        <v>39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4"/>
      <c r="AS1" s="154"/>
      <c r="AT1" s="154"/>
      <c r="AU1" s="154"/>
      <c r="AV1" s="152"/>
    </row>
    <row r="2">
      <c r="A2" s="155" t="s">
        <v>0</v>
      </c>
      <c r="B2" s="156" t="s">
        <v>66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4"/>
      <c r="AS2" s="154"/>
      <c r="AT2" s="154"/>
      <c r="AU2" s="154"/>
      <c r="AV2" s="152"/>
    </row>
    <row r="3">
      <c r="A3" s="155" t="s">
        <v>232</v>
      </c>
      <c r="B3" s="156" t="s">
        <v>233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4"/>
      <c r="AS3" s="154"/>
      <c r="AT3" s="154"/>
      <c r="AU3" s="154"/>
      <c r="AV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4"/>
      <c r="AS4" s="154"/>
      <c r="AT4" s="154"/>
      <c r="AU4" s="154"/>
      <c r="AV4" s="152"/>
    </row>
    <row r="5">
      <c r="A5" s="155" t="s">
        <v>236</v>
      </c>
      <c r="B5" s="152"/>
      <c r="C5" s="152"/>
      <c r="D5" s="155" t="s">
        <v>237</v>
      </c>
      <c r="E5" s="156" t="s">
        <v>267</v>
      </c>
      <c r="F5" s="152"/>
      <c r="G5" s="157" t="s">
        <v>238</v>
      </c>
      <c r="H5" s="156" t="s">
        <v>267</v>
      </c>
      <c r="I5" s="152"/>
      <c r="J5" s="152"/>
      <c r="K5" s="155" t="s">
        <v>239</v>
      </c>
      <c r="L5" s="156"/>
      <c r="M5" s="152"/>
      <c r="N5" s="152"/>
      <c r="O5" s="152"/>
      <c r="P5" s="152"/>
      <c r="Q5" s="152"/>
      <c r="R5" s="152"/>
      <c r="S5" s="152"/>
      <c r="T5" s="152"/>
      <c r="U5" s="155"/>
      <c r="V5" s="155"/>
      <c r="W5" s="155"/>
      <c r="X5" s="155"/>
      <c r="Y5" s="155"/>
      <c r="Z5" s="155" t="s">
        <v>240</v>
      </c>
      <c r="AA5" s="162"/>
      <c r="AB5" s="161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4"/>
      <c r="AS5" s="154"/>
      <c r="AT5" s="154"/>
      <c r="AU5" s="154"/>
      <c r="AV5" s="152"/>
    </row>
    <row r="6">
      <c r="A6" s="152"/>
      <c r="B6" s="152"/>
      <c r="C6" s="152"/>
      <c r="D6" s="155" t="s">
        <v>241</v>
      </c>
      <c r="E6" s="156" t="s">
        <v>288</v>
      </c>
      <c r="F6" s="152"/>
      <c r="G6" s="157" t="s">
        <v>242</v>
      </c>
      <c r="H6" s="156" t="s">
        <v>288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/>
      <c r="V6" s="155"/>
      <c r="W6" s="155"/>
      <c r="X6" s="155"/>
      <c r="Y6" s="155"/>
      <c r="Z6" s="155" t="s">
        <v>10</v>
      </c>
      <c r="AA6" s="162"/>
      <c r="AB6" s="158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4"/>
      <c r="AS6" s="154"/>
      <c r="AT6" s="154"/>
      <c r="AU6" s="154"/>
      <c r="AV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4"/>
      <c r="AS7" s="154"/>
      <c r="AT7" s="154"/>
      <c r="AU7" s="154"/>
      <c r="AV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6"/>
      <c r="AE8" s="169" t="s">
        <v>250</v>
      </c>
      <c r="AF8" s="169" t="s">
        <v>251</v>
      </c>
      <c r="AG8" s="170" t="s">
        <v>252</v>
      </c>
      <c r="AH8" s="39"/>
      <c r="AI8" s="40"/>
      <c r="AJ8" s="171" t="s">
        <v>253</v>
      </c>
      <c r="AK8" s="172" t="s">
        <v>254</v>
      </c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79"/>
      <c r="V9" s="269" t="s">
        <v>200</v>
      </c>
      <c r="W9" s="179"/>
      <c r="X9" s="179"/>
      <c r="Y9" s="183" t="s">
        <v>260</v>
      </c>
      <c r="Z9" s="184"/>
      <c r="AA9" s="178" t="s">
        <v>199</v>
      </c>
      <c r="AB9" s="179"/>
      <c r="AC9" s="182"/>
      <c r="AD9" s="185" t="s">
        <v>260</v>
      </c>
      <c r="AE9" s="97"/>
      <c r="AF9" s="97"/>
      <c r="AG9" s="172" t="s">
        <v>262</v>
      </c>
      <c r="AH9" s="190" t="s">
        <v>263</v>
      </c>
      <c r="AI9" s="191" t="s">
        <v>264</v>
      </c>
      <c r="AJ9" s="97"/>
      <c r="AK9" s="97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270">
        <v>1.0</v>
      </c>
      <c r="V10" s="270">
        <v>2.0</v>
      </c>
      <c r="W10" s="270">
        <v>3.0</v>
      </c>
      <c r="X10" s="270">
        <v>4.0</v>
      </c>
      <c r="Y10" s="197"/>
      <c r="Z10" s="193">
        <v>1.0</v>
      </c>
      <c r="AA10" s="193">
        <v>2.0</v>
      </c>
      <c r="AB10" s="193">
        <v>3.0</v>
      </c>
      <c r="AC10" s="193">
        <v>4.0</v>
      </c>
      <c r="AD10" s="96"/>
      <c r="AE10" s="96"/>
      <c r="AF10" s="96"/>
      <c r="AG10" s="96"/>
      <c r="AH10" s="200" t="s">
        <v>265</v>
      </c>
      <c r="AI10" s="201" t="s">
        <v>246</v>
      </c>
      <c r="AJ10" s="96"/>
      <c r="AK10" s="96"/>
      <c r="AL10" s="152"/>
      <c r="AM10" s="162"/>
      <c r="AN10" s="152"/>
      <c r="AO10" s="152"/>
      <c r="AP10" s="152"/>
      <c r="AQ10" s="152"/>
      <c r="AR10" s="152"/>
      <c r="AS10" s="152"/>
      <c r="AT10" s="152"/>
      <c r="AU10" s="152"/>
      <c r="AV10" s="152"/>
    </row>
    <row r="11">
      <c r="A11" s="202">
        <v>1.0</v>
      </c>
      <c r="B11" s="203">
        <v>0.0</v>
      </c>
      <c r="C11" s="257" t="s">
        <v>68</v>
      </c>
      <c r="D11" s="257" t="s">
        <v>67</v>
      </c>
      <c r="E11" s="206"/>
      <c r="F11" s="207">
        <f t="shared" ref="F11:I11" si="1">sum(K11,P11,U11,Z11)</f>
        <v>25</v>
      </c>
      <c r="G11" s="207">
        <f t="shared" si="1"/>
        <v>25</v>
      </c>
      <c r="H11" s="207">
        <f t="shared" si="1"/>
        <v>12.5</v>
      </c>
      <c r="I11" s="207">
        <f t="shared" si="1"/>
        <v>12.5</v>
      </c>
      <c r="J11" s="208">
        <f t="shared" ref="J11:J43" si="3">AVERAGE(F11:I11)</f>
        <v>18.75</v>
      </c>
      <c r="K11" s="258">
        <v>0.0</v>
      </c>
      <c r="L11" s="258">
        <v>0.0</v>
      </c>
      <c r="M11" s="258">
        <v>0.0</v>
      </c>
      <c r="N11" s="258">
        <v>0.0</v>
      </c>
      <c r="O11" s="207">
        <f t="shared" ref="O11:O43" si="4">AVERAGE(K11:N11)</f>
        <v>0</v>
      </c>
      <c r="P11" s="261">
        <v>25.0</v>
      </c>
      <c r="Q11" s="261">
        <v>25.0</v>
      </c>
      <c r="R11" s="259">
        <v>12.5</v>
      </c>
      <c r="S11" s="261">
        <v>12.5</v>
      </c>
      <c r="T11" s="207">
        <f t="shared" ref="T11:T43" si="5">AVERAGE(P11:S11)</f>
        <v>18.75</v>
      </c>
      <c r="U11" s="258"/>
      <c r="V11" s="258"/>
      <c r="W11" s="258"/>
      <c r="X11" s="258"/>
      <c r="Y11" s="207" t="str">
        <f t="shared" ref="Y11:Y43" si="6">AVERAGE(U11:X11)</f>
        <v>#DIV/0!</v>
      </c>
      <c r="Z11" s="258"/>
      <c r="AA11" s="258"/>
      <c r="AB11" s="258"/>
      <c r="AC11" s="258"/>
      <c r="AD11" s="207" t="str">
        <f t="shared" ref="AD11:AD43" si="7">AVERAGE(Z11:AC11)</f>
        <v>#DIV/0!</v>
      </c>
      <c r="AE11" s="110" t="str">
        <f t="shared" ref="AE11:AE43" si="8">SUM((O11&gt;0)*1,(T11&gt;0)*1,(Y11&gt;0)*1,(AD11&gt;0)*1)</f>
        <v>#DIV/0!</v>
      </c>
      <c r="AF11" s="207"/>
      <c r="AG11" s="274">
        <v>20.0</v>
      </c>
      <c r="AH11" s="275">
        <v>40.0</v>
      </c>
      <c r="AI11" s="214" t="s">
        <v>275</v>
      </c>
      <c r="AJ11" s="215" t="s">
        <v>291</v>
      </c>
      <c r="AK11" s="216"/>
      <c r="AL11" s="217"/>
      <c r="AM11" s="162"/>
      <c r="AN11" s="152"/>
      <c r="AO11" s="152"/>
      <c r="AP11" s="152"/>
      <c r="AQ11" s="152"/>
      <c r="AR11" s="152"/>
      <c r="AS11" s="152"/>
      <c r="AT11" s="152"/>
      <c r="AU11" s="152"/>
      <c r="AV11" s="152"/>
    </row>
    <row r="12">
      <c r="A12" s="97"/>
      <c r="B12" s="203">
        <v>10.0</v>
      </c>
      <c r="C12" s="267"/>
      <c r="D12" s="267"/>
      <c r="E12" s="220"/>
      <c r="F12" s="207">
        <f t="shared" ref="F12:I12" si="2">sum(K12,P12,U12,Z12)</f>
        <v>25</v>
      </c>
      <c r="G12" s="207">
        <f t="shared" si="2"/>
        <v>25</v>
      </c>
      <c r="H12" s="207">
        <f t="shared" si="2"/>
        <v>25</v>
      </c>
      <c r="I12" s="207">
        <f t="shared" si="2"/>
        <v>25</v>
      </c>
      <c r="J12" s="208">
        <f t="shared" si="3"/>
        <v>25</v>
      </c>
      <c r="K12" s="258">
        <v>0.0</v>
      </c>
      <c r="L12" s="258">
        <v>0.0</v>
      </c>
      <c r="M12" s="258">
        <v>0.0</v>
      </c>
      <c r="N12" s="258">
        <v>0.0</v>
      </c>
      <c r="O12" s="207">
        <f t="shared" si="4"/>
        <v>0</v>
      </c>
      <c r="P12" s="261">
        <v>25.0</v>
      </c>
      <c r="Q12" s="261">
        <v>25.0</v>
      </c>
      <c r="R12" s="261">
        <v>25.0</v>
      </c>
      <c r="S12" s="261">
        <v>25.0</v>
      </c>
      <c r="T12" s="207">
        <f t="shared" si="5"/>
        <v>25</v>
      </c>
      <c r="U12" s="258"/>
      <c r="V12" s="258"/>
      <c r="W12" s="258"/>
      <c r="X12" s="258"/>
      <c r="Y12" s="207" t="str">
        <f t="shared" si="6"/>
        <v>#DIV/0!</v>
      </c>
      <c r="Z12" s="258"/>
      <c r="AA12" s="258"/>
      <c r="AB12" s="258"/>
      <c r="AC12" s="258"/>
      <c r="AD12" s="207" t="str">
        <f t="shared" si="7"/>
        <v>#DIV/0!</v>
      </c>
      <c r="AE12" s="110" t="str">
        <f t="shared" si="8"/>
        <v>#DIV/0!</v>
      </c>
      <c r="AF12" s="222"/>
      <c r="AG12" s="274">
        <v>20.0</v>
      </c>
      <c r="AH12" s="276">
        <v>50.0</v>
      </c>
      <c r="AI12" s="97"/>
      <c r="AJ12" s="97"/>
      <c r="AK12" s="216"/>
      <c r="AL12" s="217"/>
      <c r="AM12" s="162"/>
      <c r="AN12" s="152"/>
      <c r="AO12" s="152"/>
      <c r="AP12" s="152"/>
      <c r="AQ12" s="152"/>
      <c r="AR12" s="152"/>
      <c r="AS12" s="152"/>
      <c r="AT12" s="152"/>
      <c r="AU12" s="152"/>
      <c r="AV12" s="152"/>
    </row>
    <row r="13">
      <c r="A13" s="97"/>
      <c r="B13" s="203">
        <v>20.0</v>
      </c>
      <c r="C13" s="267"/>
      <c r="D13" s="267"/>
      <c r="E13" s="220"/>
      <c r="F13" s="207">
        <f t="shared" ref="F13:I13" si="9">sum(K13,P13,U13,Z13)</f>
        <v>25</v>
      </c>
      <c r="G13" s="207">
        <f t="shared" si="9"/>
        <v>25</v>
      </c>
      <c r="H13" s="207">
        <f t="shared" si="9"/>
        <v>18.75</v>
      </c>
      <c r="I13" s="207">
        <f t="shared" si="9"/>
        <v>25</v>
      </c>
      <c r="J13" s="208">
        <f t="shared" si="3"/>
        <v>23.4375</v>
      </c>
      <c r="K13" s="258">
        <v>12.5</v>
      </c>
      <c r="L13" s="258">
        <v>12.5</v>
      </c>
      <c r="M13" s="258">
        <v>6.25</v>
      </c>
      <c r="N13" s="258">
        <v>12.5</v>
      </c>
      <c r="O13" s="207">
        <f t="shared" si="4"/>
        <v>10.9375</v>
      </c>
      <c r="P13" s="261">
        <v>12.5</v>
      </c>
      <c r="Q13" s="258">
        <v>12.5</v>
      </c>
      <c r="R13" s="259">
        <v>12.5</v>
      </c>
      <c r="S13" s="261">
        <v>12.5</v>
      </c>
      <c r="T13" s="207">
        <f t="shared" si="5"/>
        <v>12.5</v>
      </c>
      <c r="U13" s="258"/>
      <c r="V13" s="258"/>
      <c r="W13" s="258"/>
      <c r="X13" s="258"/>
      <c r="Y13" s="207" t="str">
        <f t="shared" si="6"/>
        <v>#DIV/0!</v>
      </c>
      <c r="Z13" s="258"/>
      <c r="AA13" s="258"/>
      <c r="AB13" s="258"/>
      <c r="AC13" s="258"/>
      <c r="AD13" s="207" t="str">
        <f t="shared" si="7"/>
        <v>#DIV/0!</v>
      </c>
      <c r="AE13" s="110" t="str">
        <f t="shared" si="8"/>
        <v>#DIV/0!</v>
      </c>
      <c r="AF13" s="110">
        <v>28.0</v>
      </c>
      <c r="AG13" s="274">
        <v>25.0</v>
      </c>
      <c r="AH13" s="276">
        <v>40.0</v>
      </c>
      <c r="AI13" s="97"/>
      <c r="AJ13" s="97"/>
      <c r="AK13" s="216"/>
      <c r="AL13" s="217"/>
      <c r="AM13" s="162"/>
      <c r="AN13" s="152"/>
      <c r="AO13" s="152"/>
      <c r="AP13" s="152"/>
      <c r="AQ13" s="152"/>
      <c r="AR13" s="152"/>
      <c r="AS13" s="152"/>
      <c r="AT13" s="152"/>
      <c r="AU13" s="152"/>
      <c r="AV13" s="152"/>
    </row>
    <row r="14">
      <c r="A14" s="97"/>
      <c r="B14" s="203">
        <v>30.0</v>
      </c>
      <c r="C14" s="267"/>
      <c r="D14" s="267"/>
      <c r="E14" s="220"/>
      <c r="F14" s="207">
        <f t="shared" ref="F14:I14" si="10">sum(K14,P14,U14,Z14)</f>
        <v>31.25</v>
      </c>
      <c r="G14" s="207">
        <f t="shared" si="10"/>
        <v>25</v>
      </c>
      <c r="H14" s="207">
        <f t="shared" si="10"/>
        <v>18.75</v>
      </c>
      <c r="I14" s="207">
        <f t="shared" si="10"/>
        <v>18.75</v>
      </c>
      <c r="J14" s="208">
        <f t="shared" si="3"/>
        <v>23.4375</v>
      </c>
      <c r="K14" s="258">
        <v>6.25</v>
      </c>
      <c r="L14" s="258">
        <v>0.0</v>
      </c>
      <c r="M14" s="258">
        <v>6.25</v>
      </c>
      <c r="N14" s="258">
        <v>6.25</v>
      </c>
      <c r="O14" s="207">
        <f t="shared" si="4"/>
        <v>4.6875</v>
      </c>
      <c r="P14" s="261">
        <v>25.0</v>
      </c>
      <c r="Q14" s="258">
        <v>25.0</v>
      </c>
      <c r="R14" s="259">
        <v>12.5</v>
      </c>
      <c r="S14" s="261">
        <v>12.5</v>
      </c>
      <c r="T14" s="207">
        <f t="shared" si="5"/>
        <v>18.75</v>
      </c>
      <c r="U14" s="258"/>
      <c r="V14" s="258"/>
      <c r="W14" s="258"/>
      <c r="X14" s="258"/>
      <c r="Y14" s="207" t="str">
        <f t="shared" si="6"/>
        <v>#DIV/0!</v>
      </c>
      <c r="Z14" s="258"/>
      <c r="AA14" s="258"/>
      <c r="AB14" s="258"/>
      <c r="AC14" s="258"/>
      <c r="AD14" s="207" t="str">
        <f t="shared" si="7"/>
        <v>#DIV/0!</v>
      </c>
      <c r="AE14" s="110" t="str">
        <f t="shared" si="8"/>
        <v>#DIV/0!</v>
      </c>
      <c r="AF14" s="110">
        <v>12.0</v>
      </c>
      <c r="AG14" s="274">
        <v>25.0</v>
      </c>
      <c r="AH14" s="276">
        <v>40.0</v>
      </c>
      <c r="AI14" s="97"/>
      <c r="AJ14" s="97"/>
      <c r="AK14" s="216"/>
      <c r="AL14" s="217"/>
      <c r="AM14" s="162"/>
      <c r="AN14" s="152"/>
      <c r="AO14" s="152"/>
      <c r="AP14" s="152"/>
      <c r="AQ14" s="152"/>
      <c r="AR14" s="152"/>
      <c r="AS14" s="152"/>
      <c r="AT14" s="152"/>
      <c r="AU14" s="152"/>
      <c r="AV14" s="152"/>
    </row>
    <row r="15">
      <c r="A15" s="97"/>
      <c r="B15" s="203">
        <v>40.0</v>
      </c>
      <c r="C15" s="267"/>
      <c r="D15" s="267"/>
      <c r="E15" s="220"/>
      <c r="F15" s="207">
        <f t="shared" ref="F15:I15" si="11">sum(K15,P15,U15,Z15)</f>
        <v>31.25</v>
      </c>
      <c r="G15" s="207">
        <f t="shared" si="11"/>
        <v>25</v>
      </c>
      <c r="H15" s="207">
        <f t="shared" si="11"/>
        <v>18.75</v>
      </c>
      <c r="I15" s="207">
        <f t="shared" si="11"/>
        <v>50</v>
      </c>
      <c r="J15" s="208">
        <f t="shared" si="3"/>
        <v>31.25</v>
      </c>
      <c r="K15" s="258">
        <v>6.25</v>
      </c>
      <c r="L15" s="258">
        <v>0.0</v>
      </c>
      <c r="M15" s="258">
        <v>6.25</v>
      </c>
      <c r="N15" s="258">
        <v>25.0</v>
      </c>
      <c r="O15" s="207">
        <f t="shared" si="4"/>
        <v>9.375</v>
      </c>
      <c r="P15" s="261">
        <v>25.0</v>
      </c>
      <c r="Q15" s="261">
        <v>25.0</v>
      </c>
      <c r="R15" s="261">
        <v>12.5</v>
      </c>
      <c r="S15" s="261">
        <v>25.0</v>
      </c>
      <c r="T15" s="207">
        <f t="shared" si="5"/>
        <v>21.875</v>
      </c>
      <c r="U15" s="258"/>
      <c r="V15" s="258"/>
      <c r="W15" s="258"/>
      <c r="X15" s="258"/>
      <c r="Y15" s="207" t="str">
        <f t="shared" si="6"/>
        <v>#DIV/0!</v>
      </c>
      <c r="Z15" s="258"/>
      <c r="AA15" s="258"/>
      <c r="AB15" s="258"/>
      <c r="AC15" s="258"/>
      <c r="AD15" s="207" t="str">
        <f t="shared" si="7"/>
        <v>#DIV/0!</v>
      </c>
      <c r="AE15" s="110" t="str">
        <f t="shared" si="8"/>
        <v>#DIV/0!</v>
      </c>
      <c r="AF15" s="110">
        <v>24.0</v>
      </c>
      <c r="AG15" s="274">
        <v>20.0</v>
      </c>
      <c r="AH15" s="276">
        <v>50.0</v>
      </c>
      <c r="AI15" s="97"/>
      <c r="AJ15" s="97"/>
      <c r="AK15" s="216"/>
      <c r="AL15" s="217"/>
      <c r="AM15" s="162"/>
      <c r="AN15" s="152"/>
      <c r="AO15" s="152"/>
      <c r="AP15" s="152"/>
      <c r="AQ15" s="152"/>
      <c r="AR15" s="152"/>
      <c r="AS15" s="152"/>
      <c r="AT15" s="152"/>
      <c r="AU15" s="152"/>
      <c r="AV15" s="152"/>
    </row>
    <row r="16">
      <c r="A16" s="97"/>
      <c r="B16" s="203">
        <v>50.0</v>
      </c>
      <c r="C16" s="263" t="s">
        <v>315</v>
      </c>
      <c r="D16" s="263" t="s">
        <v>316</v>
      </c>
      <c r="E16" s="220"/>
      <c r="F16" s="207">
        <f t="shared" ref="F16:I16" si="12">sum(K16,P16,U16,Z16)</f>
        <v>31.25</v>
      </c>
      <c r="G16" s="207">
        <f t="shared" si="12"/>
        <v>25</v>
      </c>
      <c r="H16" s="207">
        <f t="shared" si="12"/>
        <v>31.25</v>
      </c>
      <c r="I16" s="207">
        <f t="shared" si="12"/>
        <v>31.25</v>
      </c>
      <c r="J16" s="208">
        <f t="shared" si="3"/>
        <v>29.6875</v>
      </c>
      <c r="K16" s="258">
        <v>6.25</v>
      </c>
      <c r="L16" s="258">
        <v>0.0</v>
      </c>
      <c r="M16" s="258">
        <v>6.25</v>
      </c>
      <c r="N16" s="258">
        <v>6.25</v>
      </c>
      <c r="O16" s="207">
        <f t="shared" si="4"/>
        <v>4.6875</v>
      </c>
      <c r="P16" s="261">
        <v>25.0</v>
      </c>
      <c r="Q16" s="261">
        <v>25.0</v>
      </c>
      <c r="R16" s="261">
        <v>25.0</v>
      </c>
      <c r="S16" s="261">
        <v>25.0</v>
      </c>
      <c r="T16" s="207">
        <f t="shared" si="5"/>
        <v>25</v>
      </c>
      <c r="U16" s="258"/>
      <c r="V16" s="258"/>
      <c r="W16" s="258"/>
      <c r="X16" s="258"/>
      <c r="Y16" s="207" t="str">
        <f t="shared" si="6"/>
        <v>#DIV/0!</v>
      </c>
      <c r="Z16" s="258"/>
      <c r="AA16" s="258"/>
      <c r="AB16" s="258"/>
      <c r="AC16" s="258"/>
      <c r="AD16" s="207" t="str">
        <f t="shared" si="7"/>
        <v>#DIV/0!</v>
      </c>
      <c r="AE16" s="110" t="str">
        <f t="shared" si="8"/>
        <v>#DIV/0!</v>
      </c>
      <c r="AF16" s="222">
        <v>12.0</v>
      </c>
      <c r="AG16" s="274">
        <v>20.0</v>
      </c>
      <c r="AH16" s="276">
        <v>50.0</v>
      </c>
      <c r="AI16" s="97"/>
      <c r="AJ16" s="97"/>
      <c r="AK16" s="216"/>
      <c r="AL16" s="217"/>
      <c r="AM16" s="162"/>
      <c r="AN16" s="152"/>
      <c r="AO16" s="152"/>
      <c r="AP16" s="152"/>
      <c r="AQ16" s="152"/>
      <c r="AR16" s="152"/>
      <c r="AS16" s="152"/>
      <c r="AT16" s="152"/>
      <c r="AU16" s="152"/>
      <c r="AV16" s="152"/>
    </row>
    <row r="17">
      <c r="A17" s="97"/>
      <c r="B17" s="203">
        <v>60.0</v>
      </c>
      <c r="C17" s="268"/>
      <c r="D17" s="268"/>
      <c r="E17" s="220"/>
      <c r="F17" s="207">
        <f t="shared" ref="F17:I17" si="13">sum(K17,P17,U17,Z17)</f>
        <v>0</v>
      </c>
      <c r="G17" s="207">
        <f t="shared" si="13"/>
        <v>0</v>
      </c>
      <c r="H17" s="207">
        <f t="shared" si="13"/>
        <v>0</v>
      </c>
      <c r="I17" s="207">
        <f t="shared" si="13"/>
        <v>0</v>
      </c>
      <c r="J17" s="208">
        <f t="shared" si="3"/>
        <v>0</v>
      </c>
      <c r="K17" s="258">
        <v>0.0</v>
      </c>
      <c r="L17" s="258">
        <v>0.0</v>
      </c>
      <c r="M17" s="258">
        <v>0.0</v>
      </c>
      <c r="N17" s="258">
        <v>0.0</v>
      </c>
      <c r="O17" s="207">
        <f t="shared" si="4"/>
        <v>0</v>
      </c>
      <c r="P17" s="261">
        <v>0.0</v>
      </c>
      <c r="Q17" s="261">
        <v>0.0</v>
      </c>
      <c r="R17" s="261">
        <v>0.0</v>
      </c>
      <c r="S17" s="261">
        <v>0.0</v>
      </c>
      <c r="T17" s="207">
        <f t="shared" si="5"/>
        <v>0</v>
      </c>
      <c r="U17" s="258"/>
      <c r="V17" s="258"/>
      <c r="W17" s="258"/>
      <c r="X17" s="258"/>
      <c r="Y17" s="207" t="str">
        <f t="shared" si="6"/>
        <v>#DIV/0!</v>
      </c>
      <c r="Z17" s="258"/>
      <c r="AA17" s="258"/>
      <c r="AB17" s="258"/>
      <c r="AC17" s="258"/>
      <c r="AD17" s="207" t="str">
        <f t="shared" si="7"/>
        <v>#DIV/0!</v>
      </c>
      <c r="AE17" s="110" t="str">
        <f t="shared" si="8"/>
        <v>#DIV/0!</v>
      </c>
      <c r="AF17" s="224"/>
      <c r="AG17" s="274">
        <v>0.0</v>
      </c>
      <c r="AH17" s="276">
        <v>0.0</v>
      </c>
      <c r="AI17" s="97"/>
      <c r="AJ17" s="97"/>
      <c r="AK17" s="216"/>
      <c r="AL17" s="217"/>
      <c r="AM17" s="162"/>
      <c r="AN17" s="152"/>
      <c r="AO17" s="152"/>
      <c r="AP17" s="152"/>
      <c r="AQ17" s="152"/>
      <c r="AR17" s="152"/>
      <c r="AS17" s="152"/>
      <c r="AT17" s="152"/>
      <c r="AU17" s="152"/>
      <c r="AV17" s="152"/>
    </row>
    <row r="18">
      <c r="A18" s="97"/>
      <c r="B18" s="203">
        <v>70.0</v>
      </c>
      <c r="C18" s="268"/>
      <c r="D18" s="268"/>
      <c r="E18" s="220"/>
      <c r="F18" s="207">
        <f t="shared" ref="F18:I18" si="14">sum(K18,P18,U18,Z18)</f>
        <v>0</v>
      </c>
      <c r="G18" s="207">
        <f t="shared" si="14"/>
        <v>0</v>
      </c>
      <c r="H18" s="207">
        <f t="shared" si="14"/>
        <v>0</v>
      </c>
      <c r="I18" s="207">
        <f t="shared" si="14"/>
        <v>0</v>
      </c>
      <c r="J18" s="208">
        <f t="shared" si="3"/>
        <v>0</v>
      </c>
      <c r="K18" s="258">
        <v>0.0</v>
      </c>
      <c r="L18" s="258">
        <v>0.0</v>
      </c>
      <c r="M18" s="258">
        <v>0.0</v>
      </c>
      <c r="N18" s="258">
        <v>0.0</v>
      </c>
      <c r="O18" s="207">
        <f t="shared" si="4"/>
        <v>0</v>
      </c>
      <c r="P18" s="261">
        <v>0.0</v>
      </c>
      <c r="Q18" s="261">
        <v>0.0</v>
      </c>
      <c r="R18" s="261">
        <v>0.0</v>
      </c>
      <c r="S18" s="261">
        <v>0.0</v>
      </c>
      <c r="T18" s="207">
        <f t="shared" si="5"/>
        <v>0</v>
      </c>
      <c r="U18" s="258"/>
      <c r="V18" s="258"/>
      <c r="W18" s="258"/>
      <c r="X18" s="258"/>
      <c r="Y18" s="207" t="str">
        <f t="shared" si="6"/>
        <v>#DIV/0!</v>
      </c>
      <c r="Z18" s="258"/>
      <c r="AA18" s="258"/>
      <c r="AB18" s="258"/>
      <c r="AC18" s="258"/>
      <c r="AD18" s="207" t="str">
        <f t="shared" si="7"/>
        <v>#DIV/0!</v>
      </c>
      <c r="AE18" s="110" t="str">
        <f t="shared" si="8"/>
        <v>#DIV/0!</v>
      </c>
      <c r="AF18" s="207"/>
      <c r="AG18" s="274">
        <v>0.0</v>
      </c>
      <c r="AH18" s="277">
        <v>0.0</v>
      </c>
      <c r="AI18" s="97"/>
      <c r="AJ18" s="97"/>
      <c r="AK18" s="216"/>
      <c r="AL18" s="217"/>
      <c r="AM18" s="162"/>
      <c r="AN18" s="152"/>
      <c r="AO18" s="152"/>
      <c r="AP18" s="152"/>
      <c r="AQ18" s="152"/>
      <c r="AR18" s="152"/>
      <c r="AS18" s="152"/>
      <c r="AT18" s="152"/>
      <c r="AU18" s="152"/>
      <c r="AV18" s="152"/>
    </row>
    <row r="19">
      <c r="A19" s="97"/>
      <c r="B19" s="203">
        <v>80.0</v>
      </c>
      <c r="C19" s="268"/>
      <c r="D19" s="268"/>
      <c r="E19" s="220"/>
      <c r="F19" s="207">
        <f t="shared" ref="F19:I19" si="15">sum(K19,P19,U19,Z19)</f>
        <v>0</v>
      </c>
      <c r="G19" s="207">
        <f t="shared" si="15"/>
        <v>0</v>
      </c>
      <c r="H19" s="207">
        <f t="shared" si="15"/>
        <v>0</v>
      </c>
      <c r="I19" s="207">
        <f t="shared" si="15"/>
        <v>0</v>
      </c>
      <c r="J19" s="208">
        <f t="shared" si="3"/>
        <v>0</v>
      </c>
      <c r="K19" s="258">
        <v>0.0</v>
      </c>
      <c r="L19" s="258">
        <v>0.0</v>
      </c>
      <c r="M19" s="258">
        <v>0.0</v>
      </c>
      <c r="N19" s="258">
        <v>0.0</v>
      </c>
      <c r="O19" s="207">
        <f t="shared" si="4"/>
        <v>0</v>
      </c>
      <c r="P19" s="261">
        <v>0.0</v>
      </c>
      <c r="Q19" s="261">
        <v>0.0</v>
      </c>
      <c r="R19" s="261">
        <v>0.0</v>
      </c>
      <c r="S19" s="261">
        <v>0.0</v>
      </c>
      <c r="T19" s="207">
        <f t="shared" si="5"/>
        <v>0</v>
      </c>
      <c r="U19" s="258"/>
      <c r="V19" s="258"/>
      <c r="W19" s="258"/>
      <c r="X19" s="258"/>
      <c r="Y19" s="207" t="str">
        <f t="shared" si="6"/>
        <v>#DIV/0!</v>
      </c>
      <c r="Z19" s="258"/>
      <c r="AA19" s="258"/>
      <c r="AB19" s="258"/>
      <c r="AC19" s="258"/>
      <c r="AD19" s="207" t="str">
        <f t="shared" si="7"/>
        <v>#DIV/0!</v>
      </c>
      <c r="AE19" s="110" t="str">
        <f t="shared" si="8"/>
        <v>#DIV/0!</v>
      </c>
      <c r="AF19" s="207"/>
      <c r="AG19" s="274">
        <v>0.0</v>
      </c>
      <c r="AH19" s="276">
        <v>0.0</v>
      </c>
      <c r="AI19" s="97"/>
      <c r="AJ19" s="97"/>
      <c r="AK19" s="216"/>
      <c r="AL19" s="217"/>
      <c r="AM19" s="162"/>
      <c r="AN19" s="152"/>
      <c r="AO19" s="152"/>
      <c r="AP19" s="152"/>
      <c r="AQ19" s="152"/>
      <c r="AR19" s="152"/>
      <c r="AS19" s="152"/>
      <c r="AT19" s="152"/>
      <c r="AU19" s="152"/>
      <c r="AV19" s="152"/>
    </row>
    <row r="20">
      <c r="A20" s="97"/>
      <c r="B20" s="203">
        <v>90.0</v>
      </c>
      <c r="C20" s="268"/>
      <c r="D20" s="268"/>
      <c r="E20" s="220"/>
      <c r="F20" s="207">
        <f t="shared" ref="F20:I20" si="16">sum(K20,P20,U20,Z20)</f>
        <v>0</v>
      </c>
      <c r="G20" s="207">
        <f t="shared" si="16"/>
        <v>0</v>
      </c>
      <c r="H20" s="207">
        <f t="shared" si="16"/>
        <v>0</v>
      </c>
      <c r="I20" s="207">
        <f t="shared" si="16"/>
        <v>0</v>
      </c>
      <c r="J20" s="208">
        <f t="shared" si="3"/>
        <v>0</v>
      </c>
      <c r="K20" s="258">
        <v>0.0</v>
      </c>
      <c r="L20" s="258">
        <v>0.0</v>
      </c>
      <c r="M20" s="258">
        <v>0.0</v>
      </c>
      <c r="N20" s="258">
        <v>0.0</v>
      </c>
      <c r="O20" s="207">
        <f t="shared" si="4"/>
        <v>0</v>
      </c>
      <c r="P20" s="261">
        <v>0.0</v>
      </c>
      <c r="Q20" s="261">
        <v>0.0</v>
      </c>
      <c r="R20" s="261">
        <v>0.0</v>
      </c>
      <c r="S20" s="261">
        <v>0.0</v>
      </c>
      <c r="T20" s="207">
        <f t="shared" si="5"/>
        <v>0</v>
      </c>
      <c r="U20" s="258"/>
      <c r="V20" s="258"/>
      <c r="W20" s="258"/>
      <c r="X20" s="258"/>
      <c r="Y20" s="207" t="str">
        <f t="shared" si="6"/>
        <v>#DIV/0!</v>
      </c>
      <c r="Z20" s="258"/>
      <c r="AA20" s="258"/>
      <c r="AB20" s="258"/>
      <c r="AC20" s="258"/>
      <c r="AD20" s="207" t="str">
        <f t="shared" si="7"/>
        <v>#DIV/0!</v>
      </c>
      <c r="AE20" s="110" t="str">
        <f t="shared" si="8"/>
        <v>#DIV/0!</v>
      </c>
      <c r="AF20" s="224"/>
      <c r="AG20" s="274">
        <v>0.0</v>
      </c>
      <c r="AH20" s="276">
        <v>0.0</v>
      </c>
      <c r="AI20" s="97"/>
      <c r="AJ20" s="97"/>
      <c r="AK20" s="216"/>
      <c r="AL20" s="217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</row>
    <row r="21">
      <c r="A21" s="96"/>
      <c r="B21" s="203">
        <v>100.0</v>
      </c>
      <c r="C21" s="267"/>
      <c r="D21" s="268"/>
      <c r="E21" s="227"/>
      <c r="F21" s="207">
        <f t="shared" ref="F21:I21" si="17">sum(K21,P21,U21,Z21)</f>
        <v>0</v>
      </c>
      <c r="G21" s="207">
        <f t="shared" si="17"/>
        <v>0</v>
      </c>
      <c r="H21" s="207">
        <f t="shared" si="17"/>
        <v>0</v>
      </c>
      <c r="I21" s="207">
        <f t="shared" si="17"/>
        <v>0</v>
      </c>
      <c r="J21" s="208">
        <f t="shared" si="3"/>
        <v>0</v>
      </c>
      <c r="K21" s="258">
        <v>0.0</v>
      </c>
      <c r="L21" s="258">
        <v>0.0</v>
      </c>
      <c r="M21" s="258">
        <v>0.0</v>
      </c>
      <c r="N21" s="258">
        <v>0.0</v>
      </c>
      <c r="O21" s="207">
        <f t="shared" si="4"/>
        <v>0</v>
      </c>
      <c r="P21" s="261">
        <v>0.0</v>
      </c>
      <c r="Q21" s="261">
        <v>0.0</v>
      </c>
      <c r="R21" s="261">
        <v>0.0</v>
      </c>
      <c r="S21" s="261">
        <v>0.0</v>
      </c>
      <c r="T21" s="207">
        <f t="shared" si="5"/>
        <v>0</v>
      </c>
      <c r="U21" s="258"/>
      <c r="V21" s="258"/>
      <c r="W21" s="258"/>
      <c r="X21" s="258"/>
      <c r="Y21" s="207" t="str">
        <f t="shared" si="6"/>
        <v>#DIV/0!</v>
      </c>
      <c r="Z21" s="258"/>
      <c r="AA21" s="258"/>
      <c r="AB21" s="258"/>
      <c r="AC21" s="258"/>
      <c r="AD21" s="207" t="str">
        <f t="shared" si="7"/>
        <v>#DIV/0!</v>
      </c>
      <c r="AE21" s="110" t="str">
        <f t="shared" si="8"/>
        <v>#DIV/0!</v>
      </c>
      <c r="AF21" s="224"/>
      <c r="AG21" s="274">
        <v>0.0</v>
      </c>
      <c r="AH21" s="278">
        <v>0.0</v>
      </c>
      <c r="AI21" s="96"/>
      <c r="AJ21" s="96"/>
      <c r="AK21" s="216"/>
      <c r="AL21" s="217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</row>
    <row r="22">
      <c r="A22" s="202">
        <v>2.0</v>
      </c>
      <c r="B22" s="203">
        <v>0.0</v>
      </c>
      <c r="C22" s="263" t="s">
        <v>317</v>
      </c>
      <c r="D22" s="264" t="s">
        <v>318</v>
      </c>
      <c r="E22" s="206"/>
      <c r="F22" s="207">
        <f t="shared" ref="F22:I22" si="18">sum(K22,P22,U22,Z22)</f>
        <v>0</v>
      </c>
      <c r="G22" s="207">
        <f t="shared" si="18"/>
        <v>0</v>
      </c>
      <c r="H22" s="207">
        <f t="shared" si="18"/>
        <v>0</v>
      </c>
      <c r="I22" s="207">
        <f t="shared" si="18"/>
        <v>0</v>
      </c>
      <c r="J22" s="208">
        <f t="shared" si="3"/>
        <v>0</v>
      </c>
      <c r="K22" s="258">
        <v>0.0</v>
      </c>
      <c r="L22" s="258">
        <v>0.0</v>
      </c>
      <c r="M22" s="258">
        <v>0.0</v>
      </c>
      <c r="N22" s="258">
        <v>0.0</v>
      </c>
      <c r="O22" s="207">
        <f t="shared" si="4"/>
        <v>0</v>
      </c>
      <c r="P22" s="261">
        <v>0.0</v>
      </c>
      <c r="Q22" s="261">
        <v>0.0</v>
      </c>
      <c r="R22" s="261">
        <v>0.0</v>
      </c>
      <c r="S22" s="261">
        <v>0.0</v>
      </c>
      <c r="T22" s="207">
        <f t="shared" si="5"/>
        <v>0</v>
      </c>
      <c r="U22" s="258"/>
      <c r="V22" s="258"/>
      <c r="W22" s="258"/>
      <c r="X22" s="258"/>
      <c r="Y22" s="207" t="str">
        <f t="shared" si="6"/>
        <v>#DIV/0!</v>
      </c>
      <c r="Z22" s="258"/>
      <c r="AA22" s="258"/>
      <c r="AB22" s="258"/>
      <c r="AC22" s="258"/>
      <c r="AD22" s="207" t="str">
        <f t="shared" si="7"/>
        <v>#DIV/0!</v>
      </c>
      <c r="AE22" s="110" t="str">
        <f t="shared" si="8"/>
        <v>#DIV/0!</v>
      </c>
      <c r="AF22" s="110"/>
      <c r="AG22" s="274">
        <v>0.0</v>
      </c>
      <c r="AH22" s="276">
        <v>0.0</v>
      </c>
      <c r="AI22" s="214" t="s">
        <v>275</v>
      </c>
      <c r="AJ22" s="215" t="s">
        <v>291</v>
      </c>
      <c r="AK22" s="216"/>
      <c r="AL22" s="217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</row>
    <row r="23">
      <c r="A23" s="97"/>
      <c r="B23" s="203">
        <v>10.0</v>
      </c>
      <c r="C23" s="267"/>
      <c r="D23" s="268"/>
      <c r="E23" s="220"/>
      <c r="F23" s="207">
        <f t="shared" ref="F23:I23" si="19">sum(K23,P23,U23,Z23)</f>
        <v>0</v>
      </c>
      <c r="G23" s="207">
        <f t="shared" si="19"/>
        <v>0</v>
      </c>
      <c r="H23" s="207">
        <f t="shared" si="19"/>
        <v>0</v>
      </c>
      <c r="I23" s="207">
        <f t="shared" si="19"/>
        <v>0</v>
      </c>
      <c r="J23" s="208">
        <f t="shared" si="3"/>
        <v>0</v>
      </c>
      <c r="K23" s="258">
        <v>0.0</v>
      </c>
      <c r="L23" s="258">
        <v>0.0</v>
      </c>
      <c r="M23" s="258">
        <v>0.0</v>
      </c>
      <c r="N23" s="258">
        <v>0.0</v>
      </c>
      <c r="O23" s="207">
        <f t="shared" si="4"/>
        <v>0</v>
      </c>
      <c r="P23" s="261">
        <v>0.0</v>
      </c>
      <c r="Q23" s="261">
        <v>0.0</v>
      </c>
      <c r="R23" s="261">
        <v>0.0</v>
      </c>
      <c r="S23" s="261">
        <v>0.0</v>
      </c>
      <c r="T23" s="207">
        <f t="shared" si="5"/>
        <v>0</v>
      </c>
      <c r="U23" s="258"/>
      <c r="V23" s="258"/>
      <c r="W23" s="258"/>
      <c r="X23" s="258"/>
      <c r="Y23" s="207" t="str">
        <f t="shared" si="6"/>
        <v>#DIV/0!</v>
      </c>
      <c r="Z23" s="258"/>
      <c r="AA23" s="258"/>
      <c r="AB23" s="258"/>
      <c r="AC23" s="258"/>
      <c r="AD23" s="207" t="str">
        <f t="shared" si="7"/>
        <v>#DIV/0!</v>
      </c>
      <c r="AE23" s="110" t="str">
        <f t="shared" si="8"/>
        <v>#DIV/0!</v>
      </c>
      <c r="AF23" s="207"/>
      <c r="AG23" s="274">
        <v>0.0</v>
      </c>
      <c r="AH23" s="276">
        <v>0.0</v>
      </c>
      <c r="AI23" s="97"/>
      <c r="AJ23" s="97"/>
      <c r="AK23" s="216"/>
      <c r="AL23" s="217"/>
      <c r="AM23" s="162"/>
      <c r="AN23" s="152"/>
      <c r="AO23" s="152"/>
      <c r="AP23" s="152"/>
      <c r="AQ23" s="152"/>
      <c r="AR23" s="152"/>
      <c r="AS23" s="152"/>
      <c r="AT23" s="152"/>
      <c r="AU23" s="152"/>
      <c r="AV23" s="152"/>
    </row>
    <row r="24">
      <c r="A24" s="97"/>
      <c r="B24" s="203">
        <v>20.0</v>
      </c>
      <c r="C24" s="267"/>
      <c r="D24" s="268"/>
      <c r="E24" s="220"/>
      <c r="F24" s="207">
        <f t="shared" ref="F24:I24" si="20">sum(K24,P24,U24,Z24)</f>
        <v>0</v>
      </c>
      <c r="G24" s="207">
        <f t="shared" si="20"/>
        <v>0</v>
      </c>
      <c r="H24" s="207">
        <f t="shared" si="20"/>
        <v>0</v>
      </c>
      <c r="I24" s="207">
        <f t="shared" si="20"/>
        <v>0</v>
      </c>
      <c r="J24" s="208">
        <f t="shared" si="3"/>
        <v>0</v>
      </c>
      <c r="K24" s="258">
        <v>0.0</v>
      </c>
      <c r="L24" s="258">
        <v>0.0</v>
      </c>
      <c r="M24" s="258">
        <v>0.0</v>
      </c>
      <c r="N24" s="258">
        <v>0.0</v>
      </c>
      <c r="O24" s="207">
        <f t="shared" si="4"/>
        <v>0</v>
      </c>
      <c r="P24" s="261">
        <v>0.0</v>
      </c>
      <c r="Q24" s="261">
        <v>0.0</v>
      </c>
      <c r="R24" s="261">
        <v>0.0</v>
      </c>
      <c r="S24" s="261">
        <v>0.0</v>
      </c>
      <c r="T24" s="207">
        <f t="shared" si="5"/>
        <v>0</v>
      </c>
      <c r="U24" s="258"/>
      <c r="V24" s="258"/>
      <c r="W24" s="258"/>
      <c r="X24" s="258"/>
      <c r="Y24" s="207" t="str">
        <f t="shared" si="6"/>
        <v>#DIV/0!</v>
      </c>
      <c r="Z24" s="258"/>
      <c r="AA24" s="258"/>
      <c r="AB24" s="258"/>
      <c r="AC24" s="258"/>
      <c r="AD24" s="207" t="str">
        <f t="shared" si="7"/>
        <v>#DIV/0!</v>
      </c>
      <c r="AE24" s="110" t="str">
        <f t="shared" si="8"/>
        <v>#DIV/0!</v>
      </c>
      <c r="AF24" s="224"/>
      <c r="AG24" s="274">
        <v>0.0</v>
      </c>
      <c r="AH24" s="276">
        <v>0.0</v>
      </c>
      <c r="AI24" s="97"/>
      <c r="AJ24" s="97"/>
      <c r="AK24" s="216"/>
      <c r="AL24" s="217"/>
      <c r="AM24" s="162"/>
      <c r="AN24" s="152"/>
      <c r="AO24" s="152"/>
      <c r="AP24" s="152"/>
      <c r="AQ24" s="152"/>
      <c r="AR24" s="152"/>
      <c r="AS24" s="152"/>
      <c r="AT24" s="152"/>
      <c r="AU24" s="152"/>
      <c r="AV24" s="152"/>
    </row>
    <row r="25">
      <c r="A25" s="97"/>
      <c r="B25" s="203">
        <v>30.0</v>
      </c>
      <c r="C25" s="267"/>
      <c r="D25" s="268"/>
      <c r="E25" s="220"/>
      <c r="F25" s="207">
        <f t="shared" ref="F25:I25" si="21">sum(K25,P25,U25,Z25)</f>
        <v>0</v>
      </c>
      <c r="G25" s="207">
        <f t="shared" si="21"/>
        <v>0</v>
      </c>
      <c r="H25" s="207">
        <f t="shared" si="21"/>
        <v>0</v>
      </c>
      <c r="I25" s="207">
        <f t="shared" si="21"/>
        <v>0</v>
      </c>
      <c r="J25" s="208">
        <f t="shared" si="3"/>
        <v>0</v>
      </c>
      <c r="K25" s="258">
        <v>0.0</v>
      </c>
      <c r="L25" s="258">
        <v>0.0</v>
      </c>
      <c r="M25" s="258">
        <v>0.0</v>
      </c>
      <c r="N25" s="258">
        <v>0.0</v>
      </c>
      <c r="O25" s="207">
        <f t="shared" si="4"/>
        <v>0</v>
      </c>
      <c r="P25" s="261">
        <v>0.0</v>
      </c>
      <c r="Q25" s="261">
        <v>0.0</v>
      </c>
      <c r="R25" s="261">
        <v>0.0</v>
      </c>
      <c r="S25" s="261">
        <v>0.0</v>
      </c>
      <c r="T25" s="207">
        <f t="shared" si="5"/>
        <v>0</v>
      </c>
      <c r="U25" s="258"/>
      <c r="V25" s="258"/>
      <c r="W25" s="258"/>
      <c r="X25" s="258"/>
      <c r="Y25" s="207" t="str">
        <f t="shared" si="6"/>
        <v>#DIV/0!</v>
      </c>
      <c r="Z25" s="258"/>
      <c r="AA25" s="258"/>
      <c r="AB25" s="258"/>
      <c r="AC25" s="258"/>
      <c r="AD25" s="207" t="str">
        <f t="shared" si="7"/>
        <v>#DIV/0!</v>
      </c>
      <c r="AE25" s="110" t="str">
        <f t="shared" si="8"/>
        <v>#DIV/0!</v>
      </c>
      <c r="AF25" s="224"/>
      <c r="AG25" s="274">
        <v>0.0</v>
      </c>
      <c r="AH25" s="276">
        <v>0.0</v>
      </c>
      <c r="AI25" s="97"/>
      <c r="AJ25" s="97"/>
      <c r="AK25" s="216"/>
      <c r="AL25" s="217"/>
      <c r="AM25" s="162"/>
      <c r="AN25" s="152"/>
      <c r="AO25" s="152"/>
      <c r="AP25" s="152"/>
      <c r="AQ25" s="152"/>
      <c r="AR25" s="152"/>
      <c r="AS25" s="152"/>
      <c r="AT25" s="152"/>
      <c r="AU25" s="152"/>
      <c r="AV25" s="152"/>
    </row>
    <row r="26">
      <c r="A26" s="97"/>
      <c r="B26" s="203">
        <v>40.0</v>
      </c>
      <c r="C26" s="268"/>
      <c r="D26" s="268"/>
      <c r="E26" s="220"/>
      <c r="F26" s="207">
        <f t="shared" ref="F26:I26" si="22">sum(K26,P26,U26,Z26)</f>
        <v>0</v>
      </c>
      <c r="G26" s="207">
        <f t="shared" si="22"/>
        <v>0</v>
      </c>
      <c r="H26" s="207">
        <f t="shared" si="22"/>
        <v>0</v>
      </c>
      <c r="I26" s="207">
        <f t="shared" si="22"/>
        <v>0</v>
      </c>
      <c r="J26" s="208">
        <f t="shared" si="3"/>
        <v>0</v>
      </c>
      <c r="K26" s="258">
        <v>0.0</v>
      </c>
      <c r="L26" s="258">
        <v>0.0</v>
      </c>
      <c r="M26" s="258">
        <v>0.0</v>
      </c>
      <c r="N26" s="258">
        <v>0.0</v>
      </c>
      <c r="O26" s="207">
        <f t="shared" si="4"/>
        <v>0</v>
      </c>
      <c r="P26" s="261">
        <v>0.0</v>
      </c>
      <c r="Q26" s="261">
        <v>0.0</v>
      </c>
      <c r="R26" s="261">
        <v>0.0</v>
      </c>
      <c r="S26" s="261">
        <v>0.0</v>
      </c>
      <c r="T26" s="207">
        <f t="shared" si="5"/>
        <v>0</v>
      </c>
      <c r="U26" s="258"/>
      <c r="V26" s="258"/>
      <c r="W26" s="258"/>
      <c r="X26" s="258"/>
      <c r="Y26" s="207" t="str">
        <f t="shared" si="6"/>
        <v>#DIV/0!</v>
      </c>
      <c r="Z26" s="258"/>
      <c r="AA26" s="258"/>
      <c r="AB26" s="258"/>
      <c r="AC26" s="258"/>
      <c r="AD26" s="207" t="str">
        <f t="shared" si="7"/>
        <v>#DIV/0!</v>
      </c>
      <c r="AE26" s="110" t="str">
        <f t="shared" si="8"/>
        <v>#DIV/0!</v>
      </c>
      <c r="AF26" s="207"/>
      <c r="AG26" s="274">
        <v>0.0</v>
      </c>
      <c r="AH26" s="276">
        <v>0.0</v>
      </c>
      <c r="AI26" s="97"/>
      <c r="AJ26" s="97"/>
      <c r="AK26" s="216"/>
      <c r="AL26" s="217"/>
      <c r="AM26" s="162"/>
      <c r="AN26" s="152"/>
      <c r="AO26" s="152"/>
      <c r="AP26" s="152"/>
      <c r="AQ26" s="152"/>
      <c r="AR26" s="152"/>
      <c r="AS26" s="152"/>
      <c r="AT26" s="152"/>
      <c r="AU26" s="152"/>
      <c r="AV26" s="152"/>
    </row>
    <row r="27">
      <c r="A27" s="97"/>
      <c r="B27" s="203">
        <v>50.0</v>
      </c>
      <c r="C27" s="268"/>
      <c r="D27" s="268"/>
      <c r="E27" s="220"/>
      <c r="F27" s="207">
        <f t="shared" ref="F27:I27" si="23">sum(K27,P27,U27,Z27)</f>
        <v>31.25</v>
      </c>
      <c r="G27" s="207">
        <f t="shared" si="23"/>
        <v>31.25</v>
      </c>
      <c r="H27" s="207">
        <f t="shared" si="23"/>
        <v>18.75</v>
      </c>
      <c r="I27" s="207">
        <f t="shared" si="23"/>
        <v>12.5</v>
      </c>
      <c r="J27" s="208">
        <f t="shared" si="3"/>
        <v>23.4375</v>
      </c>
      <c r="K27" s="258">
        <v>6.25</v>
      </c>
      <c r="L27" s="258">
        <v>6.25</v>
      </c>
      <c r="M27" s="258">
        <v>6.25</v>
      </c>
      <c r="N27" s="258">
        <v>12.5</v>
      </c>
      <c r="O27" s="207">
        <f t="shared" si="4"/>
        <v>7.8125</v>
      </c>
      <c r="P27" s="261">
        <v>25.0</v>
      </c>
      <c r="Q27" s="261">
        <v>25.0</v>
      </c>
      <c r="R27" s="261">
        <v>12.5</v>
      </c>
      <c r="S27" s="261">
        <v>0.0</v>
      </c>
      <c r="T27" s="207">
        <f t="shared" si="5"/>
        <v>15.625</v>
      </c>
      <c r="U27" s="258"/>
      <c r="V27" s="258"/>
      <c r="W27" s="258"/>
      <c r="X27" s="258"/>
      <c r="Y27" s="207" t="str">
        <f t="shared" si="6"/>
        <v>#DIV/0!</v>
      </c>
      <c r="Z27" s="258"/>
      <c r="AA27" s="258"/>
      <c r="AB27" s="258"/>
      <c r="AC27" s="258"/>
      <c r="AD27" s="207" t="str">
        <f t="shared" si="7"/>
        <v>#DIV/0!</v>
      </c>
      <c r="AE27" s="110" t="str">
        <f t="shared" si="8"/>
        <v>#DIV/0!</v>
      </c>
      <c r="AF27" s="222">
        <v>20.0</v>
      </c>
      <c r="AG27" s="274">
        <v>25.0</v>
      </c>
      <c r="AH27" s="276">
        <v>40.0</v>
      </c>
      <c r="AI27" s="97"/>
      <c r="AJ27" s="97"/>
      <c r="AK27" s="216"/>
      <c r="AL27" s="217"/>
      <c r="AM27" s="162"/>
      <c r="AN27" s="152"/>
      <c r="AO27" s="152"/>
      <c r="AP27" s="152"/>
      <c r="AQ27" s="152"/>
      <c r="AR27" s="152"/>
      <c r="AS27" s="152"/>
      <c r="AT27" s="152"/>
      <c r="AU27" s="152"/>
      <c r="AV27" s="152"/>
    </row>
    <row r="28">
      <c r="A28" s="97"/>
      <c r="B28" s="203">
        <v>60.0</v>
      </c>
      <c r="C28" s="267"/>
      <c r="D28" s="268"/>
      <c r="E28" s="220"/>
      <c r="F28" s="207">
        <f t="shared" ref="F28:I28" si="24">sum(K28,P28,U28,Z28)</f>
        <v>37.5</v>
      </c>
      <c r="G28" s="207">
        <f t="shared" si="24"/>
        <v>25</v>
      </c>
      <c r="H28" s="207">
        <f t="shared" si="24"/>
        <v>12.5</v>
      </c>
      <c r="I28" s="207">
        <f t="shared" si="24"/>
        <v>25</v>
      </c>
      <c r="J28" s="208">
        <f t="shared" si="3"/>
        <v>25</v>
      </c>
      <c r="K28" s="258">
        <v>12.5</v>
      </c>
      <c r="L28" s="258">
        <v>0.0</v>
      </c>
      <c r="M28" s="258">
        <v>0.0</v>
      </c>
      <c r="N28" s="258">
        <v>12.5</v>
      </c>
      <c r="O28" s="207">
        <f t="shared" si="4"/>
        <v>6.25</v>
      </c>
      <c r="P28" s="261">
        <v>25.0</v>
      </c>
      <c r="Q28" s="261">
        <v>25.0</v>
      </c>
      <c r="R28" s="261">
        <v>12.5</v>
      </c>
      <c r="S28" s="261">
        <v>12.5</v>
      </c>
      <c r="T28" s="207">
        <f t="shared" si="5"/>
        <v>18.75</v>
      </c>
      <c r="U28" s="258"/>
      <c r="V28" s="258"/>
      <c r="W28" s="258"/>
      <c r="X28" s="258"/>
      <c r="Y28" s="207" t="str">
        <f t="shared" si="6"/>
        <v>#DIV/0!</v>
      </c>
      <c r="Z28" s="258"/>
      <c r="AA28" s="258"/>
      <c r="AB28" s="258"/>
      <c r="AC28" s="258"/>
      <c r="AD28" s="207" t="str">
        <f t="shared" si="7"/>
        <v>#DIV/0!</v>
      </c>
      <c r="AE28" s="110" t="str">
        <f t="shared" si="8"/>
        <v>#DIV/0!</v>
      </c>
      <c r="AF28" s="110">
        <v>16.0</v>
      </c>
      <c r="AG28" s="274">
        <v>25.0</v>
      </c>
      <c r="AH28" s="276">
        <v>50.0</v>
      </c>
      <c r="AI28" s="97"/>
      <c r="AJ28" s="97"/>
      <c r="AK28" s="216"/>
      <c r="AL28" s="217"/>
      <c r="AM28" s="162"/>
      <c r="AN28" s="152"/>
      <c r="AO28" s="152"/>
      <c r="AP28" s="152"/>
      <c r="AQ28" s="152"/>
      <c r="AR28" s="152"/>
      <c r="AS28" s="152"/>
      <c r="AT28" s="152"/>
      <c r="AU28" s="152"/>
      <c r="AV28" s="152"/>
    </row>
    <row r="29">
      <c r="A29" s="97"/>
      <c r="B29" s="203">
        <v>70.0</v>
      </c>
      <c r="C29" s="267"/>
      <c r="D29" s="268"/>
      <c r="E29" s="220"/>
      <c r="F29" s="207">
        <f t="shared" ref="F29:I29" si="25">sum(K29,P29,U29,Z29)</f>
        <v>25</v>
      </c>
      <c r="G29" s="207">
        <f t="shared" si="25"/>
        <v>25</v>
      </c>
      <c r="H29" s="207">
        <f t="shared" si="25"/>
        <v>12.5</v>
      </c>
      <c r="I29" s="207">
        <f t="shared" si="25"/>
        <v>18.75</v>
      </c>
      <c r="J29" s="208">
        <f t="shared" si="3"/>
        <v>20.3125</v>
      </c>
      <c r="K29" s="258">
        <v>0.0</v>
      </c>
      <c r="L29" s="258">
        <v>0.0</v>
      </c>
      <c r="M29" s="258">
        <v>0.0</v>
      </c>
      <c r="N29" s="258">
        <v>0.0</v>
      </c>
      <c r="O29" s="207">
        <f t="shared" si="4"/>
        <v>0</v>
      </c>
      <c r="P29" s="261">
        <v>25.0</v>
      </c>
      <c r="Q29" s="261">
        <v>25.0</v>
      </c>
      <c r="R29" s="261">
        <v>12.5</v>
      </c>
      <c r="S29" s="261">
        <v>18.75</v>
      </c>
      <c r="T29" s="207">
        <f t="shared" si="5"/>
        <v>20.3125</v>
      </c>
      <c r="U29" s="258"/>
      <c r="V29" s="258"/>
      <c r="W29" s="258"/>
      <c r="X29" s="258"/>
      <c r="Y29" s="207" t="str">
        <f t="shared" si="6"/>
        <v>#DIV/0!</v>
      </c>
      <c r="Z29" s="258"/>
      <c r="AA29" s="258"/>
      <c r="AB29" s="258"/>
      <c r="AC29" s="258"/>
      <c r="AD29" s="207" t="str">
        <f t="shared" si="7"/>
        <v>#DIV/0!</v>
      </c>
      <c r="AE29" s="110" t="str">
        <f t="shared" si="8"/>
        <v>#DIV/0!</v>
      </c>
      <c r="AF29" s="224"/>
      <c r="AG29" s="274">
        <v>0.0</v>
      </c>
      <c r="AH29" s="276">
        <v>0.0</v>
      </c>
      <c r="AI29" s="97"/>
      <c r="AJ29" s="97"/>
      <c r="AK29" s="216"/>
      <c r="AL29" s="217"/>
      <c r="AM29" s="162"/>
      <c r="AN29" s="152"/>
      <c r="AO29" s="152"/>
      <c r="AP29" s="152"/>
      <c r="AQ29" s="152"/>
      <c r="AR29" s="152"/>
      <c r="AS29" s="152"/>
      <c r="AT29" s="152"/>
      <c r="AU29" s="152"/>
      <c r="AV29" s="152"/>
    </row>
    <row r="30">
      <c r="A30" s="97"/>
      <c r="B30" s="203">
        <v>80.0</v>
      </c>
      <c r="C30" s="267"/>
      <c r="D30" s="268"/>
      <c r="E30" s="220"/>
      <c r="F30" s="207">
        <f t="shared" ref="F30:I30" si="26">sum(K30,P30,U30,Z30)</f>
        <v>12.5</v>
      </c>
      <c r="G30" s="207">
        <f t="shared" si="26"/>
        <v>25</v>
      </c>
      <c r="H30" s="207">
        <f t="shared" si="26"/>
        <v>12.5</v>
      </c>
      <c r="I30" s="207">
        <f t="shared" si="26"/>
        <v>18.75</v>
      </c>
      <c r="J30" s="208">
        <f t="shared" si="3"/>
        <v>17.1875</v>
      </c>
      <c r="K30" s="258">
        <v>0.0</v>
      </c>
      <c r="L30" s="258">
        <v>0.0</v>
      </c>
      <c r="M30" s="258">
        <v>6.25</v>
      </c>
      <c r="N30" s="258">
        <v>0.0</v>
      </c>
      <c r="O30" s="207">
        <f t="shared" si="4"/>
        <v>1.5625</v>
      </c>
      <c r="P30" s="261">
        <v>12.5</v>
      </c>
      <c r="Q30" s="261">
        <v>25.0</v>
      </c>
      <c r="R30" s="261">
        <v>6.25</v>
      </c>
      <c r="S30" s="261">
        <v>18.75</v>
      </c>
      <c r="T30" s="207">
        <f t="shared" si="5"/>
        <v>15.625</v>
      </c>
      <c r="U30" s="258"/>
      <c r="V30" s="258"/>
      <c r="W30" s="258"/>
      <c r="X30" s="258"/>
      <c r="Y30" s="207" t="str">
        <f t="shared" si="6"/>
        <v>#DIV/0!</v>
      </c>
      <c r="Z30" s="258"/>
      <c r="AA30" s="258"/>
      <c r="AB30" s="258"/>
      <c r="AC30" s="258"/>
      <c r="AD30" s="207" t="str">
        <f t="shared" si="7"/>
        <v>#DIV/0!</v>
      </c>
      <c r="AE30" s="110" t="str">
        <f t="shared" si="8"/>
        <v>#DIV/0!</v>
      </c>
      <c r="AF30" s="110">
        <v>4.0</v>
      </c>
      <c r="AG30" s="274">
        <v>0.0</v>
      </c>
      <c r="AH30" s="276">
        <v>40.0</v>
      </c>
      <c r="AI30" s="97"/>
      <c r="AJ30" s="97"/>
      <c r="AK30" s="216"/>
      <c r="AL30" s="217"/>
      <c r="AM30" s="162"/>
      <c r="AN30" s="152"/>
      <c r="AO30" s="152"/>
      <c r="AP30" s="152"/>
      <c r="AQ30" s="152"/>
      <c r="AR30" s="152"/>
      <c r="AS30" s="152"/>
      <c r="AT30" s="152"/>
      <c r="AU30" s="152"/>
      <c r="AV30" s="152"/>
    </row>
    <row r="31">
      <c r="A31" s="97"/>
      <c r="B31" s="203">
        <v>90.0</v>
      </c>
      <c r="C31" s="264" t="s">
        <v>319</v>
      </c>
      <c r="D31" s="279" t="s">
        <v>320</v>
      </c>
      <c r="E31" s="220"/>
      <c r="F31" s="207">
        <f t="shared" ref="F31:I31" si="27">sum(K31,P31,U31,Z31)</f>
        <v>6.25</v>
      </c>
      <c r="G31" s="207">
        <f t="shared" si="27"/>
        <v>0</v>
      </c>
      <c r="H31" s="207">
        <f t="shared" si="27"/>
        <v>0</v>
      </c>
      <c r="I31" s="207">
        <f t="shared" si="27"/>
        <v>0</v>
      </c>
      <c r="J31" s="208">
        <f t="shared" si="3"/>
        <v>1.5625</v>
      </c>
      <c r="K31" s="258">
        <v>6.25</v>
      </c>
      <c r="L31" s="258">
        <v>0.0</v>
      </c>
      <c r="M31" s="258">
        <v>0.0</v>
      </c>
      <c r="N31" s="258">
        <v>0.0</v>
      </c>
      <c r="O31" s="207">
        <f t="shared" si="4"/>
        <v>1.5625</v>
      </c>
      <c r="P31" s="261">
        <v>0.0</v>
      </c>
      <c r="Q31" s="261">
        <v>0.0</v>
      </c>
      <c r="R31" s="261">
        <v>0.0</v>
      </c>
      <c r="S31" s="261">
        <v>0.0</v>
      </c>
      <c r="T31" s="207">
        <f t="shared" si="5"/>
        <v>0</v>
      </c>
      <c r="U31" s="258"/>
      <c r="V31" s="258"/>
      <c r="W31" s="258"/>
      <c r="X31" s="258"/>
      <c r="Y31" s="207" t="str">
        <f t="shared" si="6"/>
        <v>#DIV/0!</v>
      </c>
      <c r="Z31" s="258"/>
      <c r="AA31" s="258"/>
      <c r="AB31" s="258"/>
      <c r="AC31" s="258"/>
      <c r="AD31" s="207" t="str">
        <f t="shared" si="7"/>
        <v>#DIV/0!</v>
      </c>
      <c r="AE31" s="110" t="str">
        <f t="shared" si="8"/>
        <v>#DIV/0!</v>
      </c>
      <c r="AF31" s="110">
        <v>4.0</v>
      </c>
      <c r="AG31" s="274">
        <v>0.0</v>
      </c>
      <c r="AH31" s="276">
        <v>30.0</v>
      </c>
      <c r="AI31" s="97"/>
      <c r="AJ31" s="97"/>
      <c r="AK31" s="216"/>
      <c r="AL31" s="217"/>
      <c r="AM31" s="162"/>
      <c r="AN31" s="152"/>
      <c r="AO31" s="152"/>
      <c r="AP31" s="152"/>
      <c r="AQ31" s="152"/>
      <c r="AR31" s="152"/>
      <c r="AS31" s="152"/>
      <c r="AT31" s="152"/>
      <c r="AU31" s="152"/>
      <c r="AV31" s="152"/>
    </row>
    <row r="32">
      <c r="A32" s="96"/>
      <c r="B32" s="203">
        <v>100.0</v>
      </c>
      <c r="C32" s="268"/>
      <c r="D32" s="268"/>
      <c r="E32" s="227"/>
      <c r="F32" s="207">
        <f t="shared" ref="F32:I32" si="28">sum(K32,P32,U32,Z32)</f>
        <v>0</v>
      </c>
      <c r="G32" s="207">
        <f t="shared" si="28"/>
        <v>0</v>
      </c>
      <c r="H32" s="207">
        <f t="shared" si="28"/>
        <v>0</v>
      </c>
      <c r="I32" s="207">
        <f t="shared" si="28"/>
        <v>0</v>
      </c>
      <c r="J32" s="208">
        <f t="shared" si="3"/>
        <v>0</v>
      </c>
      <c r="K32" s="258">
        <v>0.0</v>
      </c>
      <c r="L32" s="258">
        <v>0.0</v>
      </c>
      <c r="M32" s="258">
        <v>0.0</v>
      </c>
      <c r="N32" s="258">
        <v>0.0</v>
      </c>
      <c r="O32" s="207">
        <f t="shared" si="4"/>
        <v>0</v>
      </c>
      <c r="P32" s="261">
        <v>0.0</v>
      </c>
      <c r="Q32" s="261">
        <v>0.0</v>
      </c>
      <c r="R32" s="261">
        <v>0.0</v>
      </c>
      <c r="S32" s="261">
        <v>0.0</v>
      </c>
      <c r="T32" s="207">
        <f t="shared" si="5"/>
        <v>0</v>
      </c>
      <c r="U32" s="258"/>
      <c r="V32" s="258"/>
      <c r="W32" s="258"/>
      <c r="X32" s="258"/>
      <c r="Y32" s="207" t="str">
        <f t="shared" si="6"/>
        <v>#DIV/0!</v>
      </c>
      <c r="Z32" s="258"/>
      <c r="AA32" s="258"/>
      <c r="AB32" s="258"/>
      <c r="AC32" s="258"/>
      <c r="AD32" s="207" t="str">
        <f t="shared" si="7"/>
        <v>#DIV/0!</v>
      </c>
      <c r="AE32" s="110" t="str">
        <f t="shared" si="8"/>
        <v>#DIV/0!</v>
      </c>
      <c r="AF32" s="224"/>
      <c r="AG32" s="274">
        <v>0.0</v>
      </c>
      <c r="AH32" s="280">
        <v>0.0</v>
      </c>
      <c r="AI32" s="96"/>
      <c r="AJ32" s="96"/>
      <c r="AK32" s="216"/>
      <c r="AL32" s="217"/>
      <c r="AM32" s="162"/>
      <c r="AN32" s="152"/>
      <c r="AO32" s="152"/>
      <c r="AP32" s="152"/>
      <c r="AQ32" s="152"/>
      <c r="AR32" s="152"/>
      <c r="AS32" s="152"/>
      <c r="AT32" s="152"/>
      <c r="AU32" s="152"/>
      <c r="AV32" s="152"/>
    </row>
    <row r="33">
      <c r="A33" s="202">
        <v>3.0</v>
      </c>
      <c r="B33" s="203">
        <v>0.0</v>
      </c>
      <c r="C33" s="263" t="s">
        <v>321</v>
      </c>
      <c r="D33" s="264" t="s">
        <v>322</v>
      </c>
      <c r="E33" s="206"/>
      <c r="F33" s="207">
        <f t="shared" ref="F33:I33" si="29">sum(K33,P33,U33,Z33)</f>
        <v>0</v>
      </c>
      <c r="G33" s="207">
        <f t="shared" si="29"/>
        <v>0</v>
      </c>
      <c r="H33" s="207">
        <f t="shared" si="29"/>
        <v>0</v>
      </c>
      <c r="I33" s="207">
        <f t="shared" si="29"/>
        <v>0</v>
      </c>
      <c r="J33" s="208">
        <f t="shared" si="3"/>
        <v>0</v>
      </c>
      <c r="K33" s="258">
        <v>0.0</v>
      </c>
      <c r="L33" s="258">
        <v>0.0</v>
      </c>
      <c r="M33" s="258">
        <v>0.0</v>
      </c>
      <c r="N33" s="258">
        <v>0.0</v>
      </c>
      <c r="O33" s="207">
        <f t="shared" si="4"/>
        <v>0</v>
      </c>
      <c r="P33" s="261">
        <v>0.0</v>
      </c>
      <c r="Q33" s="261">
        <v>0.0</v>
      </c>
      <c r="R33" s="261">
        <v>0.0</v>
      </c>
      <c r="S33" s="261">
        <v>0.0</v>
      </c>
      <c r="T33" s="207">
        <f t="shared" si="5"/>
        <v>0</v>
      </c>
      <c r="U33" s="258"/>
      <c r="V33" s="258"/>
      <c r="W33" s="258"/>
      <c r="X33" s="258"/>
      <c r="Y33" s="207" t="str">
        <f t="shared" si="6"/>
        <v>#DIV/0!</v>
      </c>
      <c r="Z33" s="258"/>
      <c r="AA33" s="258"/>
      <c r="AB33" s="258"/>
      <c r="AC33" s="258"/>
      <c r="AD33" s="207" t="str">
        <f t="shared" si="7"/>
        <v>#DIV/0!</v>
      </c>
      <c r="AE33" s="110" t="str">
        <f t="shared" si="8"/>
        <v>#DIV/0!</v>
      </c>
      <c r="AF33" s="110"/>
      <c r="AG33" s="274">
        <v>0.0</v>
      </c>
      <c r="AH33" s="281">
        <v>0.0</v>
      </c>
      <c r="AI33" s="214" t="s">
        <v>275</v>
      </c>
      <c r="AJ33" s="215" t="s">
        <v>291</v>
      </c>
      <c r="AK33" s="216"/>
      <c r="AL33" s="217"/>
      <c r="AM33" s="162"/>
      <c r="AN33" s="152"/>
      <c r="AO33" s="152"/>
      <c r="AP33" s="152"/>
      <c r="AQ33" s="152"/>
      <c r="AR33" s="152"/>
      <c r="AS33" s="152"/>
      <c r="AT33" s="152"/>
      <c r="AU33" s="152"/>
      <c r="AV33" s="152"/>
    </row>
    <row r="34">
      <c r="A34" s="97"/>
      <c r="B34" s="203">
        <v>10.0</v>
      </c>
      <c r="C34" s="267"/>
      <c r="D34" s="268"/>
      <c r="E34" s="220"/>
      <c r="F34" s="207">
        <f t="shared" ref="F34:I34" si="30">sum(K34,P34,U34,Z34)</f>
        <v>0</v>
      </c>
      <c r="G34" s="207">
        <f t="shared" si="30"/>
        <v>0</v>
      </c>
      <c r="H34" s="207">
        <f t="shared" si="30"/>
        <v>0</v>
      </c>
      <c r="I34" s="207">
        <f t="shared" si="30"/>
        <v>0</v>
      </c>
      <c r="J34" s="208">
        <f t="shared" si="3"/>
        <v>0</v>
      </c>
      <c r="K34" s="258">
        <v>0.0</v>
      </c>
      <c r="L34" s="258">
        <v>0.0</v>
      </c>
      <c r="M34" s="258">
        <v>0.0</v>
      </c>
      <c r="N34" s="258">
        <v>0.0</v>
      </c>
      <c r="O34" s="207">
        <f t="shared" si="4"/>
        <v>0</v>
      </c>
      <c r="P34" s="261">
        <v>0.0</v>
      </c>
      <c r="Q34" s="261">
        <v>0.0</v>
      </c>
      <c r="R34" s="261">
        <v>0.0</v>
      </c>
      <c r="S34" s="261">
        <v>0.0</v>
      </c>
      <c r="T34" s="207">
        <f t="shared" si="5"/>
        <v>0</v>
      </c>
      <c r="U34" s="258"/>
      <c r="V34" s="258"/>
      <c r="W34" s="258"/>
      <c r="X34" s="258"/>
      <c r="Y34" s="207" t="str">
        <f t="shared" si="6"/>
        <v>#DIV/0!</v>
      </c>
      <c r="Z34" s="258"/>
      <c r="AA34" s="258"/>
      <c r="AB34" s="258"/>
      <c r="AC34" s="258"/>
      <c r="AD34" s="207" t="str">
        <f t="shared" si="7"/>
        <v>#DIV/0!</v>
      </c>
      <c r="AE34" s="110" t="str">
        <f t="shared" si="8"/>
        <v>#DIV/0!</v>
      </c>
      <c r="AF34" s="222"/>
      <c r="AG34" s="274">
        <v>0.0</v>
      </c>
      <c r="AH34" s="281">
        <v>0.0</v>
      </c>
      <c r="AI34" s="97"/>
      <c r="AJ34" s="97"/>
      <c r="AK34" s="216"/>
      <c r="AL34" s="217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</row>
    <row r="35">
      <c r="A35" s="97"/>
      <c r="B35" s="203">
        <v>20.0</v>
      </c>
      <c r="C35" s="267"/>
      <c r="D35" s="268"/>
      <c r="E35" s="220"/>
      <c r="F35" s="207">
        <f t="shared" ref="F35:I35" si="31">sum(K35,P35,U35,Z35)</f>
        <v>0</v>
      </c>
      <c r="G35" s="207">
        <f t="shared" si="31"/>
        <v>0</v>
      </c>
      <c r="H35" s="207">
        <f t="shared" si="31"/>
        <v>0</v>
      </c>
      <c r="I35" s="207">
        <f t="shared" si="31"/>
        <v>0</v>
      </c>
      <c r="J35" s="208">
        <f t="shared" si="3"/>
        <v>0</v>
      </c>
      <c r="K35" s="258">
        <v>0.0</v>
      </c>
      <c r="L35" s="258">
        <v>0.0</v>
      </c>
      <c r="M35" s="258">
        <v>0.0</v>
      </c>
      <c r="N35" s="258">
        <v>0.0</v>
      </c>
      <c r="O35" s="207">
        <f t="shared" si="4"/>
        <v>0</v>
      </c>
      <c r="P35" s="261">
        <v>0.0</v>
      </c>
      <c r="Q35" s="261">
        <v>0.0</v>
      </c>
      <c r="R35" s="261">
        <v>0.0</v>
      </c>
      <c r="S35" s="261">
        <v>0.0</v>
      </c>
      <c r="T35" s="207">
        <f t="shared" si="5"/>
        <v>0</v>
      </c>
      <c r="U35" s="258"/>
      <c r="V35" s="258"/>
      <c r="W35" s="258"/>
      <c r="X35" s="258"/>
      <c r="Y35" s="207" t="str">
        <f t="shared" si="6"/>
        <v>#DIV/0!</v>
      </c>
      <c r="Z35" s="258"/>
      <c r="AA35" s="258"/>
      <c r="AB35" s="258"/>
      <c r="AC35" s="258"/>
      <c r="AD35" s="207" t="str">
        <f t="shared" si="7"/>
        <v>#DIV/0!</v>
      </c>
      <c r="AE35" s="110" t="str">
        <f t="shared" si="8"/>
        <v>#DIV/0!</v>
      </c>
      <c r="AF35" s="222"/>
      <c r="AG35" s="274">
        <v>0.0</v>
      </c>
      <c r="AH35" s="276">
        <v>0.0</v>
      </c>
      <c r="AI35" s="97"/>
      <c r="AJ35" s="97"/>
      <c r="AK35" s="216"/>
      <c r="AL35" s="217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</row>
    <row r="36">
      <c r="A36" s="97"/>
      <c r="B36" s="203">
        <v>30.0</v>
      </c>
      <c r="C36" s="267"/>
      <c r="D36" s="268"/>
      <c r="E36" s="220"/>
      <c r="F36" s="207">
        <f t="shared" ref="F36:I36" si="32">sum(K36,P36,U36,Z36)</f>
        <v>0</v>
      </c>
      <c r="G36" s="207">
        <f t="shared" si="32"/>
        <v>0</v>
      </c>
      <c r="H36" s="207">
        <f t="shared" si="32"/>
        <v>0</v>
      </c>
      <c r="I36" s="207">
        <f t="shared" si="32"/>
        <v>0</v>
      </c>
      <c r="J36" s="208">
        <f t="shared" si="3"/>
        <v>0</v>
      </c>
      <c r="K36" s="258">
        <v>0.0</v>
      </c>
      <c r="L36" s="258">
        <v>0.0</v>
      </c>
      <c r="M36" s="258">
        <v>0.0</v>
      </c>
      <c r="N36" s="258">
        <v>0.0</v>
      </c>
      <c r="O36" s="207">
        <f t="shared" si="4"/>
        <v>0</v>
      </c>
      <c r="P36" s="261">
        <v>0.0</v>
      </c>
      <c r="Q36" s="261">
        <v>0.0</v>
      </c>
      <c r="R36" s="261">
        <v>0.0</v>
      </c>
      <c r="S36" s="261">
        <v>0.0</v>
      </c>
      <c r="T36" s="207">
        <f t="shared" si="5"/>
        <v>0</v>
      </c>
      <c r="U36" s="258"/>
      <c r="V36" s="258"/>
      <c r="W36" s="258"/>
      <c r="X36" s="258"/>
      <c r="Y36" s="207" t="str">
        <f t="shared" si="6"/>
        <v>#DIV/0!</v>
      </c>
      <c r="Z36" s="258"/>
      <c r="AA36" s="258"/>
      <c r="AB36" s="258"/>
      <c r="AC36" s="258"/>
      <c r="AD36" s="207" t="str">
        <f t="shared" si="7"/>
        <v>#DIV/0!</v>
      </c>
      <c r="AE36" s="110" t="str">
        <f t="shared" si="8"/>
        <v>#DIV/0!</v>
      </c>
      <c r="AF36" s="209"/>
      <c r="AG36" s="274">
        <v>0.0</v>
      </c>
      <c r="AH36" s="281">
        <v>0.0</v>
      </c>
      <c r="AI36" s="97"/>
      <c r="AJ36" s="97"/>
      <c r="AK36" s="216"/>
      <c r="AL36" s="217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</row>
    <row r="37">
      <c r="A37" s="97"/>
      <c r="B37" s="203">
        <v>40.0</v>
      </c>
      <c r="C37" s="267"/>
      <c r="D37" s="268"/>
      <c r="E37" s="220"/>
      <c r="F37" s="207">
        <f t="shared" ref="F37:I37" si="33">sum(K37,P37,U37,Z37)</f>
        <v>25</v>
      </c>
      <c r="G37" s="207">
        <f t="shared" si="33"/>
        <v>25</v>
      </c>
      <c r="H37" s="207">
        <f t="shared" si="33"/>
        <v>25</v>
      </c>
      <c r="I37" s="207">
        <f t="shared" si="33"/>
        <v>25</v>
      </c>
      <c r="J37" s="208">
        <f t="shared" si="3"/>
        <v>25</v>
      </c>
      <c r="K37" s="258">
        <v>0.0</v>
      </c>
      <c r="L37" s="258">
        <v>0.0</v>
      </c>
      <c r="M37" s="258">
        <v>0.0</v>
      </c>
      <c r="N37" s="258">
        <v>0.0</v>
      </c>
      <c r="O37" s="207">
        <f t="shared" si="4"/>
        <v>0</v>
      </c>
      <c r="P37" s="261">
        <v>25.0</v>
      </c>
      <c r="Q37" s="261">
        <v>25.0</v>
      </c>
      <c r="R37" s="261">
        <v>25.0</v>
      </c>
      <c r="S37" s="261">
        <v>25.0</v>
      </c>
      <c r="T37" s="207">
        <f t="shared" si="5"/>
        <v>25</v>
      </c>
      <c r="U37" s="258"/>
      <c r="V37" s="258"/>
      <c r="W37" s="258"/>
      <c r="X37" s="258"/>
      <c r="Y37" s="207" t="str">
        <f t="shared" si="6"/>
        <v>#DIV/0!</v>
      </c>
      <c r="Z37" s="258"/>
      <c r="AA37" s="258"/>
      <c r="AB37" s="258"/>
      <c r="AC37" s="258"/>
      <c r="AD37" s="207" t="str">
        <f t="shared" si="7"/>
        <v>#DIV/0!</v>
      </c>
      <c r="AE37" s="110" t="str">
        <f t="shared" si="8"/>
        <v>#DIV/0!</v>
      </c>
      <c r="AF37" s="229"/>
      <c r="AG37" s="274">
        <v>0.0</v>
      </c>
      <c r="AH37" s="276">
        <v>50.0</v>
      </c>
      <c r="AI37" s="97"/>
      <c r="AJ37" s="97"/>
      <c r="AK37" s="216"/>
      <c r="AL37" s="217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</row>
    <row r="38">
      <c r="A38" s="97"/>
      <c r="B38" s="203">
        <v>50.0</v>
      </c>
      <c r="C38" s="268"/>
      <c r="D38" s="268"/>
      <c r="E38" s="220"/>
      <c r="F38" s="207">
        <f t="shared" ref="F38:I38" si="34">sum(K38,P38,U38,Z38)</f>
        <v>31.25</v>
      </c>
      <c r="G38" s="207">
        <f t="shared" si="34"/>
        <v>31.25</v>
      </c>
      <c r="H38" s="207">
        <f t="shared" si="34"/>
        <v>25</v>
      </c>
      <c r="I38" s="207">
        <f t="shared" si="34"/>
        <v>25</v>
      </c>
      <c r="J38" s="208">
        <f t="shared" si="3"/>
        <v>28.125</v>
      </c>
      <c r="K38" s="258">
        <v>6.25</v>
      </c>
      <c r="L38" s="258">
        <v>6.25</v>
      </c>
      <c r="M38" s="258">
        <v>0.0</v>
      </c>
      <c r="N38" s="258">
        <v>0.0</v>
      </c>
      <c r="O38" s="207">
        <f t="shared" si="4"/>
        <v>3.125</v>
      </c>
      <c r="P38" s="261">
        <v>25.0</v>
      </c>
      <c r="Q38" s="261">
        <v>25.0</v>
      </c>
      <c r="R38" s="261">
        <v>25.0</v>
      </c>
      <c r="S38" s="261">
        <v>25.0</v>
      </c>
      <c r="T38" s="207">
        <f t="shared" si="5"/>
        <v>25</v>
      </c>
      <c r="U38" s="258"/>
      <c r="V38" s="258"/>
      <c r="W38" s="258"/>
      <c r="X38" s="258"/>
      <c r="Y38" s="207" t="str">
        <f t="shared" si="6"/>
        <v>#DIV/0!</v>
      </c>
      <c r="Z38" s="258"/>
      <c r="AA38" s="258"/>
      <c r="AB38" s="258"/>
      <c r="AC38" s="258"/>
      <c r="AD38" s="207" t="str">
        <f t="shared" si="7"/>
        <v>#DIV/0!</v>
      </c>
      <c r="AE38" s="110" t="str">
        <f t="shared" si="8"/>
        <v>#DIV/0!</v>
      </c>
      <c r="AF38" s="222">
        <v>8.0</v>
      </c>
      <c r="AG38" s="274">
        <v>25.0</v>
      </c>
      <c r="AH38" s="276">
        <v>50.0</v>
      </c>
      <c r="AI38" s="97"/>
      <c r="AJ38" s="97"/>
      <c r="AK38" s="216"/>
      <c r="AL38" s="217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</row>
    <row r="39">
      <c r="A39" s="97"/>
      <c r="B39" s="203">
        <v>60.0</v>
      </c>
      <c r="C39" s="267"/>
      <c r="D39" s="268"/>
      <c r="E39" s="220"/>
      <c r="F39" s="207">
        <f t="shared" ref="F39:I39" si="35">sum(K39,P39,U39,Z39)</f>
        <v>31.25</v>
      </c>
      <c r="G39" s="207">
        <f t="shared" si="35"/>
        <v>31.25</v>
      </c>
      <c r="H39" s="207">
        <f t="shared" si="35"/>
        <v>25</v>
      </c>
      <c r="I39" s="207">
        <f t="shared" si="35"/>
        <v>31.25</v>
      </c>
      <c r="J39" s="208">
        <f t="shared" si="3"/>
        <v>29.6875</v>
      </c>
      <c r="K39" s="258">
        <v>6.25</v>
      </c>
      <c r="L39" s="258">
        <v>6.25</v>
      </c>
      <c r="M39" s="258">
        <v>6.25</v>
      </c>
      <c r="N39" s="258">
        <v>6.25</v>
      </c>
      <c r="O39" s="207">
        <f t="shared" si="4"/>
        <v>6.25</v>
      </c>
      <c r="P39" s="261">
        <v>25.0</v>
      </c>
      <c r="Q39" s="261">
        <v>25.0</v>
      </c>
      <c r="R39" s="261">
        <v>18.75</v>
      </c>
      <c r="S39" s="261">
        <v>25.0</v>
      </c>
      <c r="T39" s="207">
        <f t="shared" si="5"/>
        <v>23.4375</v>
      </c>
      <c r="U39" s="258"/>
      <c r="V39" s="258"/>
      <c r="W39" s="258"/>
      <c r="X39" s="258"/>
      <c r="Y39" s="207" t="str">
        <f t="shared" si="6"/>
        <v>#DIV/0!</v>
      </c>
      <c r="Z39" s="258"/>
      <c r="AA39" s="258"/>
      <c r="AB39" s="258"/>
      <c r="AC39" s="258"/>
      <c r="AD39" s="207" t="str">
        <f t="shared" si="7"/>
        <v>#DIV/0!</v>
      </c>
      <c r="AE39" s="110" t="str">
        <f t="shared" si="8"/>
        <v>#DIV/0!</v>
      </c>
      <c r="AF39" s="110">
        <v>16.0</v>
      </c>
      <c r="AG39" s="274">
        <v>25.0</v>
      </c>
      <c r="AH39" s="276">
        <v>50.0</v>
      </c>
      <c r="AI39" s="97"/>
      <c r="AJ39" s="97"/>
      <c r="AK39" s="216"/>
      <c r="AL39" s="217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</row>
    <row r="40">
      <c r="A40" s="97"/>
      <c r="B40" s="203">
        <v>70.0</v>
      </c>
      <c r="C40" s="267"/>
      <c r="D40" s="268"/>
      <c r="E40" s="220"/>
      <c r="F40" s="207">
        <f t="shared" ref="F40:I40" si="36">sum(K40,P40,U40,Z40)</f>
        <v>25</v>
      </c>
      <c r="G40" s="207">
        <f t="shared" si="36"/>
        <v>12.5</v>
      </c>
      <c r="H40" s="207">
        <f t="shared" si="36"/>
        <v>6.25</v>
      </c>
      <c r="I40" s="207">
        <f t="shared" si="36"/>
        <v>18.75</v>
      </c>
      <c r="J40" s="208">
        <f t="shared" si="3"/>
        <v>15.625</v>
      </c>
      <c r="K40" s="258">
        <v>0.0</v>
      </c>
      <c r="L40" s="258">
        <v>0.0</v>
      </c>
      <c r="M40" s="258">
        <v>0.0</v>
      </c>
      <c r="N40" s="258">
        <v>12.5</v>
      </c>
      <c r="O40" s="207">
        <f t="shared" si="4"/>
        <v>3.125</v>
      </c>
      <c r="P40" s="261">
        <v>25.0</v>
      </c>
      <c r="Q40" s="261">
        <v>12.5</v>
      </c>
      <c r="R40" s="261">
        <v>6.25</v>
      </c>
      <c r="S40" s="261">
        <v>6.25</v>
      </c>
      <c r="T40" s="207">
        <f t="shared" si="5"/>
        <v>12.5</v>
      </c>
      <c r="U40" s="258"/>
      <c r="V40" s="258"/>
      <c r="W40" s="258"/>
      <c r="X40" s="258"/>
      <c r="Y40" s="207" t="str">
        <f t="shared" si="6"/>
        <v>#DIV/0!</v>
      </c>
      <c r="Z40" s="258"/>
      <c r="AA40" s="258"/>
      <c r="AB40" s="258"/>
      <c r="AC40" s="258"/>
      <c r="AD40" s="207" t="str">
        <f t="shared" si="7"/>
        <v>#DIV/0!</v>
      </c>
      <c r="AE40" s="110" t="str">
        <f t="shared" si="8"/>
        <v>#DIV/0!</v>
      </c>
      <c r="AF40" s="110">
        <v>8.0</v>
      </c>
      <c r="AG40" s="274">
        <v>20.0</v>
      </c>
      <c r="AH40" s="276">
        <v>50.0</v>
      </c>
      <c r="AI40" s="97"/>
      <c r="AJ40" s="97"/>
      <c r="AK40" s="272"/>
      <c r="AL40" s="217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</row>
    <row r="41">
      <c r="A41" s="97"/>
      <c r="B41" s="203">
        <v>80.0</v>
      </c>
      <c r="C41" s="263" t="s">
        <v>323</v>
      </c>
      <c r="D41" s="264" t="s">
        <v>324</v>
      </c>
      <c r="E41" s="220"/>
      <c r="F41" s="207">
        <f t="shared" ref="F41:I41" si="37">sum(K41,P41,U41,Z41)</f>
        <v>31.25</v>
      </c>
      <c r="G41" s="207">
        <f t="shared" si="37"/>
        <v>18.75</v>
      </c>
      <c r="H41" s="207">
        <f t="shared" si="37"/>
        <v>31.25</v>
      </c>
      <c r="I41" s="207">
        <f t="shared" si="37"/>
        <v>31.25</v>
      </c>
      <c r="J41" s="208">
        <f t="shared" si="3"/>
        <v>28.125</v>
      </c>
      <c r="K41" s="258">
        <v>6.25</v>
      </c>
      <c r="L41" s="258">
        <v>6.25</v>
      </c>
      <c r="M41" s="258">
        <v>6.25</v>
      </c>
      <c r="N41" s="258">
        <v>6.25</v>
      </c>
      <c r="O41" s="207">
        <f t="shared" si="4"/>
        <v>6.25</v>
      </c>
      <c r="P41" s="261">
        <v>25.0</v>
      </c>
      <c r="Q41" s="261">
        <v>12.5</v>
      </c>
      <c r="R41" s="261">
        <v>25.0</v>
      </c>
      <c r="S41" s="261">
        <v>25.0</v>
      </c>
      <c r="T41" s="207">
        <f t="shared" si="5"/>
        <v>21.875</v>
      </c>
      <c r="U41" s="258"/>
      <c r="V41" s="258"/>
      <c r="W41" s="258"/>
      <c r="X41" s="258"/>
      <c r="Y41" s="207" t="str">
        <f t="shared" si="6"/>
        <v>#DIV/0!</v>
      </c>
      <c r="Z41" s="258"/>
      <c r="AA41" s="258"/>
      <c r="AB41" s="258"/>
      <c r="AC41" s="258"/>
      <c r="AD41" s="207" t="str">
        <f t="shared" si="7"/>
        <v>#DIV/0!</v>
      </c>
      <c r="AE41" s="110" t="str">
        <f t="shared" si="8"/>
        <v>#DIV/0!</v>
      </c>
      <c r="AF41" s="110">
        <v>16.0</v>
      </c>
      <c r="AG41" s="274">
        <v>25.0</v>
      </c>
      <c r="AH41" s="276">
        <v>40.0</v>
      </c>
      <c r="AI41" s="97"/>
      <c r="AJ41" s="97"/>
      <c r="AK41" s="272"/>
      <c r="AL41" s="217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</row>
    <row r="42">
      <c r="A42" s="97"/>
      <c r="B42" s="203">
        <v>90.0</v>
      </c>
      <c r="C42" s="267"/>
      <c r="D42" s="268"/>
      <c r="E42" s="220"/>
      <c r="F42" s="207">
        <f t="shared" ref="F42:I42" si="38">sum(K42,P42,U42,Z42)</f>
        <v>0</v>
      </c>
      <c r="G42" s="207">
        <f t="shared" si="38"/>
        <v>0</v>
      </c>
      <c r="H42" s="207">
        <f t="shared" si="38"/>
        <v>0</v>
      </c>
      <c r="I42" s="207">
        <f t="shared" si="38"/>
        <v>0</v>
      </c>
      <c r="J42" s="208">
        <f t="shared" si="3"/>
        <v>0</v>
      </c>
      <c r="K42" s="258">
        <v>0.0</v>
      </c>
      <c r="L42" s="258">
        <v>0.0</v>
      </c>
      <c r="M42" s="258">
        <v>0.0</v>
      </c>
      <c r="N42" s="258">
        <v>0.0</v>
      </c>
      <c r="O42" s="207">
        <f t="shared" si="4"/>
        <v>0</v>
      </c>
      <c r="P42" s="261">
        <v>0.0</v>
      </c>
      <c r="Q42" s="261">
        <v>0.0</v>
      </c>
      <c r="R42" s="261">
        <v>0.0</v>
      </c>
      <c r="S42" s="261">
        <v>0.0</v>
      </c>
      <c r="T42" s="207">
        <f t="shared" si="5"/>
        <v>0</v>
      </c>
      <c r="U42" s="258"/>
      <c r="V42" s="258"/>
      <c r="W42" s="258"/>
      <c r="X42" s="258"/>
      <c r="Y42" s="207" t="str">
        <f t="shared" si="6"/>
        <v>#DIV/0!</v>
      </c>
      <c r="Z42" s="258"/>
      <c r="AA42" s="258"/>
      <c r="AB42" s="258"/>
      <c r="AC42" s="258"/>
      <c r="AD42" s="207" t="str">
        <f t="shared" si="7"/>
        <v>#DIV/0!</v>
      </c>
      <c r="AE42" s="110" t="str">
        <f t="shared" si="8"/>
        <v>#DIV/0!</v>
      </c>
      <c r="AF42" s="222"/>
      <c r="AG42" s="274">
        <v>0.0</v>
      </c>
      <c r="AH42" s="276">
        <v>0.0</v>
      </c>
      <c r="AI42" s="97"/>
      <c r="AJ42" s="97"/>
      <c r="AK42" s="216"/>
      <c r="AL42" s="217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</row>
    <row r="43">
      <c r="A43" s="96"/>
      <c r="B43" s="203">
        <v>100.0</v>
      </c>
      <c r="C43" s="267"/>
      <c r="D43" s="268"/>
      <c r="E43" s="227"/>
      <c r="F43" s="207">
        <f t="shared" ref="F43:I43" si="39">sum(K43,P43,U43,Z43)</f>
        <v>0</v>
      </c>
      <c r="G43" s="207">
        <f t="shared" si="39"/>
        <v>0</v>
      </c>
      <c r="H43" s="207">
        <f t="shared" si="39"/>
        <v>0</v>
      </c>
      <c r="I43" s="207">
        <f t="shared" si="39"/>
        <v>0</v>
      </c>
      <c r="J43" s="208">
        <f t="shared" si="3"/>
        <v>0</v>
      </c>
      <c r="K43" s="258">
        <v>0.0</v>
      </c>
      <c r="L43" s="258">
        <v>0.0</v>
      </c>
      <c r="M43" s="258">
        <v>0.0</v>
      </c>
      <c r="N43" s="258">
        <v>0.0</v>
      </c>
      <c r="O43" s="207">
        <f t="shared" si="4"/>
        <v>0</v>
      </c>
      <c r="P43" s="261">
        <v>0.0</v>
      </c>
      <c r="Q43" s="261">
        <v>0.0</v>
      </c>
      <c r="R43" s="261">
        <v>0.0</v>
      </c>
      <c r="S43" s="261">
        <v>0.0</v>
      </c>
      <c r="T43" s="207">
        <f t="shared" si="5"/>
        <v>0</v>
      </c>
      <c r="U43" s="258"/>
      <c r="V43" s="258"/>
      <c r="W43" s="258"/>
      <c r="X43" s="258"/>
      <c r="Y43" s="207" t="str">
        <f t="shared" si="6"/>
        <v>#DIV/0!</v>
      </c>
      <c r="Z43" s="258"/>
      <c r="AA43" s="258"/>
      <c r="AB43" s="258"/>
      <c r="AC43" s="258"/>
      <c r="AD43" s="202" t="str">
        <f t="shared" si="7"/>
        <v>#DIV/0!</v>
      </c>
      <c r="AE43" s="110" t="str">
        <f t="shared" si="8"/>
        <v>#DIV/0!</v>
      </c>
      <c r="AF43" s="221"/>
      <c r="AG43" s="282">
        <v>0.0</v>
      </c>
      <c r="AH43" s="280">
        <v>0.0</v>
      </c>
      <c r="AI43" s="96"/>
      <c r="AJ43" s="96"/>
      <c r="AK43" s="216"/>
      <c r="AL43" s="217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11.07954545</v>
      </c>
      <c r="K44" s="236"/>
      <c r="L44" s="236"/>
      <c r="M44" s="236"/>
      <c r="N44" s="236"/>
      <c r="O44" s="237">
        <f>AVERAGE(O11:O43)</f>
        <v>1.988636364</v>
      </c>
      <c r="P44" s="238"/>
      <c r="Q44" s="236"/>
      <c r="R44" s="236"/>
      <c r="S44" s="236"/>
      <c r="T44" s="237">
        <f>AVERAGE(T11:T43)</f>
        <v>9.090909091</v>
      </c>
      <c r="U44" s="273"/>
      <c r="V44" s="273"/>
      <c r="W44" s="273"/>
      <c r="X44" s="273"/>
      <c r="Y44" s="237" t="str">
        <f>AVERAGE(Y11:Y43)</f>
        <v>#DIV/0!</v>
      </c>
      <c r="Z44" s="236"/>
      <c r="AA44" s="236"/>
      <c r="AB44" s="236"/>
      <c r="AC44" s="239"/>
      <c r="AD44" s="240" t="str">
        <f>AVERAGE(AD11:AD43)</f>
        <v>#DIV/0!</v>
      </c>
      <c r="AE44" s="110"/>
      <c r="AF44" s="237">
        <f>SUM(AF11:AF42)</f>
        <v>168</v>
      </c>
      <c r="AG44" s="240">
        <f>AVERAGE(AG11:AG36)</f>
        <v>6.923076923</v>
      </c>
      <c r="AH44" s="244">
        <f>AVERAGE(AH11:AH43)</f>
        <v>20.3030303</v>
      </c>
      <c r="AI44" s="236"/>
      <c r="AJ44" s="238"/>
      <c r="AK44" s="239"/>
      <c r="AL44" s="217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12.4309387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31"/>
      <c r="AE45" s="110"/>
      <c r="AF45" s="221"/>
      <c r="AG45" s="245"/>
      <c r="AH45" s="216"/>
      <c r="AI45" s="245"/>
      <c r="AJ45" s="246"/>
      <c r="AK45" s="216"/>
      <c r="AL45" s="217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248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4"/>
      <c r="AS46" s="154"/>
      <c r="AT46" s="154"/>
      <c r="AU46" s="154"/>
      <c r="AV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248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4"/>
      <c r="AS47" s="154"/>
      <c r="AT47" s="154"/>
      <c r="AU47" s="154"/>
      <c r="AV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248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4"/>
      <c r="AS48" s="154"/>
      <c r="AT48" s="154"/>
      <c r="AU48" s="154"/>
      <c r="AV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248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4"/>
      <c r="AS49" s="154"/>
      <c r="AT49" s="154"/>
      <c r="AU49" s="154"/>
      <c r="AV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</row>
  </sheetData>
  <mergeCells count="32">
    <mergeCell ref="K8:AD8"/>
    <mergeCell ref="AG8:AI8"/>
    <mergeCell ref="AJ8:AJ10"/>
    <mergeCell ref="AK8:AK10"/>
    <mergeCell ref="AI11:AI21"/>
    <mergeCell ref="AJ11:AJ21"/>
    <mergeCell ref="AI22:AI32"/>
    <mergeCell ref="AJ22:AJ32"/>
    <mergeCell ref="AI33:AI43"/>
    <mergeCell ref="AJ33:AJ43"/>
    <mergeCell ref="A9:A10"/>
    <mergeCell ref="B9:B10"/>
    <mergeCell ref="A11:A21"/>
    <mergeCell ref="A22:A32"/>
    <mergeCell ref="A33:A43"/>
    <mergeCell ref="C9:C10"/>
    <mergeCell ref="D9:D10"/>
    <mergeCell ref="H44:I44"/>
    <mergeCell ref="H45:I45"/>
    <mergeCell ref="J8:J10"/>
    <mergeCell ref="O9:O10"/>
    <mergeCell ref="T9:T10"/>
    <mergeCell ref="Y9:Y10"/>
    <mergeCell ref="AF8:AF10"/>
    <mergeCell ref="AG9:AG10"/>
    <mergeCell ref="L2:P3"/>
    <mergeCell ref="C8:D8"/>
    <mergeCell ref="E8:E10"/>
    <mergeCell ref="F8:I8"/>
    <mergeCell ref="AE8:AE10"/>
    <mergeCell ref="F9:I9"/>
    <mergeCell ref="AD9:AD1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31" max="32" width="10.75"/>
    <col customWidth="1" min="35" max="35" width="14.5"/>
  </cols>
  <sheetData>
    <row r="1">
      <c r="A1" s="151" t="s">
        <v>39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4"/>
      <c r="AS1" s="154"/>
      <c r="AT1" s="154"/>
      <c r="AU1" s="154"/>
      <c r="AV1" s="152"/>
    </row>
    <row r="2">
      <c r="A2" s="155" t="s">
        <v>0</v>
      </c>
      <c r="B2" s="156" t="s">
        <v>73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4"/>
      <c r="AS2" s="154"/>
      <c r="AT2" s="154"/>
      <c r="AU2" s="154"/>
      <c r="AV2" s="152"/>
    </row>
    <row r="3">
      <c r="A3" s="155" t="s">
        <v>232</v>
      </c>
      <c r="B3" s="156" t="s">
        <v>233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4"/>
      <c r="AS3" s="154"/>
      <c r="AT3" s="154"/>
      <c r="AU3" s="154"/>
      <c r="AV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4"/>
      <c r="AS4" s="154"/>
      <c r="AT4" s="154"/>
      <c r="AU4" s="154"/>
      <c r="AV4" s="152"/>
    </row>
    <row r="5">
      <c r="A5" s="155" t="s">
        <v>236</v>
      </c>
      <c r="B5" s="152"/>
      <c r="C5" s="152"/>
      <c r="D5" s="155" t="s">
        <v>237</v>
      </c>
      <c r="E5" s="156" t="s">
        <v>267</v>
      </c>
      <c r="F5" s="152"/>
      <c r="G5" s="157" t="s">
        <v>238</v>
      </c>
      <c r="H5" s="156" t="s">
        <v>267</v>
      </c>
      <c r="I5" s="152"/>
      <c r="J5" s="152"/>
      <c r="K5" s="155" t="s">
        <v>239</v>
      </c>
      <c r="L5" s="156"/>
      <c r="M5" s="152"/>
      <c r="N5" s="152"/>
      <c r="O5" s="152"/>
      <c r="P5" s="152"/>
      <c r="Q5" s="152"/>
      <c r="R5" s="152"/>
      <c r="S5" s="152"/>
      <c r="T5" s="152"/>
      <c r="U5" s="155"/>
      <c r="V5" s="155"/>
      <c r="W5" s="155"/>
      <c r="X5" s="155"/>
      <c r="Y5" s="155"/>
      <c r="Z5" s="155" t="s">
        <v>240</v>
      </c>
      <c r="AA5" s="162"/>
      <c r="AB5" s="161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4"/>
      <c r="AS5" s="154"/>
      <c r="AT5" s="154"/>
      <c r="AU5" s="154"/>
      <c r="AV5" s="152"/>
    </row>
    <row r="6">
      <c r="A6" s="152"/>
      <c r="B6" s="152"/>
      <c r="C6" s="152"/>
      <c r="D6" s="155" t="s">
        <v>241</v>
      </c>
      <c r="E6" s="156" t="s">
        <v>289</v>
      </c>
      <c r="F6" s="152"/>
      <c r="G6" s="157" t="s">
        <v>242</v>
      </c>
      <c r="H6" s="156" t="s">
        <v>289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/>
      <c r="V6" s="155"/>
      <c r="W6" s="155"/>
      <c r="X6" s="155"/>
      <c r="Y6" s="155"/>
      <c r="Z6" s="155" t="s">
        <v>10</v>
      </c>
      <c r="AA6" s="162"/>
      <c r="AB6" s="158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4"/>
      <c r="AS6" s="154"/>
      <c r="AT6" s="154"/>
      <c r="AU6" s="154"/>
      <c r="AV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4"/>
      <c r="AS7" s="154"/>
      <c r="AT7" s="154"/>
      <c r="AU7" s="154"/>
      <c r="AV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6"/>
      <c r="AE8" s="169" t="s">
        <v>250</v>
      </c>
      <c r="AF8" s="169" t="s">
        <v>251</v>
      </c>
      <c r="AG8" s="170" t="s">
        <v>252</v>
      </c>
      <c r="AH8" s="39"/>
      <c r="AI8" s="40"/>
      <c r="AJ8" s="171" t="s">
        <v>253</v>
      </c>
      <c r="AK8" s="172" t="s">
        <v>254</v>
      </c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79"/>
      <c r="V9" s="269" t="s">
        <v>199</v>
      </c>
      <c r="W9" s="179"/>
      <c r="X9" s="179"/>
      <c r="Y9" s="183" t="s">
        <v>260</v>
      </c>
      <c r="Z9" s="184"/>
      <c r="AA9" s="270" t="s">
        <v>201</v>
      </c>
      <c r="AB9" s="179"/>
      <c r="AC9" s="182"/>
      <c r="AD9" s="185" t="s">
        <v>260</v>
      </c>
      <c r="AE9" s="97"/>
      <c r="AF9" s="97"/>
      <c r="AG9" s="172" t="s">
        <v>262</v>
      </c>
      <c r="AH9" s="190" t="s">
        <v>263</v>
      </c>
      <c r="AI9" s="191" t="s">
        <v>264</v>
      </c>
      <c r="AJ9" s="97"/>
      <c r="AK9" s="97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270">
        <v>1.0</v>
      </c>
      <c r="V10" s="270">
        <v>2.0</v>
      </c>
      <c r="W10" s="270">
        <v>3.0</v>
      </c>
      <c r="X10" s="270">
        <v>4.0</v>
      </c>
      <c r="Y10" s="197"/>
      <c r="Z10" s="193">
        <v>1.0</v>
      </c>
      <c r="AA10" s="193">
        <v>2.0</v>
      </c>
      <c r="AB10" s="193">
        <v>3.0</v>
      </c>
      <c r="AC10" s="193">
        <v>4.0</v>
      </c>
      <c r="AD10" s="96"/>
      <c r="AE10" s="96"/>
      <c r="AF10" s="96"/>
      <c r="AG10" s="96"/>
      <c r="AH10" s="200" t="s">
        <v>265</v>
      </c>
      <c r="AI10" s="201" t="s">
        <v>246</v>
      </c>
      <c r="AJ10" s="96"/>
      <c r="AK10" s="96"/>
      <c r="AL10" s="152"/>
      <c r="AM10" s="162"/>
      <c r="AN10" s="152"/>
      <c r="AO10" s="152"/>
      <c r="AP10" s="152"/>
      <c r="AQ10" s="152"/>
      <c r="AR10" s="152"/>
      <c r="AS10" s="152"/>
      <c r="AT10" s="152"/>
      <c r="AU10" s="152"/>
      <c r="AV10" s="152"/>
    </row>
    <row r="11">
      <c r="A11" s="202">
        <v>1.0</v>
      </c>
      <c r="B11" s="203">
        <v>0.0</v>
      </c>
      <c r="C11" s="257" t="s">
        <v>75</v>
      </c>
      <c r="D11" s="257" t="s">
        <v>74</v>
      </c>
      <c r="E11" s="206"/>
      <c r="F11" s="207">
        <f t="shared" ref="F11:I11" si="1">sum(K11,P11,U11,Z11)</f>
        <v>50</v>
      </c>
      <c r="G11" s="207">
        <f t="shared" si="1"/>
        <v>25</v>
      </c>
      <c r="H11" s="207">
        <f t="shared" si="1"/>
        <v>50</v>
      </c>
      <c r="I11" s="207">
        <f t="shared" si="1"/>
        <v>25</v>
      </c>
      <c r="J11" s="208">
        <f t="shared" ref="J11:J43" si="3">AVERAGE(F11:I11)</f>
        <v>37.5</v>
      </c>
      <c r="K11" s="258">
        <v>25.0</v>
      </c>
      <c r="L11" s="258">
        <v>0.0</v>
      </c>
      <c r="M11" s="258">
        <v>0.0</v>
      </c>
      <c r="N11" s="258">
        <v>0.0</v>
      </c>
      <c r="O11" s="207">
        <f t="shared" ref="O11:O43" si="4">AVERAGE(K11:N11)</f>
        <v>6.25</v>
      </c>
      <c r="P11" s="259">
        <v>25.0</v>
      </c>
      <c r="Q11" s="259">
        <v>25.0</v>
      </c>
      <c r="R11" s="259">
        <v>50.0</v>
      </c>
      <c r="S11" s="259">
        <v>25.0</v>
      </c>
      <c r="T11" s="207">
        <f t="shared" ref="T11:T43" si="5">AVERAGE(P11:S11)</f>
        <v>31.25</v>
      </c>
      <c r="U11" s="258">
        <v>0.0</v>
      </c>
      <c r="V11" s="258">
        <v>0.0</v>
      </c>
      <c r="W11" s="258">
        <v>0.0</v>
      </c>
      <c r="X11" s="258">
        <v>0.0</v>
      </c>
      <c r="Y11" s="207">
        <f t="shared" ref="Y11:Y43" si="6">AVERAGE(U11:X11)</f>
        <v>0</v>
      </c>
      <c r="Z11" s="258">
        <v>0.0</v>
      </c>
      <c r="AA11" s="258">
        <v>0.0</v>
      </c>
      <c r="AB11" s="258">
        <v>0.0</v>
      </c>
      <c r="AC11" s="258">
        <v>0.0</v>
      </c>
      <c r="AD11" s="207">
        <f t="shared" ref="AD11:AD43" si="7">AVERAGE(Z11:AC11)</f>
        <v>0</v>
      </c>
      <c r="AE11" s="110">
        <f t="shared" ref="AE11:AE43" si="8">SUM((O11&gt;0)*1,(T11&gt;0)*1,(Y11&gt;0)*1,(AD11&gt;0)*1)</f>
        <v>2</v>
      </c>
      <c r="AF11" s="110">
        <v>16.0</v>
      </c>
      <c r="AG11" s="283">
        <v>20.0</v>
      </c>
      <c r="AH11" s="284">
        <v>50.0</v>
      </c>
      <c r="AI11" s="214" t="s">
        <v>325</v>
      </c>
      <c r="AJ11" s="215" t="s">
        <v>291</v>
      </c>
      <c r="AK11" s="216"/>
      <c r="AL11" s="217"/>
      <c r="AM11" s="162"/>
      <c r="AN11" s="152"/>
      <c r="AO11" s="152"/>
      <c r="AP11" s="152"/>
      <c r="AQ11" s="152"/>
      <c r="AR11" s="152"/>
      <c r="AS11" s="152"/>
      <c r="AT11" s="152"/>
      <c r="AU11" s="152"/>
      <c r="AV11" s="152"/>
    </row>
    <row r="12">
      <c r="A12" s="97"/>
      <c r="B12" s="203">
        <v>10.0</v>
      </c>
      <c r="C12" s="267"/>
      <c r="D12" s="267"/>
      <c r="E12" s="220"/>
      <c r="F12" s="207">
        <f t="shared" ref="F12:I12" si="2">sum(K12,P12,U12,Z12)</f>
        <v>25</v>
      </c>
      <c r="G12" s="207">
        <f t="shared" si="2"/>
        <v>25</v>
      </c>
      <c r="H12" s="207">
        <f t="shared" si="2"/>
        <v>25</v>
      </c>
      <c r="I12" s="207">
        <f t="shared" si="2"/>
        <v>25</v>
      </c>
      <c r="J12" s="208">
        <f t="shared" si="3"/>
        <v>25</v>
      </c>
      <c r="K12" s="258">
        <v>0.0</v>
      </c>
      <c r="L12" s="258">
        <v>0.0</v>
      </c>
      <c r="M12" s="258">
        <v>0.0</v>
      </c>
      <c r="N12" s="258">
        <v>0.0</v>
      </c>
      <c r="O12" s="207">
        <f t="shared" si="4"/>
        <v>0</v>
      </c>
      <c r="P12" s="261">
        <v>25.0</v>
      </c>
      <c r="Q12" s="261">
        <v>25.0</v>
      </c>
      <c r="R12" s="261">
        <v>25.0</v>
      </c>
      <c r="S12" s="261">
        <v>25.0</v>
      </c>
      <c r="T12" s="207">
        <f t="shared" si="5"/>
        <v>25</v>
      </c>
      <c r="U12" s="258">
        <v>0.0</v>
      </c>
      <c r="V12" s="258">
        <v>0.0</v>
      </c>
      <c r="W12" s="258">
        <v>0.0</v>
      </c>
      <c r="X12" s="258">
        <v>0.0</v>
      </c>
      <c r="Y12" s="207">
        <f t="shared" si="6"/>
        <v>0</v>
      </c>
      <c r="Z12" s="258">
        <v>0.0</v>
      </c>
      <c r="AA12" s="258">
        <v>0.0</v>
      </c>
      <c r="AB12" s="258">
        <v>0.0</v>
      </c>
      <c r="AC12" s="258">
        <v>0.0</v>
      </c>
      <c r="AD12" s="207">
        <f t="shared" si="7"/>
        <v>0</v>
      </c>
      <c r="AE12" s="110">
        <f t="shared" si="8"/>
        <v>1</v>
      </c>
      <c r="AF12" s="222"/>
      <c r="AG12" s="283">
        <v>20.0</v>
      </c>
      <c r="AH12" s="284">
        <v>25.0</v>
      </c>
      <c r="AI12" s="97"/>
      <c r="AJ12" s="97"/>
      <c r="AK12" s="216"/>
      <c r="AL12" s="217"/>
      <c r="AM12" s="162"/>
      <c r="AN12" s="152"/>
      <c r="AO12" s="152"/>
      <c r="AP12" s="152"/>
      <c r="AQ12" s="152"/>
      <c r="AR12" s="152"/>
      <c r="AS12" s="152"/>
      <c r="AT12" s="152"/>
      <c r="AU12" s="152"/>
      <c r="AV12" s="152"/>
    </row>
    <row r="13">
      <c r="A13" s="97"/>
      <c r="B13" s="203">
        <v>20.0</v>
      </c>
      <c r="C13" s="267"/>
      <c r="D13" s="267"/>
      <c r="E13" s="220"/>
      <c r="F13" s="207">
        <f t="shared" ref="F13:I13" si="9">sum(K13,P13,U13,Z13)</f>
        <v>37.5</v>
      </c>
      <c r="G13" s="207">
        <f t="shared" si="9"/>
        <v>37.5</v>
      </c>
      <c r="H13" s="207">
        <f t="shared" si="9"/>
        <v>37.5</v>
      </c>
      <c r="I13" s="207">
        <f t="shared" si="9"/>
        <v>25</v>
      </c>
      <c r="J13" s="208">
        <f t="shared" si="3"/>
        <v>34.375</v>
      </c>
      <c r="K13" s="258">
        <v>12.5</v>
      </c>
      <c r="L13" s="258">
        <v>12.5</v>
      </c>
      <c r="M13" s="258">
        <v>12.5</v>
      </c>
      <c r="N13" s="258">
        <v>0.0</v>
      </c>
      <c r="O13" s="207">
        <f t="shared" si="4"/>
        <v>9.375</v>
      </c>
      <c r="P13" s="261">
        <v>25.0</v>
      </c>
      <c r="Q13" s="258">
        <v>25.0</v>
      </c>
      <c r="R13" s="258">
        <v>25.0</v>
      </c>
      <c r="S13" s="258">
        <v>25.0</v>
      </c>
      <c r="T13" s="207">
        <f t="shared" si="5"/>
        <v>25</v>
      </c>
      <c r="U13" s="258">
        <v>0.0</v>
      </c>
      <c r="V13" s="258">
        <v>0.0</v>
      </c>
      <c r="W13" s="258">
        <v>0.0</v>
      </c>
      <c r="X13" s="258">
        <v>0.0</v>
      </c>
      <c r="Y13" s="207">
        <f t="shared" si="6"/>
        <v>0</v>
      </c>
      <c r="Z13" s="258">
        <v>0.0</v>
      </c>
      <c r="AA13" s="258">
        <v>0.0</v>
      </c>
      <c r="AB13" s="258">
        <v>0.0</v>
      </c>
      <c r="AC13" s="258">
        <v>0.0</v>
      </c>
      <c r="AD13" s="207">
        <f t="shared" si="7"/>
        <v>0</v>
      </c>
      <c r="AE13" s="110">
        <f t="shared" si="8"/>
        <v>2</v>
      </c>
      <c r="AF13" s="110">
        <v>24.0</v>
      </c>
      <c r="AG13" s="283">
        <v>20.0</v>
      </c>
      <c r="AH13" s="284">
        <v>50.0</v>
      </c>
      <c r="AI13" s="97"/>
      <c r="AJ13" s="97"/>
      <c r="AK13" s="216"/>
      <c r="AL13" s="217"/>
      <c r="AM13" s="162"/>
      <c r="AN13" s="152"/>
      <c r="AO13" s="152"/>
      <c r="AP13" s="152"/>
      <c r="AQ13" s="152"/>
      <c r="AR13" s="152"/>
      <c r="AS13" s="152"/>
      <c r="AT13" s="152"/>
      <c r="AU13" s="152"/>
      <c r="AV13" s="152"/>
    </row>
    <row r="14">
      <c r="A14" s="97"/>
      <c r="B14" s="203">
        <v>30.0</v>
      </c>
      <c r="C14" s="267"/>
      <c r="D14" s="267"/>
      <c r="E14" s="220"/>
      <c r="F14" s="207">
        <f t="shared" ref="F14:I14" si="10">sum(K14,P14,U14,Z14)</f>
        <v>50</v>
      </c>
      <c r="G14" s="207">
        <f t="shared" si="10"/>
        <v>12.5</v>
      </c>
      <c r="H14" s="207">
        <f t="shared" si="10"/>
        <v>25</v>
      </c>
      <c r="I14" s="207">
        <f t="shared" si="10"/>
        <v>25</v>
      </c>
      <c r="J14" s="208">
        <f t="shared" si="3"/>
        <v>28.125</v>
      </c>
      <c r="K14" s="258">
        <v>0.0</v>
      </c>
      <c r="L14" s="258">
        <v>12.5</v>
      </c>
      <c r="M14" s="258">
        <v>0.0</v>
      </c>
      <c r="N14" s="258">
        <v>0.0</v>
      </c>
      <c r="O14" s="207">
        <f t="shared" si="4"/>
        <v>3.125</v>
      </c>
      <c r="P14" s="261">
        <v>50.0</v>
      </c>
      <c r="Q14" s="258">
        <v>0.0</v>
      </c>
      <c r="R14" s="258">
        <v>25.0</v>
      </c>
      <c r="S14" s="258">
        <v>25.0</v>
      </c>
      <c r="T14" s="207">
        <f t="shared" si="5"/>
        <v>25</v>
      </c>
      <c r="U14" s="258">
        <v>0.0</v>
      </c>
      <c r="V14" s="258">
        <v>0.0</v>
      </c>
      <c r="W14" s="258">
        <v>0.0</v>
      </c>
      <c r="X14" s="258">
        <v>0.0</v>
      </c>
      <c r="Y14" s="207">
        <f t="shared" si="6"/>
        <v>0</v>
      </c>
      <c r="Z14" s="258">
        <v>0.0</v>
      </c>
      <c r="AA14" s="258">
        <v>0.0</v>
      </c>
      <c r="AB14" s="258">
        <v>0.0</v>
      </c>
      <c r="AC14" s="258">
        <v>0.0</v>
      </c>
      <c r="AD14" s="207">
        <f t="shared" si="7"/>
        <v>0</v>
      </c>
      <c r="AE14" s="110">
        <f t="shared" si="8"/>
        <v>2</v>
      </c>
      <c r="AF14" s="110">
        <v>8.0</v>
      </c>
      <c r="AG14" s="283">
        <v>30.0</v>
      </c>
      <c r="AH14" s="284">
        <v>75.0</v>
      </c>
      <c r="AI14" s="97"/>
      <c r="AJ14" s="97"/>
      <c r="AK14" s="216"/>
      <c r="AL14" s="217"/>
      <c r="AM14" s="162"/>
      <c r="AN14" s="152"/>
      <c r="AO14" s="152"/>
      <c r="AP14" s="152"/>
      <c r="AQ14" s="152"/>
      <c r="AR14" s="152"/>
      <c r="AS14" s="152"/>
      <c r="AT14" s="152"/>
      <c r="AU14" s="152"/>
      <c r="AV14" s="152"/>
    </row>
    <row r="15">
      <c r="A15" s="97"/>
      <c r="B15" s="203">
        <v>40.0</v>
      </c>
      <c r="C15" s="267"/>
      <c r="D15" s="267"/>
      <c r="E15" s="220"/>
      <c r="F15" s="207">
        <f t="shared" ref="F15:I15" si="11">sum(K15,P15,U15,Z15)</f>
        <v>50</v>
      </c>
      <c r="G15" s="207">
        <f t="shared" si="11"/>
        <v>25</v>
      </c>
      <c r="H15" s="207">
        <f t="shared" si="11"/>
        <v>25</v>
      </c>
      <c r="I15" s="207">
        <f t="shared" si="11"/>
        <v>37.5</v>
      </c>
      <c r="J15" s="208">
        <f t="shared" si="3"/>
        <v>34.375</v>
      </c>
      <c r="K15" s="258">
        <v>25.0</v>
      </c>
      <c r="L15" s="258">
        <v>0.0</v>
      </c>
      <c r="M15" s="258">
        <v>0.0</v>
      </c>
      <c r="N15" s="258">
        <v>12.5</v>
      </c>
      <c r="O15" s="207">
        <f t="shared" si="4"/>
        <v>9.375</v>
      </c>
      <c r="P15" s="261">
        <v>25.0</v>
      </c>
      <c r="Q15" s="258">
        <v>25.0</v>
      </c>
      <c r="R15" s="258">
        <v>25.0</v>
      </c>
      <c r="S15" s="258">
        <v>25.0</v>
      </c>
      <c r="T15" s="207">
        <f t="shared" si="5"/>
        <v>25</v>
      </c>
      <c r="U15" s="258">
        <v>0.0</v>
      </c>
      <c r="V15" s="258">
        <v>0.0</v>
      </c>
      <c r="W15" s="258">
        <v>0.0</v>
      </c>
      <c r="X15" s="258">
        <v>0.0</v>
      </c>
      <c r="Y15" s="207">
        <f t="shared" si="6"/>
        <v>0</v>
      </c>
      <c r="Z15" s="258">
        <v>0.0</v>
      </c>
      <c r="AA15" s="258">
        <v>0.0</v>
      </c>
      <c r="AB15" s="258">
        <v>0.0</v>
      </c>
      <c r="AC15" s="258">
        <v>0.0</v>
      </c>
      <c r="AD15" s="207">
        <f t="shared" si="7"/>
        <v>0</v>
      </c>
      <c r="AE15" s="110">
        <f t="shared" si="8"/>
        <v>2</v>
      </c>
      <c r="AF15" s="110">
        <v>24.0</v>
      </c>
      <c r="AG15" s="283">
        <v>40.0</v>
      </c>
      <c r="AH15" s="284">
        <v>50.0</v>
      </c>
      <c r="AI15" s="97"/>
      <c r="AJ15" s="97"/>
      <c r="AK15" s="216"/>
      <c r="AL15" s="217"/>
      <c r="AM15" s="162"/>
      <c r="AN15" s="152"/>
      <c r="AO15" s="152"/>
      <c r="AP15" s="152"/>
      <c r="AQ15" s="152"/>
      <c r="AR15" s="152"/>
      <c r="AS15" s="152"/>
      <c r="AT15" s="152"/>
      <c r="AU15" s="152"/>
      <c r="AV15" s="152"/>
    </row>
    <row r="16">
      <c r="A16" s="97"/>
      <c r="B16" s="203">
        <v>50.0</v>
      </c>
      <c r="C16" s="267"/>
      <c r="D16" s="267"/>
      <c r="E16" s="220"/>
      <c r="F16" s="207">
        <f t="shared" ref="F16:I16" si="12">sum(K16,P16,U16,Z16)</f>
        <v>50</v>
      </c>
      <c r="G16" s="207">
        <f t="shared" si="12"/>
        <v>50</v>
      </c>
      <c r="H16" s="207">
        <f t="shared" si="12"/>
        <v>50</v>
      </c>
      <c r="I16" s="207">
        <f t="shared" si="12"/>
        <v>50</v>
      </c>
      <c r="J16" s="208">
        <f t="shared" si="3"/>
        <v>50</v>
      </c>
      <c r="K16" s="258">
        <v>0.0</v>
      </c>
      <c r="L16" s="258">
        <v>0.0</v>
      </c>
      <c r="M16" s="258">
        <v>0.0</v>
      </c>
      <c r="N16" s="258">
        <v>0.0</v>
      </c>
      <c r="O16" s="207">
        <f t="shared" si="4"/>
        <v>0</v>
      </c>
      <c r="P16" s="261">
        <v>25.0</v>
      </c>
      <c r="Q16" s="261">
        <v>25.0</v>
      </c>
      <c r="R16" s="261">
        <v>25.0</v>
      </c>
      <c r="S16" s="261">
        <v>25.0</v>
      </c>
      <c r="T16" s="207">
        <f t="shared" si="5"/>
        <v>25</v>
      </c>
      <c r="U16" s="258">
        <v>25.0</v>
      </c>
      <c r="V16" s="258">
        <v>25.0</v>
      </c>
      <c r="W16" s="258">
        <v>25.0</v>
      </c>
      <c r="X16" s="258">
        <v>25.0</v>
      </c>
      <c r="Y16" s="207">
        <f t="shared" si="6"/>
        <v>25</v>
      </c>
      <c r="Z16" s="258">
        <v>0.0</v>
      </c>
      <c r="AA16" s="258">
        <v>0.0</v>
      </c>
      <c r="AB16" s="258">
        <v>0.0</v>
      </c>
      <c r="AC16" s="258">
        <v>0.0</v>
      </c>
      <c r="AD16" s="207">
        <f t="shared" si="7"/>
        <v>0</v>
      </c>
      <c r="AE16" s="110">
        <f t="shared" si="8"/>
        <v>2</v>
      </c>
      <c r="AF16" s="222"/>
      <c r="AG16" s="283">
        <v>25.0</v>
      </c>
      <c r="AH16" s="284">
        <v>25.0</v>
      </c>
      <c r="AI16" s="97"/>
      <c r="AJ16" s="97"/>
      <c r="AK16" s="216"/>
      <c r="AL16" s="217"/>
      <c r="AM16" s="162"/>
      <c r="AN16" s="152"/>
      <c r="AO16" s="152"/>
      <c r="AP16" s="152"/>
      <c r="AQ16" s="152"/>
      <c r="AR16" s="152"/>
      <c r="AS16" s="152"/>
      <c r="AT16" s="152"/>
      <c r="AU16" s="152"/>
      <c r="AV16" s="152"/>
    </row>
    <row r="17">
      <c r="A17" s="97"/>
      <c r="B17" s="203">
        <v>60.0</v>
      </c>
      <c r="C17" s="268"/>
      <c r="D17" s="268"/>
      <c r="E17" s="220"/>
      <c r="F17" s="207">
        <f t="shared" ref="F17:I17" si="13">sum(K17,P17,U17,Z17)</f>
        <v>37.5</v>
      </c>
      <c r="G17" s="207">
        <f t="shared" si="13"/>
        <v>62.5</v>
      </c>
      <c r="H17" s="207">
        <f t="shared" si="13"/>
        <v>25</v>
      </c>
      <c r="I17" s="207">
        <f t="shared" si="13"/>
        <v>50</v>
      </c>
      <c r="J17" s="208">
        <f t="shared" si="3"/>
        <v>43.75</v>
      </c>
      <c r="K17" s="258">
        <v>0.0</v>
      </c>
      <c r="L17" s="258">
        <v>0.0</v>
      </c>
      <c r="M17" s="258">
        <v>0.0</v>
      </c>
      <c r="N17" s="258">
        <v>0.0</v>
      </c>
      <c r="O17" s="207">
        <f t="shared" si="4"/>
        <v>0</v>
      </c>
      <c r="P17" s="261">
        <v>25.0</v>
      </c>
      <c r="Q17" s="261">
        <v>25.0</v>
      </c>
      <c r="R17" s="261">
        <v>0.0</v>
      </c>
      <c r="S17" s="261">
        <v>25.0</v>
      </c>
      <c r="T17" s="207">
        <f t="shared" si="5"/>
        <v>18.75</v>
      </c>
      <c r="U17" s="258">
        <v>12.5</v>
      </c>
      <c r="V17" s="258">
        <v>25.0</v>
      </c>
      <c r="W17" s="258">
        <v>25.0</v>
      </c>
      <c r="X17" s="258">
        <v>25.0</v>
      </c>
      <c r="Y17" s="207">
        <f t="shared" si="6"/>
        <v>21.875</v>
      </c>
      <c r="Z17" s="258">
        <v>0.0</v>
      </c>
      <c r="AA17" s="258">
        <v>12.5</v>
      </c>
      <c r="AB17" s="258">
        <v>0.0</v>
      </c>
      <c r="AC17" s="258">
        <v>0.0</v>
      </c>
      <c r="AD17" s="207">
        <f t="shared" si="7"/>
        <v>3.125</v>
      </c>
      <c r="AE17" s="110">
        <f t="shared" si="8"/>
        <v>3</v>
      </c>
      <c r="AF17" s="222"/>
      <c r="AG17" s="283">
        <v>40.0</v>
      </c>
      <c r="AH17" s="284">
        <v>50.0</v>
      </c>
      <c r="AI17" s="97"/>
      <c r="AJ17" s="97"/>
      <c r="AK17" s="216"/>
      <c r="AL17" s="217"/>
      <c r="AM17" s="162"/>
      <c r="AN17" s="152"/>
      <c r="AO17" s="152"/>
      <c r="AP17" s="152"/>
      <c r="AQ17" s="152"/>
      <c r="AR17" s="152"/>
      <c r="AS17" s="152"/>
      <c r="AT17" s="152"/>
      <c r="AU17" s="152"/>
      <c r="AV17" s="152"/>
    </row>
    <row r="18">
      <c r="A18" s="97"/>
      <c r="B18" s="203">
        <v>70.0</v>
      </c>
      <c r="C18" s="268"/>
      <c r="D18" s="268"/>
      <c r="E18" s="220"/>
      <c r="F18" s="207">
        <f t="shared" ref="F18:I18" si="14">sum(K18,P18,U18,Z18)</f>
        <v>75</v>
      </c>
      <c r="G18" s="207">
        <f t="shared" si="14"/>
        <v>75</v>
      </c>
      <c r="H18" s="207">
        <f t="shared" si="14"/>
        <v>25</v>
      </c>
      <c r="I18" s="207">
        <f t="shared" si="14"/>
        <v>87.5</v>
      </c>
      <c r="J18" s="208">
        <f t="shared" si="3"/>
        <v>65.625</v>
      </c>
      <c r="K18" s="258">
        <v>0.0</v>
      </c>
      <c r="L18" s="258">
        <v>0.0</v>
      </c>
      <c r="M18" s="258">
        <v>0.0</v>
      </c>
      <c r="N18" s="258">
        <v>12.5</v>
      </c>
      <c r="O18" s="207">
        <f t="shared" si="4"/>
        <v>3.125</v>
      </c>
      <c r="P18" s="261">
        <v>0.0</v>
      </c>
      <c r="Q18" s="261">
        <v>0.0</v>
      </c>
      <c r="R18" s="261">
        <v>0.0</v>
      </c>
      <c r="S18" s="261">
        <v>50.0</v>
      </c>
      <c r="T18" s="207">
        <f t="shared" si="5"/>
        <v>12.5</v>
      </c>
      <c r="U18" s="258">
        <v>50.0</v>
      </c>
      <c r="V18" s="258">
        <v>50.0</v>
      </c>
      <c r="W18" s="258">
        <v>25.0</v>
      </c>
      <c r="X18" s="258">
        <v>25.0</v>
      </c>
      <c r="Y18" s="207">
        <f t="shared" si="6"/>
        <v>37.5</v>
      </c>
      <c r="Z18" s="258">
        <v>25.0</v>
      </c>
      <c r="AA18" s="258">
        <v>25.0</v>
      </c>
      <c r="AB18" s="258">
        <v>0.0</v>
      </c>
      <c r="AC18" s="258">
        <v>0.0</v>
      </c>
      <c r="AD18" s="207">
        <f t="shared" si="7"/>
        <v>12.5</v>
      </c>
      <c r="AE18" s="110">
        <f t="shared" si="8"/>
        <v>4</v>
      </c>
      <c r="AF18" s="110">
        <v>8.0</v>
      </c>
      <c r="AG18" s="283">
        <v>30.0</v>
      </c>
      <c r="AH18" s="284">
        <v>50.0</v>
      </c>
      <c r="AI18" s="97"/>
      <c r="AJ18" s="97"/>
      <c r="AK18" s="216"/>
      <c r="AL18" s="217"/>
      <c r="AM18" s="162"/>
      <c r="AN18" s="152"/>
      <c r="AO18" s="152"/>
      <c r="AP18" s="152"/>
      <c r="AQ18" s="152"/>
      <c r="AR18" s="152"/>
      <c r="AS18" s="152"/>
      <c r="AT18" s="152"/>
      <c r="AU18" s="152"/>
      <c r="AV18" s="152"/>
    </row>
    <row r="19">
      <c r="A19" s="97"/>
      <c r="B19" s="203">
        <v>80.0</v>
      </c>
      <c r="C19" s="268"/>
      <c r="D19" s="268"/>
      <c r="E19" s="220"/>
      <c r="F19" s="207">
        <f t="shared" ref="F19:I19" si="15">sum(K19,P19,U19,Z19)</f>
        <v>81.25</v>
      </c>
      <c r="G19" s="207">
        <f t="shared" si="15"/>
        <v>81.25</v>
      </c>
      <c r="H19" s="207">
        <f t="shared" si="15"/>
        <v>100</v>
      </c>
      <c r="I19" s="207">
        <f t="shared" si="15"/>
        <v>50</v>
      </c>
      <c r="J19" s="208">
        <f t="shared" si="3"/>
        <v>78.125</v>
      </c>
      <c r="K19" s="258">
        <v>6.25</v>
      </c>
      <c r="L19" s="258">
        <v>6.25</v>
      </c>
      <c r="M19" s="258">
        <v>25.0</v>
      </c>
      <c r="N19" s="258">
        <v>0.0</v>
      </c>
      <c r="O19" s="207">
        <f t="shared" si="4"/>
        <v>9.375</v>
      </c>
      <c r="P19" s="261">
        <v>25.0</v>
      </c>
      <c r="Q19" s="261">
        <v>25.0</v>
      </c>
      <c r="R19" s="261">
        <v>25.0</v>
      </c>
      <c r="S19" s="261">
        <v>25.0</v>
      </c>
      <c r="T19" s="207">
        <f t="shared" si="5"/>
        <v>25</v>
      </c>
      <c r="U19" s="258">
        <v>25.0</v>
      </c>
      <c r="V19" s="258">
        <v>25.0</v>
      </c>
      <c r="W19" s="258">
        <v>25.0</v>
      </c>
      <c r="X19" s="258">
        <v>25.0</v>
      </c>
      <c r="Y19" s="207">
        <f t="shared" si="6"/>
        <v>25</v>
      </c>
      <c r="Z19" s="258">
        <v>25.0</v>
      </c>
      <c r="AA19" s="258">
        <v>25.0</v>
      </c>
      <c r="AB19" s="258">
        <v>25.0</v>
      </c>
      <c r="AC19" s="258">
        <v>0.0</v>
      </c>
      <c r="AD19" s="207">
        <f t="shared" si="7"/>
        <v>18.75</v>
      </c>
      <c r="AE19" s="110">
        <f t="shared" si="8"/>
        <v>4</v>
      </c>
      <c r="AF19" s="110">
        <v>24.0</v>
      </c>
      <c r="AG19" s="283">
        <v>20.0</v>
      </c>
      <c r="AH19" s="284">
        <v>75.0</v>
      </c>
      <c r="AI19" s="97"/>
      <c r="AJ19" s="97"/>
      <c r="AK19" s="216"/>
      <c r="AL19" s="217"/>
      <c r="AM19" s="162"/>
      <c r="AN19" s="152"/>
      <c r="AO19" s="152"/>
      <c r="AP19" s="152"/>
      <c r="AQ19" s="152"/>
      <c r="AR19" s="152"/>
      <c r="AS19" s="152"/>
      <c r="AT19" s="152"/>
      <c r="AU19" s="152"/>
      <c r="AV19" s="152"/>
    </row>
    <row r="20">
      <c r="A20" s="97"/>
      <c r="B20" s="203">
        <v>90.0</v>
      </c>
      <c r="C20" s="268"/>
      <c r="D20" s="268"/>
      <c r="E20" s="220"/>
      <c r="F20" s="207">
        <f t="shared" ref="F20:I20" si="16">sum(K20,P20,U20,Z20)</f>
        <v>0</v>
      </c>
      <c r="G20" s="207">
        <f t="shared" si="16"/>
        <v>25</v>
      </c>
      <c r="H20" s="207">
        <f t="shared" si="16"/>
        <v>0</v>
      </c>
      <c r="I20" s="207">
        <f t="shared" si="16"/>
        <v>25</v>
      </c>
      <c r="J20" s="208">
        <f t="shared" si="3"/>
        <v>12.5</v>
      </c>
      <c r="K20" s="258">
        <v>0.0</v>
      </c>
      <c r="L20" s="258">
        <v>0.0</v>
      </c>
      <c r="M20" s="258">
        <v>0.0</v>
      </c>
      <c r="N20" s="258">
        <v>0.0</v>
      </c>
      <c r="O20" s="207">
        <f t="shared" si="4"/>
        <v>0</v>
      </c>
      <c r="P20" s="261">
        <v>0.0</v>
      </c>
      <c r="Q20" s="261">
        <v>25.0</v>
      </c>
      <c r="R20" s="261">
        <v>0.0</v>
      </c>
      <c r="S20" s="261">
        <v>25.0</v>
      </c>
      <c r="T20" s="207">
        <f t="shared" si="5"/>
        <v>12.5</v>
      </c>
      <c r="U20" s="258">
        <v>0.0</v>
      </c>
      <c r="V20" s="258">
        <v>0.0</v>
      </c>
      <c r="W20" s="258">
        <v>0.0</v>
      </c>
      <c r="X20" s="258">
        <v>0.0</v>
      </c>
      <c r="Y20" s="207">
        <f t="shared" si="6"/>
        <v>0</v>
      </c>
      <c r="Z20" s="258">
        <v>0.0</v>
      </c>
      <c r="AA20" s="258">
        <v>0.0</v>
      </c>
      <c r="AB20" s="258">
        <v>0.0</v>
      </c>
      <c r="AC20" s="258">
        <v>0.0</v>
      </c>
      <c r="AD20" s="207">
        <f t="shared" si="7"/>
        <v>0</v>
      </c>
      <c r="AE20" s="110">
        <f t="shared" si="8"/>
        <v>1</v>
      </c>
      <c r="AF20" s="224"/>
      <c r="AG20" s="283">
        <v>20.0</v>
      </c>
      <c r="AH20" s="284">
        <v>75.0</v>
      </c>
      <c r="AI20" s="97"/>
      <c r="AJ20" s="97"/>
      <c r="AK20" s="216"/>
      <c r="AL20" s="217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</row>
    <row r="21">
      <c r="A21" s="96"/>
      <c r="B21" s="203">
        <v>100.0</v>
      </c>
      <c r="C21" s="263" t="s">
        <v>326</v>
      </c>
      <c r="D21" s="264" t="s">
        <v>327</v>
      </c>
      <c r="E21" s="227"/>
      <c r="F21" s="207">
        <f t="shared" ref="F21:I21" si="17">sum(K21,P21,U21,Z21)</f>
        <v>25</v>
      </c>
      <c r="G21" s="207">
        <f t="shared" si="17"/>
        <v>50</v>
      </c>
      <c r="H21" s="207">
        <f t="shared" si="17"/>
        <v>0</v>
      </c>
      <c r="I21" s="207">
        <f t="shared" si="17"/>
        <v>25</v>
      </c>
      <c r="J21" s="208">
        <f t="shared" si="3"/>
        <v>25</v>
      </c>
      <c r="K21" s="258">
        <v>0.0</v>
      </c>
      <c r="L21" s="258">
        <v>0.0</v>
      </c>
      <c r="M21" s="258">
        <v>0.0</v>
      </c>
      <c r="N21" s="258">
        <v>0.0</v>
      </c>
      <c r="O21" s="207">
        <f t="shared" si="4"/>
        <v>0</v>
      </c>
      <c r="P21" s="261">
        <v>0.0</v>
      </c>
      <c r="Q21" s="261">
        <v>25.0</v>
      </c>
      <c r="R21" s="261">
        <v>0.0</v>
      </c>
      <c r="S21" s="261">
        <v>25.0</v>
      </c>
      <c r="T21" s="207">
        <f t="shared" si="5"/>
        <v>12.5</v>
      </c>
      <c r="U21" s="258">
        <v>0.0</v>
      </c>
      <c r="V21" s="258">
        <v>0.0</v>
      </c>
      <c r="W21" s="258">
        <v>0.0</v>
      </c>
      <c r="X21" s="258">
        <v>0.0</v>
      </c>
      <c r="Y21" s="207">
        <f t="shared" si="6"/>
        <v>0</v>
      </c>
      <c r="Z21" s="258">
        <v>25.0</v>
      </c>
      <c r="AA21" s="258">
        <v>25.0</v>
      </c>
      <c r="AB21" s="258">
        <v>0.0</v>
      </c>
      <c r="AC21" s="258">
        <v>0.0</v>
      </c>
      <c r="AD21" s="207">
        <f t="shared" si="7"/>
        <v>12.5</v>
      </c>
      <c r="AE21" s="110">
        <f t="shared" si="8"/>
        <v>2</v>
      </c>
      <c r="AF21" s="224"/>
      <c r="AG21" s="283">
        <v>25.0</v>
      </c>
      <c r="AH21" s="284">
        <v>75.0</v>
      </c>
      <c r="AI21" s="96"/>
      <c r="AJ21" s="96"/>
      <c r="AK21" s="216"/>
      <c r="AL21" s="217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</row>
    <row r="22">
      <c r="A22" s="202">
        <v>2.0</v>
      </c>
      <c r="B22" s="203">
        <v>0.0</v>
      </c>
      <c r="C22" s="263" t="s">
        <v>328</v>
      </c>
      <c r="D22" s="264" t="s">
        <v>329</v>
      </c>
      <c r="E22" s="206"/>
      <c r="F22" s="207">
        <f t="shared" ref="F22:I22" si="18">sum(K22,P22,U22,Z22)</f>
        <v>31.25</v>
      </c>
      <c r="G22" s="207">
        <f t="shared" si="18"/>
        <v>31.25</v>
      </c>
      <c r="H22" s="207">
        <f t="shared" si="18"/>
        <v>31.25</v>
      </c>
      <c r="I22" s="207">
        <f t="shared" si="18"/>
        <v>31.25</v>
      </c>
      <c r="J22" s="208">
        <f t="shared" si="3"/>
        <v>31.25</v>
      </c>
      <c r="K22" s="258">
        <v>6.25</v>
      </c>
      <c r="L22" s="258">
        <v>6.25</v>
      </c>
      <c r="M22" s="258">
        <v>6.25</v>
      </c>
      <c r="N22" s="258">
        <v>6.25</v>
      </c>
      <c r="O22" s="207">
        <f t="shared" si="4"/>
        <v>6.25</v>
      </c>
      <c r="P22" s="261">
        <v>25.0</v>
      </c>
      <c r="Q22" s="261">
        <v>25.0</v>
      </c>
      <c r="R22" s="261">
        <v>25.0</v>
      </c>
      <c r="S22" s="261">
        <v>25.0</v>
      </c>
      <c r="T22" s="207">
        <f t="shared" si="5"/>
        <v>25</v>
      </c>
      <c r="U22" s="258">
        <v>0.0</v>
      </c>
      <c r="V22" s="258">
        <v>0.0</v>
      </c>
      <c r="W22" s="258">
        <v>0.0</v>
      </c>
      <c r="X22" s="258">
        <v>0.0</v>
      </c>
      <c r="Y22" s="207">
        <f t="shared" si="6"/>
        <v>0</v>
      </c>
      <c r="Z22" s="258">
        <v>0.0</v>
      </c>
      <c r="AA22" s="258">
        <v>0.0</v>
      </c>
      <c r="AB22" s="258">
        <v>0.0</v>
      </c>
      <c r="AC22" s="258">
        <v>0.0</v>
      </c>
      <c r="AD22" s="207">
        <f t="shared" si="7"/>
        <v>0</v>
      </c>
      <c r="AE22" s="110">
        <f t="shared" si="8"/>
        <v>2</v>
      </c>
      <c r="AF22" s="110">
        <v>16.0</v>
      </c>
      <c r="AG22" s="283">
        <v>20.0</v>
      </c>
      <c r="AH22" s="284">
        <v>50.0</v>
      </c>
      <c r="AI22" s="214" t="s">
        <v>325</v>
      </c>
      <c r="AJ22" s="215" t="s">
        <v>291</v>
      </c>
      <c r="AK22" s="216"/>
      <c r="AL22" s="217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</row>
    <row r="23">
      <c r="A23" s="97"/>
      <c r="B23" s="203">
        <v>10.0</v>
      </c>
      <c r="C23" s="267"/>
      <c r="D23" s="268"/>
      <c r="E23" s="220"/>
      <c r="F23" s="207">
        <f t="shared" ref="F23:I23" si="19">sum(K23,P23,U23,Z23)</f>
        <v>37.5</v>
      </c>
      <c r="G23" s="207">
        <f t="shared" si="19"/>
        <v>25</v>
      </c>
      <c r="H23" s="207">
        <f t="shared" si="19"/>
        <v>12.5</v>
      </c>
      <c r="I23" s="207">
        <f t="shared" si="19"/>
        <v>25</v>
      </c>
      <c r="J23" s="208">
        <f t="shared" si="3"/>
        <v>25</v>
      </c>
      <c r="K23" s="258">
        <v>12.5</v>
      </c>
      <c r="L23" s="258">
        <v>0.0</v>
      </c>
      <c r="M23" s="258">
        <v>12.5</v>
      </c>
      <c r="N23" s="258">
        <v>0.0</v>
      </c>
      <c r="O23" s="207">
        <f t="shared" si="4"/>
        <v>6.25</v>
      </c>
      <c r="P23" s="261">
        <v>25.0</v>
      </c>
      <c r="Q23" s="261">
        <v>25.0</v>
      </c>
      <c r="R23" s="261">
        <v>0.0</v>
      </c>
      <c r="S23" s="261">
        <v>25.0</v>
      </c>
      <c r="T23" s="207">
        <f t="shared" si="5"/>
        <v>18.75</v>
      </c>
      <c r="U23" s="258">
        <v>0.0</v>
      </c>
      <c r="V23" s="258">
        <v>0.0</v>
      </c>
      <c r="W23" s="258">
        <v>0.0</v>
      </c>
      <c r="X23" s="258">
        <v>0.0</v>
      </c>
      <c r="Y23" s="207">
        <f t="shared" si="6"/>
        <v>0</v>
      </c>
      <c r="Z23" s="258">
        <v>0.0</v>
      </c>
      <c r="AA23" s="258">
        <v>0.0</v>
      </c>
      <c r="AB23" s="258">
        <v>0.0</v>
      </c>
      <c r="AC23" s="258">
        <v>0.0</v>
      </c>
      <c r="AD23" s="207">
        <f t="shared" si="7"/>
        <v>0</v>
      </c>
      <c r="AE23" s="110">
        <f t="shared" si="8"/>
        <v>2</v>
      </c>
      <c r="AF23" s="110">
        <v>16.0</v>
      </c>
      <c r="AG23" s="283">
        <v>30.0</v>
      </c>
      <c r="AH23" s="284">
        <v>25.0</v>
      </c>
      <c r="AI23" s="97"/>
      <c r="AJ23" s="97"/>
      <c r="AK23" s="216"/>
      <c r="AL23" s="217"/>
      <c r="AM23" s="162"/>
      <c r="AN23" s="152"/>
      <c r="AO23" s="152"/>
      <c r="AP23" s="152"/>
      <c r="AQ23" s="152"/>
      <c r="AR23" s="152"/>
      <c r="AS23" s="152"/>
      <c r="AT23" s="152"/>
      <c r="AU23" s="152"/>
      <c r="AV23" s="152"/>
    </row>
    <row r="24">
      <c r="A24" s="97"/>
      <c r="B24" s="203">
        <v>20.0</v>
      </c>
      <c r="C24" s="267"/>
      <c r="D24" s="268"/>
      <c r="E24" s="220"/>
      <c r="F24" s="207">
        <f t="shared" ref="F24:I24" si="20">sum(K24,P24,U24,Z24)</f>
        <v>25</v>
      </c>
      <c r="G24" s="207">
        <f t="shared" si="20"/>
        <v>25</v>
      </c>
      <c r="H24" s="207">
        <f t="shared" si="20"/>
        <v>0</v>
      </c>
      <c r="I24" s="207">
        <f t="shared" si="20"/>
        <v>12.5</v>
      </c>
      <c r="J24" s="208">
        <f t="shared" si="3"/>
        <v>15.625</v>
      </c>
      <c r="K24" s="258">
        <v>0.0</v>
      </c>
      <c r="L24" s="258">
        <v>0.0</v>
      </c>
      <c r="M24" s="258">
        <v>0.0</v>
      </c>
      <c r="N24" s="258">
        <v>0.0</v>
      </c>
      <c r="O24" s="207">
        <f t="shared" si="4"/>
        <v>0</v>
      </c>
      <c r="P24" s="261">
        <v>25.0</v>
      </c>
      <c r="Q24" s="258">
        <v>25.0</v>
      </c>
      <c r="R24" s="258">
        <v>0.0</v>
      </c>
      <c r="S24" s="258">
        <v>12.5</v>
      </c>
      <c r="T24" s="207">
        <f t="shared" si="5"/>
        <v>15.625</v>
      </c>
      <c r="U24" s="258">
        <v>0.0</v>
      </c>
      <c r="V24" s="258">
        <v>0.0</v>
      </c>
      <c r="W24" s="258">
        <v>0.0</v>
      </c>
      <c r="X24" s="258">
        <v>0.0</v>
      </c>
      <c r="Y24" s="207">
        <f t="shared" si="6"/>
        <v>0</v>
      </c>
      <c r="Z24" s="258">
        <v>0.0</v>
      </c>
      <c r="AA24" s="258">
        <v>0.0</v>
      </c>
      <c r="AB24" s="258">
        <v>0.0</v>
      </c>
      <c r="AC24" s="258">
        <v>0.0</v>
      </c>
      <c r="AD24" s="207">
        <f t="shared" si="7"/>
        <v>0</v>
      </c>
      <c r="AE24" s="110">
        <f t="shared" si="8"/>
        <v>1</v>
      </c>
      <c r="AF24" s="224"/>
      <c r="AG24" s="283">
        <v>40.0</v>
      </c>
      <c r="AH24" s="284">
        <v>50.0</v>
      </c>
      <c r="AI24" s="97"/>
      <c r="AJ24" s="97"/>
      <c r="AK24" s="216"/>
      <c r="AL24" s="217"/>
      <c r="AM24" s="162"/>
      <c r="AN24" s="152"/>
      <c r="AO24" s="152"/>
      <c r="AP24" s="152"/>
      <c r="AQ24" s="152"/>
      <c r="AR24" s="152"/>
      <c r="AS24" s="152"/>
      <c r="AT24" s="152"/>
      <c r="AU24" s="152"/>
      <c r="AV24" s="152"/>
    </row>
    <row r="25">
      <c r="A25" s="97"/>
      <c r="B25" s="203">
        <v>30.0</v>
      </c>
      <c r="C25" s="267"/>
      <c r="D25" s="268"/>
      <c r="E25" s="220"/>
      <c r="F25" s="207">
        <f t="shared" ref="F25:I25" si="21">sum(K25,P25,U25,Z25)</f>
        <v>25</v>
      </c>
      <c r="G25" s="207">
        <f t="shared" si="21"/>
        <v>25</v>
      </c>
      <c r="H25" s="207">
        <f t="shared" si="21"/>
        <v>25</v>
      </c>
      <c r="I25" s="207">
        <f t="shared" si="21"/>
        <v>25</v>
      </c>
      <c r="J25" s="208">
        <f t="shared" si="3"/>
        <v>25</v>
      </c>
      <c r="K25" s="258">
        <v>0.0</v>
      </c>
      <c r="L25" s="258">
        <v>0.0</v>
      </c>
      <c r="M25" s="258">
        <v>0.0</v>
      </c>
      <c r="N25" s="258">
        <v>0.0</v>
      </c>
      <c r="O25" s="207">
        <f t="shared" si="4"/>
        <v>0</v>
      </c>
      <c r="P25" s="261">
        <v>25.0</v>
      </c>
      <c r="Q25" s="261">
        <v>25.0</v>
      </c>
      <c r="R25" s="261">
        <v>25.0</v>
      </c>
      <c r="S25" s="261">
        <v>25.0</v>
      </c>
      <c r="T25" s="207">
        <f t="shared" si="5"/>
        <v>25</v>
      </c>
      <c r="U25" s="258">
        <v>0.0</v>
      </c>
      <c r="V25" s="258">
        <v>0.0</v>
      </c>
      <c r="W25" s="258">
        <v>0.0</v>
      </c>
      <c r="X25" s="258">
        <v>0.0</v>
      </c>
      <c r="Y25" s="207">
        <f t="shared" si="6"/>
        <v>0</v>
      </c>
      <c r="Z25" s="258">
        <v>0.0</v>
      </c>
      <c r="AA25" s="258">
        <v>0.0</v>
      </c>
      <c r="AB25" s="258">
        <v>0.0</v>
      </c>
      <c r="AC25" s="258">
        <v>0.0</v>
      </c>
      <c r="AD25" s="207">
        <f t="shared" si="7"/>
        <v>0</v>
      </c>
      <c r="AE25" s="110">
        <f t="shared" si="8"/>
        <v>1</v>
      </c>
      <c r="AF25" s="224"/>
      <c r="AG25" s="283">
        <v>20.0</v>
      </c>
      <c r="AH25" s="284">
        <v>25.0</v>
      </c>
      <c r="AI25" s="97"/>
      <c r="AJ25" s="97"/>
      <c r="AK25" s="216"/>
      <c r="AL25" s="217"/>
      <c r="AM25" s="162"/>
      <c r="AN25" s="152"/>
      <c r="AO25" s="152"/>
      <c r="AP25" s="152"/>
      <c r="AQ25" s="152"/>
      <c r="AR25" s="152"/>
      <c r="AS25" s="152"/>
      <c r="AT25" s="152"/>
      <c r="AU25" s="152"/>
      <c r="AV25" s="152"/>
    </row>
    <row r="26">
      <c r="A26" s="97"/>
      <c r="B26" s="203">
        <v>40.0</v>
      </c>
      <c r="C26" s="268"/>
      <c r="D26" s="268"/>
      <c r="E26" s="220"/>
      <c r="F26" s="207">
        <f t="shared" ref="F26:I26" si="22">sum(K26,P26,U26,Z26)</f>
        <v>37.5</v>
      </c>
      <c r="G26" s="207">
        <f t="shared" si="22"/>
        <v>50</v>
      </c>
      <c r="H26" s="207">
        <f t="shared" si="22"/>
        <v>50</v>
      </c>
      <c r="I26" s="207">
        <f t="shared" si="22"/>
        <v>75</v>
      </c>
      <c r="J26" s="208">
        <f t="shared" si="3"/>
        <v>53.125</v>
      </c>
      <c r="K26" s="258">
        <v>12.5</v>
      </c>
      <c r="L26" s="258">
        <v>0.0</v>
      </c>
      <c r="M26" s="258">
        <v>0.0</v>
      </c>
      <c r="N26" s="258">
        <v>0.0</v>
      </c>
      <c r="O26" s="207">
        <f t="shared" si="4"/>
        <v>3.125</v>
      </c>
      <c r="P26" s="261">
        <v>0.0</v>
      </c>
      <c r="Q26" s="261">
        <v>25.0</v>
      </c>
      <c r="R26" s="261">
        <v>25.0</v>
      </c>
      <c r="S26" s="261">
        <v>50.0</v>
      </c>
      <c r="T26" s="207">
        <f t="shared" si="5"/>
        <v>25</v>
      </c>
      <c r="U26" s="258">
        <v>25.0</v>
      </c>
      <c r="V26" s="258">
        <v>25.0</v>
      </c>
      <c r="W26" s="258">
        <v>25.0</v>
      </c>
      <c r="X26" s="258">
        <v>25.0</v>
      </c>
      <c r="Y26" s="207">
        <f t="shared" si="6"/>
        <v>25</v>
      </c>
      <c r="Z26" s="258">
        <v>0.0</v>
      </c>
      <c r="AA26" s="258">
        <v>0.0</v>
      </c>
      <c r="AB26" s="258">
        <v>0.0</v>
      </c>
      <c r="AC26" s="258">
        <v>0.0</v>
      </c>
      <c r="AD26" s="207">
        <f t="shared" si="7"/>
        <v>0</v>
      </c>
      <c r="AE26" s="110">
        <f t="shared" si="8"/>
        <v>3</v>
      </c>
      <c r="AF26" s="110">
        <v>8.0</v>
      </c>
      <c r="AG26" s="283">
        <v>20.0</v>
      </c>
      <c r="AH26" s="284">
        <v>50.0</v>
      </c>
      <c r="AI26" s="97"/>
      <c r="AJ26" s="97"/>
      <c r="AK26" s="216"/>
      <c r="AL26" s="217"/>
      <c r="AM26" s="162"/>
      <c r="AN26" s="152"/>
      <c r="AO26" s="152"/>
      <c r="AP26" s="152"/>
      <c r="AQ26" s="152"/>
      <c r="AR26" s="152"/>
      <c r="AS26" s="152"/>
      <c r="AT26" s="152"/>
      <c r="AU26" s="152"/>
      <c r="AV26" s="152"/>
    </row>
    <row r="27">
      <c r="A27" s="97"/>
      <c r="B27" s="203">
        <v>50.0</v>
      </c>
      <c r="C27" s="268"/>
      <c r="D27" s="268"/>
      <c r="E27" s="220"/>
      <c r="F27" s="207">
        <f t="shared" ref="F27:I27" si="23">sum(K27,P27,U27,Z27)</f>
        <v>25</v>
      </c>
      <c r="G27" s="207">
        <f t="shared" si="23"/>
        <v>50</v>
      </c>
      <c r="H27" s="207">
        <f t="shared" si="23"/>
        <v>50</v>
      </c>
      <c r="I27" s="207">
        <f t="shared" si="23"/>
        <v>75</v>
      </c>
      <c r="J27" s="208">
        <f t="shared" si="3"/>
        <v>50</v>
      </c>
      <c r="K27" s="258">
        <v>0.0</v>
      </c>
      <c r="L27" s="258">
        <v>0.0</v>
      </c>
      <c r="M27" s="258">
        <v>0.0</v>
      </c>
      <c r="N27" s="258">
        <v>0.0</v>
      </c>
      <c r="O27" s="207">
        <f t="shared" si="4"/>
        <v>0</v>
      </c>
      <c r="P27" s="261">
        <v>0.0</v>
      </c>
      <c r="Q27" s="261">
        <v>25.0</v>
      </c>
      <c r="R27" s="261">
        <v>25.0</v>
      </c>
      <c r="S27" s="261">
        <v>50.0</v>
      </c>
      <c r="T27" s="207">
        <f t="shared" si="5"/>
        <v>25</v>
      </c>
      <c r="U27" s="258">
        <v>25.0</v>
      </c>
      <c r="V27" s="258">
        <v>25.0</v>
      </c>
      <c r="W27" s="258">
        <v>25.0</v>
      </c>
      <c r="X27" s="258">
        <v>25.0</v>
      </c>
      <c r="Y27" s="207">
        <f t="shared" si="6"/>
        <v>25</v>
      </c>
      <c r="Z27" s="258">
        <v>0.0</v>
      </c>
      <c r="AA27" s="258">
        <v>0.0</v>
      </c>
      <c r="AB27" s="258">
        <v>0.0</v>
      </c>
      <c r="AC27" s="258">
        <v>0.0</v>
      </c>
      <c r="AD27" s="207">
        <f t="shared" si="7"/>
        <v>0</v>
      </c>
      <c r="AE27" s="110">
        <f t="shared" si="8"/>
        <v>2</v>
      </c>
      <c r="AF27" s="222"/>
      <c r="AG27" s="283">
        <v>40.0</v>
      </c>
      <c r="AH27" s="284">
        <v>50.0</v>
      </c>
      <c r="AI27" s="97"/>
      <c r="AJ27" s="97"/>
      <c r="AK27" s="216"/>
      <c r="AL27" s="217"/>
      <c r="AM27" s="162"/>
      <c r="AN27" s="152"/>
      <c r="AO27" s="152"/>
      <c r="AP27" s="152"/>
      <c r="AQ27" s="152"/>
      <c r="AR27" s="152"/>
      <c r="AS27" s="152"/>
      <c r="AT27" s="152"/>
      <c r="AU27" s="152"/>
      <c r="AV27" s="152"/>
    </row>
    <row r="28">
      <c r="A28" s="97"/>
      <c r="B28" s="203">
        <v>60.0</v>
      </c>
      <c r="C28" s="267"/>
      <c r="D28" s="268"/>
      <c r="E28" s="220"/>
      <c r="F28" s="207">
        <f t="shared" ref="F28:I28" si="24">sum(K28,P28,U28,Z28)</f>
        <v>75</v>
      </c>
      <c r="G28" s="207">
        <f t="shared" si="24"/>
        <v>25</v>
      </c>
      <c r="H28" s="207">
        <f t="shared" si="24"/>
        <v>50</v>
      </c>
      <c r="I28" s="207">
        <f t="shared" si="24"/>
        <v>50</v>
      </c>
      <c r="J28" s="208">
        <f t="shared" si="3"/>
        <v>50</v>
      </c>
      <c r="K28" s="258">
        <v>25.0</v>
      </c>
      <c r="L28" s="258">
        <v>0.0</v>
      </c>
      <c r="M28" s="258">
        <v>0.0</v>
      </c>
      <c r="N28" s="258">
        <v>0.0</v>
      </c>
      <c r="O28" s="207">
        <f t="shared" si="4"/>
        <v>6.25</v>
      </c>
      <c r="P28" s="261">
        <v>25.0</v>
      </c>
      <c r="Q28" s="261">
        <v>0.0</v>
      </c>
      <c r="R28" s="261">
        <v>25.0</v>
      </c>
      <c r="S28" s="261">
        <v>25.0</v>
      </c>
      <c r="T28" s="207">
        <f t="shared" si="5"/>
        <v>18.75</v>
      </c>
      <c r="U28" s="258">
        <v>25.0</v>
      </c>
      <c r="V28" s="258">
        <v>25.0</v>
      </c>
      <c r="W28" s="258">
        <v>25.0</v>
      </c>
      <c r="X28" s="258">
        <v>25.0</v>
      </c>
      <c r="Y28" s="207">
        <f t="shared" si="6"/>
        <v>25</v>
      </c>
      <c r="Z28" s="258">
        <v>0.0</v>
      </c>
      <c r="AA28" s="258">
        <v>0.0</v>
      </c>
      <c r="AB28" s="258">
        <v>0.0</v>
      </c>
      <c r="AC28" s="258">
        <v>0.0</v>
      </c>
      <c r="AD28" s="207">
        <f t="shared" si="7"/>
        <v>0</v>
      </c>
      <c r="AE28" s="110">
        <f t="shared" si="8"/>
        <v>3</v>
      </c>
      <c r="AF28" s="110">
        <v>16.0</v>
      </c>
      <c r="AG28" s="283">
        <v>30.0</v>
      </c>
      <c r="AH28" s="284">
        <v>50.0</v>
      </c>
      <c r="AI28" s="97"/>
      <c r="AJ28" s="97"/>
      <c r="AK28" s="216"/>
      <c r="AL28" s="217"/>
      <c r="AM28" s="162"/>
      <c r="AN28" s="152"/>
      <c r="AO28" s="152"/>
      <c r="AP28" s="152"/>
      <c r="AQ28" s="152"/>
      <c r="AR28" s="152"/>
      <c r="AS28" s="152"/>
      <c r="AT28" s="152"/>
      <c r="AU28" s="152"/>
      <c r="AV28" s="152"/>
    </row>
    <row r="29">
      <c r="A29" s="97"/>
      <c r="B29" s="203">
        <v>70.0</v>
      </c>
      <c r="C29" s="267"/>
      <c r="D29" s="268"/>
      <c r="E29" s="220"/>
      <c r="F29" s="207">
        <f t="shared" ref="F29:I29" si="25">sum(K29,P29,U29,Z29)</f>
        <v>25</v>
      </c>
      <c r="G29" s="207">
        <f t="shared" si="25"/>
        <v>50</v>
      </c>
      <c r="H29" s="207">
        <f t="shared" si="25"/>
        <v>25</v>
      </c>
      <c r="I29" s="207">
        <f t="shared" si="25"/>
        <v>50</v>
      </c>
      <c r="J29" s="208">
        <f t="shared" si="3"/>
        <v>37.5</v>
      </c>
      <c r="K29" s="258">
        <v>0.0</v>
      </c>
      <c r="L29" s="258">
        <v>0.0</v>
      </c>
      <c r="M29" s="258">
        <v>0.0</v>
      </c>
      <c r="N29" s="258">
        <v>0.0</v>
      </c>
      <c r="O29" s="207">
        <f t="shared" si="4"/>
        <v>0</v>
      </c>
      <c r="P29" s="261">
        <v>25.0</v>
      </c>
      <c r="Q29" s="261">
        <v>25.0</v>
      </c>
      <c r="R29" s="261">
        <v>25.0</v>
      </c>
      <c r="S29" s="261">
        <v>50.0</v>
      </c>
      <c r="T29" s="207">
        <f t="shared" si="5"/>
        <v>31.25</v>
      </c>
      <c r="U29" s="258">
        <v>0.0</v>
      </c>
      <c r="V29" s="258">
        <v>25.0</v>
      </c>
      <c r="W29" s="258">
        <v>0.0</v>
      </c>
      <c r="X29" s="258">
        <v>0.0</v>
      </c>
      <c r="Y29" s="207">
        <f t="shared" si="6"/>
        <v>6.25</v>
      </c>
      <c r="Z29" s="258">
        <v>0.0</v>
      </c>
      <c r="AA29" s="258">
        <v>0.0</v>
      </c>
      <c r="AB29" s="258">
        <v>0.0</v>
      </c>
      <c r="AC29" s="258">
        <v>0.0</v>
      </c>
      <c r="AD29" s="207">
        <f t="shared" si="7"/>
        <v>0</v>
      </c>
      <c r="AE29" s="110">
        <f t="shared" si="8"/>
        <v>2</v>
      </c>
      <c r="AF29" s="224"/>
      <c r="AG29" s="283">
        <v>40.0</v>
      </c>
      <c r="AH29" s="284">
        <v>75.0</v>
      </c>
      <c r="AI29" s="97"/>
      <c r="AJ29" s="97"/>
      <c r="AK29" s="216"/>
      <c r="AL29" s="217"/>
      <c r="AM29" s="162"/>
      <c r="AN29" s="152"/>
      <c r="AO29" s="152"/>
      <c r="AP29" s="152"/>
      <c r="AQ29" s="152"/>
      <c r="AR29" s="152"/>
      <c r="AS29" s="152"/>
      <c r="AT29" s="152"/>
      <c r="AU29" s="152"/>
      <c r="AV29" s="152"/>
    </row>
    <row r="30">
      <c r="A30" s="97"/>
      <c r="B30" s="203">
        <v>80.0</v>
      </c>
      <c r="C30" s="267"/>
      <c r="D30" s="268"/>
      <c r="E30" s="220"/>
      <c r="F30" s="207">
        <f t="shared" ref="F30:I30" si="26">sum(K30,P30,U30,Z30)</f>
        <v>50</v>
      </c>
      <c r="G30" s="207">
        <f t="shared" si="26"/>
        <v>75</v>
      </c>
      <c r="H30" s="207">
        <f t="shared" si="26"/>
        <v>50</v>
      </c>
      <c r="I30" s="207">
        <f t="shared" si="26"/>
        <v>25</v>
      </c>
      <c r="J30" s="208">
        <f t="shared" si="3"/>
        <v>50</v>
      </c>
      <c r="K30" s="258">
        <v>0.0</v>
      </c>
      <c r="L30" s="258">
        <v>25.0</v>
      </c>
      <c r="M30" s="258">
        <v>0.0</v>
      </c>
      <c r="N30" s="258">
        <v>0.0</v>
      </c>
      <c r="O30" s="207">
        <f t="shared" si="4"/>
        <v>6.25</v>
      </c>
      <c r="P30" s="261">
        <v>25.0</v>
      </c>
      <c r="Q30" s="261">
        <v>25.0</v>
      </c>
      <c r="R30" s="261">
        <v>25.0</v>
      </c>
      <c r="S30" s="261">
        <v>25.0</v>
      </c>
      <c r="T30" s="207">
        <f t="shared" si="5"/>
        <v>25</v>
      </c>
      <c r="U30" s="258">
        <v>0.0</v>
      </c>
      <c r="V30" s="258">
        <v>0.0</v>
      </c>
      <c r="W30" s="258">
        <v>0.0</v>
      </c>
      <c r="X30" s="258">
        <v>0.0</v>
      </c>
      <c r="Y30" s="207">
        <f t="shared" si="6"/>
        <v>0</v>
      </c>
      <c r="Z30" s="258">
        <v>25.0</v>
      </c>
      <c r="AA30" s="258">
        <v>25.0</v>
      </c>
      <c r="AB30" s="258">
        <v>25.0</v>
      </c>
      <c r="AC30" s="258">
        <v>0.0</v>
      </c>
      <c r="AD30" s="207">
        <f t="shared" si="7"/>
        <v>18.75</v>
      </c>
      <c r="AE30" s="110">
        <f t="shared" si="8"/>
        <v>3</v>
      </c>
      <c r="AF30" s="110">
        <v>16.0</v>
      </c>
      <c r="AG30" s="283">
        <v>40.0</v>
      </c>
      <c r="AH30" s="284">
        <v>25.0</v>
      </c>
      <c r="AI30" s="97"/>
      <c r="AJ30" s="97"/>
      <c r="AK30" s="216"/>
      <c r="AL30" s="217"/>
      <c r="AM30" s="162"/>
      <c r="AN30" s="152"/>
      <c r="AO30" s="152"/>
      <c r="AP30" s="152"/>
      <c r="AQ30" s="152"/>
      <c r="AR30" s="152"/>
      <c r="AS30" s="152"/>
      <c r="AT30" s="152"/>
      <c r="AU30" s="152"/>
      <c r="AV30" s="152"/>
    </row>
    <row r="31">
      <c r="A31" s="97"/>
      <c r="B31" s="203">
        <v>90.0</v>
      </c>
      <c r="C31" s="267"/>
      <c r="D31" s="268"/>
      <c r="E31" s="220"/>
      <c r="F31" s="207">
        <f t="shared" ref="F31:I31" si="27">sum(K31,P31,U31,Z31)</f>
        <v>25</v>
      </c>
      <c r="G31" s="207">
        <f t="shared" si="27"/>
        <v>62.5</v>
      </c>
      <c r="H31" s="207">
        <f t="shared" si="27"/>
        <v>25</v>
      </c>
      <c r="I31" s="207">
        <f t="shared" si="27"/>
        <v>50</v>
      </c>
      <c r="J31" s="208">
        <f t="shared" si="3"/>
        <v>40.625</v>
      </c>
      <c r="K31" s="258">
        <v>0.0</v>
      </c>
      <c r="L31" s="258">
        <v>12.5</v>
      </c>
      <c r="M31" s="258">
        <v>0.0</v>
      </c>
      <c r="N31" s="258">
        <v>0.0</v>
      </c>
      <c r="O31" s="207">
        <f t="shared" si="4"/>
        <v>3.125</v>
      </c>
      <c r="P31" s="261">
        <v>25.0</v>
      </c>
      <c r="Q31" s="261">
        <v>25.0</v>
      </c>
      <c r="R31" s="261">
        <v>25.0</v>
      </c>
      <c r="S31" s="261">
        <v>50.0</v>
      </c>
      <c r="T31" s="207">
        <f t="shared" si="5"/>
        <v>31.25</v>
      </c>
      <c r="U31" s="258">
        <v>0.0</v>
      </c>
      <c r="V31" s="258">
        <v>0.0</v>
      </c>
      <c r="W31" s="258">
        <v>0.0</v>
      </c>
      <c r="X31" s="258">
        <v>0.0</v>
      </c>
      <c r="Y31" s="207">
        <f t="shared" si="6"/>
        <v>0</v>
      </c>
      <c r="Z31" s="258">
        <v>0.0</v>
      </c>
      <c r="AA31" s="258">
        <v>25.0</v>
      </c>
      <c r="AB31" s="258">
        <v>0.0</v>
      </c>
      <c r="AC31" s="258">
        <v>0.0</v>
      </c>
      <c r="AD31" s="207">
        <f t="shared" si="7"/>
        <v>6.25</v>
      </c>
      <c r="AE31" s="110">
        <f t="shared" si="8"/>
        <v>3</v>
      </c>
      <c r="AF31" s="110">
        <v>8.0</v>
      </c>
      <c r="AG31" s="283">
        <v>40.0</v>
      </c>
      <c r="AH31" s="284">
        <v>75.0</v>
      </c>
      <c r="AI31" s="97"/>
      <c r="AJ31" s="97"/>
      <c r="AK31" s="216"/>
      <c r="AL31" s="217"/>
      <c r="AM31" s="162"/>
      <c r="AN31" s="152"/>
      <c r="AO31" s="152"/>
      <c r="AP31" s="152"/>
      <c r="AQ31" s="152"/>
      <c r="AR31" s="152"/>
      <c r="AS31" s="152"/>
      <c r="AT31" s="152"/>
      <c r="AU31" s="152"/>
      <c r="AV31" s="152"/>
    </row>
    <row r="32">
      <c r="A32" s="96"/>
      <c r="B32" s="203">
        <v>100.0</v>
      </c>
      <c r="C32" s="264" t="s">
        <v>330</v>
      </c>
      <c r="D32" s="279" t="s">
        <v>331</v>
      </c>
      <c r="E32" s="227"/>
      <c r="F32" s="207">
        <f t="shared" ref="F32:I32" si="28">sum(K32,P32,U32,Z32)</f>
        <v>25</v>
      </c>
      <c r="G32" s="207">
        <f t="shared" si="28"/>
        <v>25</v>
      </c>
      <c r="H32" s="207">
        <f t="shared" si="28"/>
        <v>50</v>
      </c>
      <c r="I32" s="207">
        <f t="shared" si="28"/>
        <v>25</v>
      </c>
      <c r="J32" s="208">
        <f t="shared" si="3"/>
        <v>31.25</v>
      </c>
      <c r="K32" s="258">
        <v>0.0</v>
      </c>
      <c r="L32" s="258">
        <v>0.0</v>
      </c>
      <c r="M32" s="258">
        <v>0.0</v>
      </c>
      <c r="N32" s="258">
        <v>0.0</v>
      </c>
      <c r="O32" s="207">
        <f t="shared" si="4"/>
        <v>0</v>
      </c>
      <c r="P32" s="261">
        <v>25.0</v>
      </c>
      <c r="Q32" s="261">
        <v>25.0</v>
      </c>
      <c r="R32" s="261">
        <v>25.0</v>
      </c>
      <c r="S32" s="261">
        <v>25.0</v>
      </c>
      <c r="T32" s="207">
        <f t="shared" si="5"/>
        <v>25</v>
      </c>
      <c r="U32" s="258">
        <v>0.0</v>
      </c>
      <c r="V32" s="258">
        <v>0.0</v>
      </c>
      <c r="W32" s="258">
        <v>0.0</v>
      </c>
      <c r="X32" s="258">
        <v>0.0</v>
      </c>
      <c r="Y32" s="207">
        <f t="shared" si="6"/>
        <v>0</v>
      </c>
      <c r="Z32" s="258">
        <v>0.0</v>
      </c>
      <c r="AA32" s="258">
        <v>0.0</v>
      </c>
      <c r="AB32" s="258">
        <v>25.0</v>
      </c>
      <c r="AC32" s="258">
        <v>0.0</v>
      </c>
      <c r="AD32" s="207">
        <f t="shared" si="7"/>
        <v>6.25</v>
      </c>
      <c r="AE32" s="110">
        <f t="shared" si="8"/>
        <v>2</v>
      </c>
      <c r="AF32" s="224"/>
      <c r="AG32" s="283">
        <v>30.0</v>
      </c>
      <c r="AH32" s="284">
        <v>50.0</v>
      </c>
      <c r="AI32" s="96"/>
      <c r="AJ32" s="96"/>
      <c r="AK32" s="216"/>
      <c r="AL32" s="217"/>
      <c r="AM32" s="162"/>
      <c r="AN32" s="152"/>
      <c r="AO32" s="152"/>
      <c r="AP32" s="152"/>
      <c r="AQ32" s="152"/>
      <c r="AR32" s="152"/>
      <c r="AS32" s="152"/>
      <c r="AT32" s="152"/>
      <c r="AU32" s="152"/>
      <c r="AV32" s="152"/>
    </row>
    <row r="33">
      <c r="A33" s="202">
        <v>3.0</v>
      </c>
      <c r="B33" s="203">
        <v>0.0</v>
      </c>
      <c r="C33" s="263" t="s">
        <v>332</v>
      </c>
      <c r="D33" s="264" t="s">
        <v>333</v>
      </c>
      <c r="E33" s="206"/>
      <c r="F33" s="207">
        <f t="shared" ref="F33:I33" si="29">sum(K33,P33,U33,Z33)</f>
        <v>25</v>
      </c>
      <c r="G33" s="207">
        <f t="shared" si="29"/>
        <v>12.5</v>
      </c>
      <c r="H33" s="207">
        <f t="shared" si="29"/>
        <v>37.5</v>
      </c>
      <c r="I33" s="207">
        <f t="shared" si="29"/>
        <v>0</v>
      </c>
      <c r="J33" s="208">
        <f t="shared" si="3"/>
        <v>18.75</v>
      </c>
      <c r="K33" s="258">
        <v>0.0</v>
      </c>
      <c r="L33" s="258">
        <v>12.5</v>
      </c>
      <c r="M33" s="258">
        <v>12.5</v>
      </c>
      <c r="N33" s="258">
        <v>0.0</v>
      </c>
      <c r="O33" s="207">
        <f t="shared" si="4"/>
        <v>6.25</v>
      </c>
      <c r="P33" s="261">
        <v>25.0</v>
      </c>
      <c r="Q33" s="261">
        <v>0.0</v>
      </c>
      <c r="R33" s="261">
        <v>25.0</v>
      </c>
      <c r="S33" s="261">
        <v>0.0</v>
      </c>
      <c r="T33" s="207">
        <f t="shared" si="5"/>
        <v>12.5</v>
      </c>
      <c r="U33" s="258">
        <v>0.0</v>
      </c>
      <c r="V33" s="258">
        <v>0.0</v>
      </c>
      <c r="W33" s="258">
        <v>0.0</v>
      </c>
      <c r="X33" s="258">
        <v>0.0</v>
      </c>
      <c r="Y33" s="207">
        <f t="shared" si="6"/>
        <v>0</v>
      </c>
      <c r="Z33" s="258">
        <v>0.0</v>
      </c>
      <c r="AA33" s="258">
        <v>0.0</v>
      </c>
      <c r="AB33" s="258">
        <v>0.0</v>
      </c>
      <c r="AC33" s="258">
        <v>0.0</v>
      </c>
      <c r="AD33" s="207">
        <f t="shared" si="7"/>
        <v>0</v>
      </c>
      <c r="AE33" s="110">
        <f t="shared" si="8"/>
        <v>2</v>
      </c>
      <c r="AF33" s="110">
        <v>16.0</v>
      </c>
      <c r="AG33" s="283">
        <v>40.0</v>
      </c>
      <c r="AH33" s="284">
        <v>25.0</v>
      </c>
      <c r="AI33" s="214" t="s">
        <v>325</v>
      </c>
      <c r="AJ33" s="215" t="s">
        <v>291</v>
      </c>
      <c r="AK33" s="216"/>
      <c r="AL33" s="217"/>
      <c r="AM33" s="162"/>
      <c r="AN33" s="152"/>
      <c r="AO33" s="152"/>
      <c r="AP33" s="152"/>
      <c r="AQ33" s="152"/>
      <c r="AR33" s="152"/>
      <c r="AS33" s="152"/>
      <c r="AT33" s="152"/>
      <c r="AU33" s="152"/>
      <c r="AV33" s="152"/>
    </row>
    <row r="34">
      <c r="A34" s="97"/>
      <c r="B34" s="203">
        <v>10.0</v>
      </c>
      <c r="C34" s="267"/>
      <c r="D34" s="268"/>
      <c r="E34" s="220"/>
      <c r="F34" s="207">
        <f t="shared" ref="F34:I34" si="30">sum(K34,P34,U34,Z34)</f>
        <v>25</v>
      </c>
      <c r="G34" s="207">
        <f t="shared" si="30"/>
        <v>25</v>
      </c>
      <c r="H34" s="207">
        <f t="shared" si="30"/>
        <v>25</v>
      </c>
      <c r="I34" s="207">
        <f t="shared" si="30"/>
        <v>0</v>
      </c>
      <c r="J34" s="208">
        <f t="shared" si="3"/>
        <v>18.75</v>
      </c>
      <c r="K34" s="258">
        <v>0.0</v>
      </c>
      <c r="L34" s="258">
        <v>0.0</v>
      </c>
      <c r="M34" s="258">
        <v>0.0</v>
      </c>
      <c r="N34" s="258">
        <v>0.0</v>
      </c>
      <c r="O34" s="207">
        <f t="shared" si="4"/>
        <v>0</v>
      </c>
      <c r="P34" s="261">
        <v>25.0</v>
      </c>
      <c r="Q34" s="261">
        <v>25.0</v>
      </c>
      <c r="R34" s="261">
        <v>25.0</v>
      </c>
      <c r="S34" s="261">
        <v>0.0</v>
      </c>
      <c r="T34" s="207">
        <f t="shared" si="5"/>
        <v>18.75</v>
      </c>
      <c r="U34" s="258">
        <v>0.0</v>
      </c>
      <c r="V34" s="258">
        <v>0.0</v>
      </c>
      <c r="W34" s="258">
        <v>0.0</v>
      </c>
      <c r="X34" s="258">
        <v>0.0</v>
      </c>
      <c r="Y34" s="207">
        <f t="shared" si="6"/>
        <v>0</v>
      </c>
      <c r="Z34" s="258">
        <v>0.0</v>
      </c>
      <c r="AA34" s="258">
        <v>0.0</v>
      </c>
      <c r="AB34" s="258">
        <v>0.0</v>
      </c>
      <c r="AC34" s="258">
        <v>0.0</v>
      </c>
      <c r="AD34" s="207">
        <f t="shared" si="7"/>
        <v>0</v>
      </c>
      <c r="AE34" s="110">
        <f t="shared" si="8"/>
        <v>1</v>
      </c>
      <c r="AF34" s="222"/>
      <c r="AG34" s="283">
        <v>40.0</v>
      </c>
      <c r="AH34" s="284">
        <v>75.0</v>
      </c>
      <c r="AI34" s="97"/>
      <c r="AJ34" s="97"/>
      <c r="AK34" s="216"/>
      <c r="AL34" s="217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</row>
    <row r="35">
      <c r="A35" s="97"/>
      <c r="B35" s="203">
        <v>20.0</v>
      </c>
      <c r="C35" s="267"/>
      <c r="D35" s="268"/>
      <c r="E35" s="220"/>
      <c r="F35" s="207">
        <f t="shared" ref="F35:I35" si="31">sum(K35,P35,U35,Z35)</f>
        <v>0</v>
      </c>
      <c r="G35" s="207">
        <f t="shared" si="31"/>
        <v>0</v>
      </c>
      <c r="H35" s="207">
        <f t="shared" si="31"/>
        <v>0</v>
      </c>
      <c r="I35" s="207">
        <f t="shared" si="31"/>
        <v>0</v>
      </c>
      <c r="J35" s="208">
        <f t="shared" si="3"/>
        <v>0</v>
      </c>
      <c r="K35" s="258">
        <v>0.0</v>
      </c>
      <c r="L35" s="258">
        <v>0.0</v>
      </c>
      <c r="M35" s="258">
        <v>0.0</v>
      </c>
      <c r="N35" s="258">
        <v>0.0</v>
      </c>
      <c r="O35" s="207">
        <f t="shared" si="4"/>
        <v>0</v>
      </c>
      <c r="P35" s="261">
        <v>0.0</v>
      </c>
      <c r="Q35" s="261">
        <v>0.0</v>
      </c>
      <c r="R35" s="261">
        <v>0.0</v>
      </c>
      <c r="S35" s="261">
        <v>0.0</v>
      </c>
      <c r="T35" s="207">
        <f t="shared" si="5"/>
        <v>0</v>
      </c>
      <c r="U35" s="258">
        <v>0.0</v>
      </c>
      <c r="V35" s="258">
        <v>0.0</v>
      </c>
      <c r="W35" s="258">
        <v>0.0</v>
      </c>
      <c r="X35" s="258">
        <v>0.0</v>
      </c>
      <c r="Y35" s="207">
        <f t="shared" si="6"/>
        <v>0</v>
      </c>
      <c r="Z35" s="258">
        <v>0.0</v>
      </c>
      <c r="AA35" s="258">
        <v>0.0</v>
      </c>
      <c r="AB35" s="258">
        <v>0.0</v>
      </c>
      <c r="AC35" s="258">
        <v>0.0</v>
      </c>
      <c r="AD35" s="207">
        <f t="shared" si="7"/>
        <v>0</v>
      </c>
      <c r="AE35" s="110">
        <f t="shared" si="8"/>
        <v>0</v>
      </c>
      <c r="AF35" s="222"/>
      <c r="AG35" s="283">
        <v>30.0</v>
      </c>
      <c r="AH35" s="284">
        <v>50.0</v>
      </c>
      <c r="AI35" s="97"/>
      <c r="AJ35" s="97"/>
      <c r="AK35" s="272"/>
      <c r="AL35" s="217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</row>
    <row r="36">
      <c r="A36" s="97"/>
      <c r="B36" s="203">
        <v>30.0</v>
      </c>
      <c r="C36" s="267"/>
      <c r="D36" s="268"/>
      <c r="E36" s="220"/>
      <c r="F36" s="207">
        <f t="shared" ref="F36:I36" si="32">sum(K36,P36,U36,Z36)</f>
        <v>37.5</v>
      </c>
      <c r="G36" s="207">
        <f t="shared" si="32"/>
        <v>50</v>
      </c>
      <c r="H36" s="207">
        <f t="shared" si="32"/>
        <v>25</v>
      </c>
      <c r="I36" s="207">
        <f t="shared" si="32"/>
        <v>25</v>
      </c>
      <c r="J36" s="208">
        <f t="shared" si="3"/>
        <v>34.375</v>
      </c>
      <c r="K36" s="258">
        <v>12.5</v>
      </c>
      <c r="L36" s="258">
        <v>25.0</v>
      </c>
      <c r="M36" s="258">
        <v>0.0</v>
      </c>
      <c r="N36" s="258">
        <v>0.0</v>
      </c>
      <c r="O36" s="207">
        <f t="shared" si="4"/>
        <v>9.375</v>
      </c>
      <c r="P36" s="261">
        <v>25.0</v>
      </c>
      <c r="Q36" s="261">
        <v>25.0</v>
      </c>
      <c r="R36" s="261">
        <v>25.0</v>
      </c>
      <c r="S36" s="261">
        <v>25.0</v>
      </c>
      <c r="T36" s="207">
        <f t="shared" si="5"/>
        <v>25</v>
      </c>
      <c r="U36" s="258">
        <v>0.0</v>
      </c>
      <c r="V36" s="258">
        <v>0.0</v>
      </c>
      <c r="W36" s="258">
        <v>0.0</v>
      </c>
      <c r="X36" s="258">
        <v>0.0</v>
      </c>
      <c r="Y36" s="207">
        <f t="shared" si="6"/>
        <v>0</v>
      </c>
      <c r="Z36" s="261">
        <v>0.0</v>
      </c>
      <c r="AA36" s="261">
        <v>0.0</v>
      </c>
      <c r="AB36" s="261">
        <v>0.0</v>
      </c>
      <c r="AC36" s="261">
        <v>0.0</v>
      </c>
      <c r="AD36" s="207">
        <f t="shared" si="7"/>
        <v>0</v>
      </c>
      <c r="AE36" s="110">
        <f t="shared" si="8"/>
        <v>2</v>
      </c>
      <c r="AF36" s="209">
        <v>20.0</v>
      </c>
      <c r="AG36" s="283">
        <v>40.0</v>
      </c>
      <c r="AH36" s="284">
        <v>75.0</v>
      </c>
      <c r="AI36" s="97"/>
      <c r="AJ36" s="97"/>
      <c r="AK36" s="272"/>
      <c r="AL36" s="217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</row>
    <row r="37">
      <c r="A37" s="97"/>
      <c r="B37" s="203">
        <v>40.0</v>
      </c>
      <c r="C37" s="267"/>
      <c r="D37" s="268"/>
      <c r="E37" s="220"/>
      <c r="F37" s="207">
        <f t="shared" ref="F37:I37" si="33">sum(K37,P37,U37,Z37)</f>
        <v>50</v>
      </c>
      <c r="G37" s="207">
        <f t="shared" si="33"/>
        <v>12.5</v>
      </c>
      <c r="H37" s="207">
        <f t="shared" si="33"/>
        <v>25</v>
      </c>
      <c r="I37" s="207">
        <f t="shared" si="33"/>
        <v>25</v>
      </c>
      <c r="J37" s="208">
        <f t="shared" si="3"/>
        <v>28.125</v>
      </c>
      <c r="K37" s="258">
        <v>25.0</v>
      </c>
      <c r="L37" s="258">
        <v>12.5</v>
      </c>
      <c r="M37" s="258">
        <v>0.0</v>
      </c>
      <c r="N37" s="258">
        <v>0.0</v>
      </c>
      <c r="O37" s="207">
        <f t="shared" si="4"/>
        <v>9.375</v>
      </c>
      <c r="P37" s="261">
        <v>25.0</v>
      </c>
      <c r="Q37" s="261">
        <v>0.0</v>
      </c>
      <c r="R37" s="261">
        <v>25.0</v>
      </c>
      <c r="S37" s="261">
        <v>25.0</v>
      </c>
      <c r="T37" s="207">
        <f t="shared" si="5"/>
        <v>18.75</v>
      </c>
      <c r="U37" s="258">
        <v>0.0</v>
      </c>
      <c r="V37" s="258">
        <v>0.0</v>
      </c>
      <c r="W37" s="258">
        <v>0.0</v>
      </c>
      <c r="X37" s="258">
        <v>0.0</v>
      </c>
      <c r="Y37" s="207">
        <f t="shared" si="6"/>
        <v>0</v>
      </c>
      <c r="Z37" s="261">
        <v>0.0</v>
      </c>
      <c r="AA37" s="261">
        <v>0.0</v>
      </c>
      <c r="AB37" s="261">
        <v>0.0</v>
      </c>
      <c r="AC37" s="261">
        <v>0.0</v>
      </c>
      <c r="AD37" s="207">
        <f t="shared" si="7"/>
        <v>0</v>
      </c>
      <c r="AE37" s="110">
        <f t="shared" si="8"/>
        <v>2</v>
      </c>
      <c r="AF37" s="209">
        <v>24.0</v>
      </c>
      <c r="AG37" s="283">
        <v>30.0</v>
      </c>
      <c r="AH37" s="284">
        <v>50.0</v>
      </c>
      <c r="AI37" s="97"/>
      <c r="AJ37" s="97"/>
      <c r="AK37" s="216"/>
      <c r="AL37" s="217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</row>
    <row r="38">
      <c r="A38" s="97"/>
      <c r="B38" s="203">
        <v>50.0</v>
      </c>
      <c r="C38" s="268"/>
      <c r="D38" s="268"/>
      <c r="E38" s="220"/>
      <c r="F38" s="207">
        <f t="shared" ref="F38:I38" si="34">sum(K38,P38,U38,Z38)</f>
        <v>25</v>
      </c>
      <c r="G38" s="207">
        <f t="shared" si="34"/>
        <v>25</v>
      </c>
      <c r="H38" s="207">
        <f t="shared" si="34"/>
        <v>25</v>
      </c>
      <c r="I38" s="207">
        <f t="shared" si="34"/>
        <v>25</v>
      </c>
      <c r="J38" s="208">
        <f t="shared" si="3"/>
        <v>25</v>
      </c>
      <c r="K38" s="258">
        <v>0.0</v>
      </c>
      <c r="L38" s="258">
        <v>0.0</v>
      </c>
      <c r="M38" s="258">
        <v>0.0</v>
      </c>
      <c r="N38" s="258">
        <v>0.0</v>
      </c>
      <c r="O38" s="207">
        <f t="shared" si="4"/>
        <v>0</v>
      </c>
      <c r="P38" s="261">
        <v>0.0</v>
      </c>
      <c r="Q38" s="261">
        <v>25.0</v>
      </c>
      <c r="R38" s="261">
        <v>0.0</v>
      </c>
      <c r="S38" s="261">
        <v>0.0</v>
      </c>
      <c r="T38" s="207">
        <f t="shared" si="5"/>
        <v>6.25</v>
      </c>
      <c r="U38" s="258">
        <v>25.0</v>
      </c>
      <c r="V38" s="258">
        <v>0.0</v>
      </c>
      <c r="W38" s="258">
        <v>25.0</v>
      </c>
      <c r="X38" s="258">
        <v>25.0</v>
      </c>
      <c r="Y38" s="207">
        <f t="shared" si="6"/>
        <v>18.75</v>
      </c>
      <c r="Z38" s="258">
        <v>0.0</v>
      </c>
      <c r="AA38" s="258">
        <v>0.0</v>
      </c>
      <c r="AB38" s="258">
        <v>0.0</v>
      </c>
      <c r="AC38" s="258">
        <v>0.0</v>
      </c>
      <c r="AD38" s="207">
        <f t="shared" si="7"/>
        <v>0</v>
      </c>
      <c r="AE38" s="110">
        <f t="shared" si="8"/>
        <v>2</v>
      </c>
      <c r="AF38" s="222"/>
      <c r="AG38" s="283">
        <v>40.0</v>
      </c>
      <c r="AH38" s="284">
        <v>25.0</v>
      </c>
      <c r="AI38" s="97"/>
      <c r="AJ38" s="97"/>
      <c r="AK38" s="272"/>
      <c r="AL38" s="217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</row>
    <row r="39">
      <c r="A39" s="97"/>
      <c r="B39" s="203">
        <v>60.0</v>
      </c>
      <c r="C39" s="267"/>
      <c r="D39" s="268"/>
      <c r="E39" s="220"/>
      <c r="F39" s="207">
        <f t="shared" ref="F39:I39" si="35">sum(K39,P39,U39,Z39)</f>
        <v>56.25</v>
      </c>
      <c r="G39" s="207">
        <f t="shared" si="35"/>
        <v>50</v>
      </c>
      <c r="H39" s="207">
        <f t="shared" si="35"/>
        <v>50</v>
      </c>
      <c r="I39" s="207">
        <f t="shared" si="35"/>
        <v>25</v>
      </c>
      <c r="J39" s="208">
        <f t="shared" si="3"/>
        <v>45.3125</v>
      </c>
      <c r="K39" s="258">
        <v>12.5</v>
      </c>
      <c r="L39" s="258">
        <v>0.0</v>
      </c>
      <c r="M39" s="258">
        <v>0.0</v>
      </c>
      <c r="N39" s="258">
        <v>0.0</v>
      </c>
      <c r="O39" s="207">
        <f t="shared" si="4"/>
        <v>3.125</v>
      </c>
      <c r="P39" s="261">
        <v>25.0</v>
      </c>
      <c r="Q39" s="261">
        <v>25.0</v>
      </c>
      <c r="R39" s="261">
        <v>25.0</v>
      </c>
      <c r="S39" s="261">
        <v>25.0</v>
      </c>
      <c r="T39" s="207">
        <f t="shared" si="5"/>
        <v>25</v>
      </c>
      <c r="U39" s="258">
        <v>18.75</v>
      </c>
      <c r="V39" s="258">
        <v>25.0</v>
      </c>
      <c r="W39" s="258">
        <v>25.0</v>
      </c>
      <c r="X39" s="258">
        <v>0.0</v>
      </c>
      <c r="Y39" s="207">
        <f t="shared" si="6"/>
        <v>17.1875</v>
      </c>
      <c r="Z39" s="258">
        <v>0.0</v>
      </c>
      <c r="AA39" s="258">
        <v>0.0</v>
      </c>
      <c r="AB39" s="258">
        <v>0.0</v>
      </c>
      <c r="AC39" s="258">
        <v>0.0</v>
      </c>
      <c r="AD39" s="207">
        <f t="shared" si="7"/>
        <v>0</v>
      </c>
      <c r="AE39" s="110">
        <f t="shared" si="8"/>
        <v>3</v>
      </c>
      <c r="AF39" s="110">
        <v>8.0</v>
      </c>
      <c r="AG39" s="283">
        <v>20.0</v>
      </c>
      <c r="AH39" s="284">
        <v>75.0</v>
      </c>
      <c r="AI39" s="97"/>
      <c r="AJ39" s="97"/>
      <c r="AK39" s="272"/>
      <c r="AL39" s="217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</row>
    <row r="40">
      <c r="A40" s="97"/>
      <c r="B40" s="203">
        <v>70.0</v>
      </c>
      <c r="C40" s="267"/>
      <c r="D40" s="268"/>
      <c r="E40" s="220"/>
      <c r="F40" s="207">
        <f t="shared" ref="F40:I40" si="36">sum(K40,P40,U40,Z40)</f>
        <v>50</v>
      </c>
      <c r="G40" s="207">
        <f t="shared" si="36"/>
        <v>87.5</v>
      </c>
      <c r="H40" s="207">
        <f t="shared" si="36"/>
        <v>87.5</v>
      </c>
      <c r="I40" s="207">
        <f t="shared" si="36"/>
        <v>50</v>
      </c>
      <c r="J40" s="208">
        <f t="shared" si="3"/>
        <v>68.75</v>
      </c>
      <c r="K40" s="258">
        <v>0.0</v>
      </c>
      <c r="L40" s="258">
        <v>12.5</v>
      </c>
      <c r="M40" s="258">
        <v>12.5</v>
      </c>
      <c r="N40" s="258">
        <v>0.0</v>
      </c>
      <c r="O40" s="207">
        <f t="shared" si="4"/>
        <v>6.25</v>
      </c>
      <c r="P40" s="261">
        <v>25.0</v>
      </c>
      <c r="Q40" s="261">
        <v>25.0</v>
      </c>
      <c r="R40" s="261">
        <v>25.0</v>
      </c>
      <c r="S40" s="261">
        <v>50.0</v>
      </c>
      <c r="T40" s="207">
        <f t="shared" si="5"/>
        <v>31.25</v>
      </c>
      <c r="U40" s="258">
        <v>25.0</v>
      </c>
      <c r="V40" s="258">
        <v>25.0</v>
      </c>
      <c r="W40" s="258">
        <v>25.0</v>
      </c>
      <c r="X40" s="258">
        <v>0.0</v>
      </c>
      <c r="Y40" s="207">
        <f t="shared" si="6"/>
        <v>18.75</v>
      </c>
      <c r="Z40" s="258">
        <v>0.0</v>
      </c>
      <c r="AA40" s="258">
        <v>25.0</v>
      </c>
      <c r="AB40" s="258">
        <v>25.0</v>
      </c>
      <c r="AC40" s="258">
        <v>0.0</v>
      </c>
      <c r="AD40" s="207">
        <f t="shared" si="7"/>
        <v>12.5</v>
      </c>
      <c r="AE40" s="110">
        <f t="shared" si="8"/>
        <v>4</v>
      </c>
      <c r="AF40" s="110">
        <v>16.0</v>
      </c>
      <c r="AG40" s="283">
        <v>40.0</v>
      </c>
      <c r="AH40" s="284">
        <v>25.0</v>
      </c>
      <c r="AI40" s="97"/>
      <c r="AJ40" s="97"/>
      <c r="AK40" s="272"/>
      <c r="AL40" s="217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</row>
    <row r="41">
      <c r="A41" s="97"/>
      <c r="B41" s="203">
        <v>80.0</v>
      </c>
      <c r="C41" s="267"/>
      <c r="D41" s="268"/>
      <c r="E41" s="220"/>
      <c r="F41" s="207">
        <f t="shared" ref="F41:I41" si="37">sum(K41,P41,U41,Z41)</f>
        <v>50</v>
      </c>
      <c r="G41" s="207">
        <f t="shared" si="37"/>
        <v>37.5</v>
      </c>
      <c r="H41" s="207">
        <f t="shared" si="37"/>
        <v>37.5</v>
      </c>
      <c r="I41" s="207">
        <f t="shared" si="37"/>
        <v>62.5</v>
      </c>
      <c r="J41" s="208">
        <f t="shared" si="3"/>
        <v>46.875</v>
      </c>
      <c r="K41" s="258">
        <v>0.0</v>
      </c>
      <c r="L41" s="258">
        <v>12.5</v>
      </c>
      <c r="M41" s="258">
        <v>12.5</v>
      </c>
      <c r="N41" s="258">
        <v>12.5</v>
      </c>
      <c r="O41" s="207">
        <f t="shared" si="4"/>
        <v>9.375</v>
      </c>
      <c r="P41" s="261">
        <v>25.0</v>
      </c>
      <c r="Q41" s="261">
        <v>25.0</v>
      </c>
      <c r="R41" s="261">
        <v>25.0</v>
      </c>
      <c r="S41" s="261">
        <v>25.0</v>
      </c>
      <c r="T41" s="207">
        <f t="shared" si="5"/>
        <v>25</v>
      </c>
      <c r="U41" s="258">
        <v>0.0</v>
      </c>
      <c r="V41" s="258">
        <v>0.0</v>
      </c>
      <c r="W41" s="258">
        <v>0.0</v>
      </c>
      <c r="X41" s="258">
        <v>0.0</v>
      </c>
      <c r="Y41" s="207">
        <f t="shared" si="6"/>
        <v>0</v>
      </c>
      <c r="Z41" s="258">
        <v>25.0</v>
      </c>
      <c r="AA41" s="258">
        <v>0.0</v>
      </c>
      <c r="AB41" s="258">
        <v>0.0</v>
      </c>
      <c r="AC41" s="258">
        <v>25.0</v>
      </c>
      <c r="AD41" s="207">
        <f t="shared" si="7"/>
        <v>12.5</v>
      </c>
      <c r="AE41" s="110">
        <f t="shared" si="8"/>
        <v>3</v>
      </c>
      <c r="AF41" s="110">
        <v>24.0</v>
      </c>
      <c r="AG41" s="283">
        <v>20.0</v>
      </c>
      <c r="AH41" s="284">
        <v>75.0</v>
      </c>
      <c r="AI41" s="97"/>
      <c r="AJ41" s="97"/>
      <c r="AK41" s="272"/>
      <c r="AL41" s="217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</row>
    <row r="42">
      <c r="A42" s="97"/>
      <c r="B42" s="203">
        <v>90.0</v>
      </c>
      <c r="C42" s="267"/>
      <c r="D42" s="268"/>
      <c r="E42" s="220"/>
      <c r="F42" s="207">
        <f t="shared" ref="F42:I42" si="38">sum(K42,P42,U42,Z42)</f>
        <v>50</v>
      </c>
      <c r="G42" s="207">
        <f t="shared" si="38"/>
        <v>50</v>
      </c>
      <c r="H42" s="207">
        <f t="shared" si="38"/>
        <v>25</v>
      </c>
      <c r="I42" s="207">
        <f t="shared" si="38"/>
        <v>25</v>
      </c>
      <c r="J42" s="208">
        <f t="shared" si="3"/>
        <v>37.5</v>
      </c>
      <c r="K42" s="258">
        <v>0.0</v>
      </c>
      <c r="L42" s="258">
        <v>0.0</v>
      </c>
      <c r="M42" s="258">
        <v>0.0</v>
      </c>
      <c r="N42" s="258">
        <v>0.0</v>
      </c>
      <c r="O42" s="207">
        <f t="shared" si="4"/>
        <v>0</v>
      </c>
      <c r="P42" s="261">
        <v>25.0</v>
      </c>
      <c r="Q42" s="261">
        <v>25.0</v>
      </c>
      <c r="R42" s="261">
        <v>25.0</v>
      </c>
      <c r="S42" s="261">
        <v>25.0</v>
      </c>
      <c r="T42" s="207">
        <f t="shared" si="5"/>
        <v>25</v>
      </c>
      <c r="U42" s="258">
        <v>0.0</v>
      </c>
      <c r="V42" s="258">
        <v>0.0</v>
      </c>
      <c r="W42" s="258">
        <v>0.0</v>
      </c>
      <c r="X42" s="258">
        <v>0.0</v>
      </c>
      <c r="Y42" s="207">
        <f t="shared" si="6"/>
        <v>0</v>
      </c>
      <c r="Z42" s="258">
        <v>25.0</v>
      </c>
      <c r="AA42" s="258">
        <v>25.0</v>
      </c>
      <c r="AB42" s="258">
        <v>0.0</v>
      </c>
      <c r="AC42" s="258">
        <v>0.0</v>
      </c>
      <c r="AD42" s="207">
        <f t="shared" si="7"/>
        <v>12.5</v>
      </c>
      <c r="AE42" s="110">
        <f t="shared" si="8"/>
        <v>2</v>
      </c>
      <c r="AF42" s="222"/>
      <c r="AG42" s="283">
        <v>25.0</v>
      </c>
      <c r="AH42" s="284">
        <v>75.0</v>
      </c>
      <c r="AI42" s="97"/>
      <c r="AJ42" s="97"/>
      <c r="AK42" s="216"/>
      <c r="AL42" s="217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</row>
    <row r="43">
      <c r="A43" s="96"/>
      <c r="B43" s="203">
        <v>100.0</v>
      </c>
      <c r="C43" s="263" t="s">
        <v>334</v>
      </c>
      <c r="D43" s="264" t="s">
        <v>335</v>
      </c>
      <c r="E43" s="227"/>
      <c r="F43" s="207">
        <f t="shared" ref="F43:I43" si="39">sum(K43,P43,U43,Z43)</f>
        <v>50</v>
      </c>
      <c r="G43" s="207">
        <f t="shared" si="39"/>
        <v>25</v>
      </c>
      <c r="H43" s="207">
        <f t="shared" si="39"/>
        <v>25</v>
      </c>
      <c r="I43" s="207">
        <f t="shared" si="39"/>
        <v>50</v>
      </c>
      <c r="J43" s="208">
        <f t="shared" si="3"/>
        <v>37.5</v>
      </c>
      <c r="K43" s="258">
        <v>0.0</v>
      </c>
      <c r="L43" s="258">
        <v>0.0</v>
      </c>
      <c r="M43" s="258">
        <v>0.0</v>
      </c>
      <c r="N43" s="258">
        <v>0.0</v>
      </c>
      <c r="O43" s="207">
        <f t="shared" si="4"/>
        <v>0</v>
      </c>
      <c r="P43" s="261">
        <v>25.0</v>
      </c>
      <c r="Q43" s="261">
        <v>25.0</v>
      </c>
      <c r="R43" s="261">
        <v>25.0</v>
      </c>
      <c r="S43" s="261">
        <v>25.0</v>
      </c>
      <c r="T43" s="207">
        <f t="shared" si="5"/>
        <v>25</v>
      </c>
      <c r="U43" s="258">
        <v>0.0</v>
      </c>
      <c r="V43" s="258">
        <v>0.0</v>
      </c>
      <c r="W43" s="258">
        <v>0.0</v>
      </c>
      <c r="X43" s="258">
        <v>0.0</v>
      </c>
      <c r="Y43" s="207">
        <f t="shared" si="6"/>
        <v>0</v>
      </c>
      <c r="Z43" s="258">
        <v>25.0</v>
      </c>
      <c r="AA43" s="258">
        <v>0.0</v>
      </c>
      <c r="AB43" s="258">
        <v>0.0</v>
      </c>
      <c r="AC43" s="258">
        <v>25.0</v>
      </c>
      <c r="AD43" s="202">
        <f t="shared" si="7"/>
        <v>12.5</v>
      </c>
      <c r="AE43" s="110">
        <f t="shared" si="8"/>
        <v>2</v>
      </c>
      <c r="AF43" s="221"/>
      <c r="AG43" s="283">
        <v>40.0</v>
      </c>
      <c r="AH43" s="284">
        <v>50.0</v>
      </c>
      <c r="AI43" s="96"/>
      <c r="AJ43" s="96"/>
      <c r="AK43" s="216"/>
      <c r="AL43" s="217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36.50568182</v>
      </c>
      <c r="K44" s="236"/>
      <c r="L44" s="236"/>
      <c r="M44" s="236"/>
      <c r="N44" s="236"/>
      <c r="O44" s="237">
        <f>AVERAGE(O11:O43)</f>
        <v>3.503787879</v>
      </c>
      <c r="P44" s="238"/>
      <c r="Q44" s="236"/>
      <c r="R44" s="236"/>
      <c r="S44" s="236"/>
      <c r="T44" s="237">
        <f>AVERAGE(T11:T43)</f>
        <v>21.68560606</v>
      </c>
      <c r="U44" s="273"/>
      <c r="V44" s="273"/>
      <c r="W44" s="273"/>
      <c r="X44" s="273"/>
      <c r="Y44" s="237">
        <f>AVERAGE(Y11:Y43)</f>
        <v>7.433712121</v>
      </c>
      <c r="Z44" s="236"/>
      <c r="AA44" s="236"/>
      <c r="AB44" s="236"/>
      <c r="AC44" s="239"/>
      <c r="AD44" s="240">
        <f>AVERAGE(AD11:AD43)</f>
        <v>3.882575758</v>
      </c>
      <c r="AE44" s="110"/>
      <c r="AF44" s="237">
        <f>SUM(AF11:AF42)</f>
        <v>292</v>
      </c>
      <c r="AG44" s="240">
        <f>AVERAGE(AG11:AG36)</f>
        <v>30.38461538</v>
      </c>
      <c r="AH44" s="244">
        <f>AVERAGE(AH11:AH43)</f>
        <v>52.27272727</v>
      </c>
      <c r="AI44" s="236"/>
      <c r="AJ44" s="238"/>
      <c r="AK44" s="239"/>
      <c r="AL44" s="217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16.264463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31"/>
      <c r="AE45" s="110"/>
      <c r="AF45" s="221"/>
      <c r="AG45" s="245"/>
      <c r="AH45" s="216"/>
      <c r="AI45" s="245"/>
      <c r="AJ45" s="246"/>
      <c r="AK45" s="216"/>
      <c r="AL45" s="217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248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4"/>
      <c r="AS46" s="154"/>
      <c r="AT46" s="154"/>
      <c r="AU46" s="154"/>
      <c r="AV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248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4"/>
      <c r="AS47" s="154"/>
      <c r="AT47" s="154"/>
      <c r="AU47" s="154"/>
      <c r="AV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248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4"/>
      <c r="AS48" s="154"/>
      <c r="AT48" s="154"/>
      <c r="AU48" s="154"/>
      <c r="AV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248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4"/>
      <c r="AS49" s="154"/>
      <c r="AT49" s="154"/>
      <c r="AU49" s="154"/>
      <c r="AV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</row>
  </sheetData>
  <mergeCells count="32">
    <mergeCell ref="K8:AD8"/>
    <mergeCell ref="AG8:AI8"/>
    <mergeCell ref="AJ8:AJ10"/>
    <mergeCell ref="AK8:AK10"/>
    <mergeCell ref="AI11:AI21"/>
    <mergeCell ref="AJ11:AJ21"/>
    <mergeCell ref="AI22:AI32"/>
    <mergeCell ref="AJ22:AJ32"/>
    <mergeCell ref="AI33:AI43"/>
    <mergeCell ref="AJ33:AJ43"/>
    <mergeCell ref="A9:A10"/>
    <mergeCell ref="B9:B10"/>
    <mergeCell ref="A11:A21"/>
    <mergeCell ref="A22:A32"/>
    <mergeCell ref="A33:A43"/>
    <mergeCell ref="C9:C10"/>
    <mergeCell ref="D9:D10"/>
    <mergeCell ref="H44:I44"/>
    <mergeCell ref="H45:I45"/>
    <mergeCell ref="J8:J10"/>
    <mergeCell ref="O9:O10"/>
    <mergeCell ref="T9:T10"/>
    <mergeCell ref="Y9:Y10"/>
    <mergeCell ref="AF8:AF10"/>
    <mergeCell ref="AG9:AG10"/>
    <mergeCell ref="L2:P3"/>
    <mergeCell ref="C8:D8"/>
    <mergeCell ref="E8:E10"/>
    <mergeCell ref="F8:I8"/>
    <mergeCell ref="AE8:AE10"/>
    <mergeCell ref="F9:I9"/>
    <mergeCell ref="AD9:AD1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41" max="42" width="10.75"/>
    <col customWidth="1" min="45" max="45" width="14.5"/>
  </cols>
  <sheetData>
    <row r="1">
      <c r="A1" s="151" t="s">
        <v>39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4"/>
      <c r="BC1" s="154"/>
      <c r="BD1" s="154"/>
      <c r="BE1" s="154"/>
      <c r="BF1" s="152"/>
    </row>
    <row r="2">
      <c r="A2" s="155" t="s">
        <v>0</v>
      </c>
      <c r="B2" s="156" t="s">
        <v>85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4"/>
      <c r="BC2" s="154"/>
      <c r="BD2" s="154"/>
      <c r="BE2" s="154"/>
      <c r="BF2" s="152"/>
    </row>
    <row r="3">
      <c r="A3" s="155" t="s">
        <v>232</v>
      </c>
      <c r="B3" s="156" t="s">
        <v>233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4"/>
      <c r="BC3" s="154"/>
      <c r="BD3" s="154"/>
      <c r="BE3" s="154"/>
      <c r="BF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4"/>
      <c r="BC4" s="154"/>
      <c r="BD4" s="154"/>
      <c r="BE4" s="154"/>
      <c r="BF4" s="152"/>
    </row>
    <row r="5">
      <c r="A5" s="155" t="s">
        <v>236</v>
      </c>
      <c r="B5" s="152"/>
      <c r="C5" s="152"/>
      <c r="D5" s="155" t="s">
        <v>237</v>
      </c>
      <c r="E5" s="156"/>
      <c r="F5" s="152"/>
      <c r="G5" s="157" t="s">
        <v>238</v>
      </c>
      <c r="H5" s="156"/>
      <c r="I5" s="152"/>
      <c r="J5" s="152"/>
      <c r="K5" s="155" t="s">
        <v>239</v>
      </c>
      <c r="L5" s="156"/>
      <c r="M5" s="152"/>
      <c r="N5" s="152"/>
      <c r="O5" s="152"/>
      <c r="P5" s="152"/>
      <c r="Q5" s="152"/>
      <c r="R5" s="152"/>
      <c r="S5" s="152"/>
      <c r="T5" s="152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 t="s">
        <v>240</v>
      </c>
      <c r="AK5" s="162"/>
      <c r="AL5" s="161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4"/>
      <c r="BC5" s="154"/>
      <c r="BD5" s="154"/>
      <c r="BE5" s="154"/>
      <c r="BF5" s="152"/>
    </row>
    <row r="6">
      <c r="A6" s="152"/>
      <c r="B6" s="152"/>
      <c r="C6" s="152"/>
      <c r="D6" s="155" t="s">
        <v>241</v>
      </c>
      <c r="E6" s="156"/>
      <c r="F6" s="152"/>
      <c r="G6" s="157" t="s">
        <v>242</v>
      </c>
      <c r="H6" s="156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 t="s">
        <v>10</v>
      </c>
      <c r="AK6" s="162"/>
      <c r="AL6" s="158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4"/>
      <c r="BC6" s="154"/>
      <c r="BD6" s="154"/>
      <c r="BE6" s="154"/>
      <c r="BF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4"/>
      <c r="BC7" s="154"/>
      <c r="BD7" s="154"/>
      <c r="BE7" s="154"/>
      <c r="BF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6"/>
      <c r="AO8" s="169" t="s">
        <v>250</v>
      </c>
      <c r="AP8" s="169" t="s">
        <v>251</v>
      </c>
      <c r="AQ8" s="170" t="s">
        <v>252</v>
      </c>
      <c r="AR8" s="39"/>
      <c r="AS8" s="40"/>
      <c r="AT8" s="171" t="s">
        <v>253</v>
      </c>
      <c r="AU8" s="172" t="s">
        <v>254</v>
      </c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8" t="s">
        <v>197</v>
      </c>
      <c r="L9" s="39"/>
      <c r="M9" s="39"/>
      <c r="N9" s="285"/>
      <c r="O9" s="181" t="s">
        <v>260</v>
      </c>
      <c r="P9" s="178" t="s">
        <v>198</v>
      </c>
      <c r="Q9" s="39"/>
      <c r="R9" s="39"/>
      <c r="S9" s="40"/>
      <c r="T9" s="183" t="s">
        <v>260</v>
      </c>
      <c r="U9" s="286" t="s">
        <v>199</v>
      </c>
      <c r="V9" s="39"/>
      <c r="W9" s="39"/>
      <c r="X9" s="39"/>
      <c r="Y9" s="183" t="s">
        <v>260</v>
      </c>
      <c r="Z9" s="286" t="s">
        <v>200</v>
      </c>
      <c r="AA9" s="39"/>
      <c r="AB9" s="39"/>
      <c r="AC9" s="39"/>
      <c r="AD9" s="183" t="s">
        <v>260</v>
      </c>
      <c r="AE9" s="270" t="s">
        <v>201</v>
      </c>
      <c r="AF9" s="39"/>
      <c r="AG9" s="39"/>
      <c r="AH9" s="40"/>
      <c r="AI9" s="185" t="s">
        <v>260</v>
      </c>
      <c r="AJ9" s="270" t="s">
        <v>204</v>
      </c>
      <c r="AK9" s="39"/>
      <c r="AL9" s="39"/>
      <c r="AM9" s="40"/>
      <c r="AN9" s="185" t="s">
        <v>260</v>
      </c>
      <c r="AO9" s="97"/>
      <c r="AP9" s="97"/>
      <c r="AQ9" s="172" t="s">
        <v>262</v>
      </c>
      <c r="AR9" s="190" t="s">
        <v>263</v>
      </c>
      <c r="AS9" s="191" t="s">
        <v>264</v>
      </c>
      <c r="AT9" s="97"/>
      <c r="AU9" s="97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270">
        <v>1.0</v>
      </c>
      <c r="V10" s="270">
        <v>2.0</v>
      </c>
      <c r="W10" s="270">
        <v>3.0</v>
      </c>
      <c r="X10" s="270">
        <v>4.0</v>
      </c>
      <c r="Y10" s="197"/>
      <c r="Z10" s="270">
        <v>1.0</v>
      </c>
      <c r="AA10" s="270">
        <v>2.0</v>
      </c>
      <c r="AB10" s="270">
        <v>3.0</v>
      </c>
      <c r="AC10" s="270">
        <v>4.0</v>
      </c>
      <c r="AD10" s="197"/>
      <c r="AE10" s="193">
        <v>1.0</v>
      </c>
      <c r="AF10" s="193">
        <v>2.0</v>
      </c>
      <c r="AG10" s="193">
        <v>3.0</v>
      </c>
      <c r="AH10" s="193">
        <v>4.0</v>
      </c>
      <c r="AI10" s="96"/>
      <c r="AJ10" s="193">
        <v>1.0</v>
      </c>
      <c r="AK10" s="193">
        <v>2.0</v>
      </c>
      <c r="AL10" s="193">
        <v>3.0</v>
      </c>
      <c r="AM10" s="193">
        <v>4.0</v>
      </c>
      <c r="AN10" s="96"/>
      <c r="AO10" s="96"/>
      <c r="AP10" s="96"/>
      <c r="AQ10" s="96"/>
      <c r="AR10" s="200" t="s">
        <v>265</v>
      </c>
      <c r="AS10" s="201" t="s">
        <v>246</v>
      </c>
      <c r="AT10" s="96"/>
      <c r="AU10" s="96"/>
      <c r="AV10" s="152"/>
      <c r="AW10" s="162"/>
      <c r="AX10" s="152"/>
      <c r="AY10" s="152"/>
      <c r="AZ10" s="152"/>
      <c r="BA10" s="152"/>
      <c r="BB10" s="152"/>
      <c r="BC10" s="152"/>
      <c r="BD10" s="152"/>
      <c r="BE10" s="152"/>
      <c r="BF10" s="152"/>
    </row>
    <row r="11">
      <c r="A11" s="202">
        <v>1.0</v>
      </c>
      <c r="B11" s="203">
        <v>0.0</v>
      </c>
      <c r="C11" s="287" t="s">
        <v>336</v>
      </c>
      <c r="D11" s="288" t="s">
        <v>337</v>
      </c>
      <c r="E11" s="206"/>
      <c r="F11" s="207">
        <f t="shared" ref="F11:I11" si="1">sum(K11,P11,U11,Z11,AE11,AJ11)</f>
        <v>6.25</v>
      </c>
      <c r="G11" s="207">
        <f t="shared" si="1"/>
        <v>6.25</v>
      </c>
      <c r="H11" s="207">
        <f t="shared" si="1"/>
        <v>6.25</v>
      </c>
      <c r="I11" s="207">
        <f t="shared" si="1"/>
        <v>12.5</v>
      </c>
      <c r="J11" s="208">
        <f t="shared" ref="J11:J43" si="3">AVERAGE(F11:I11)</f>
        <v>7.8125</v>
      </c>
      <c r="K11" s="258">
        <v>0.0</v>
      </c>
      <c r="L11" s="258">
        <v>0.0</v>
      </c>
      <c r="M11" s="258">
        <v>0.0</v>
      </c>
      <c r="N11" s="258">
        <v>0.0</v>
      </c>
      <c r="O11" s="207">
        <f t="shared" ref="O11:O43" si="4">AVERAGE(K11:N11)</f>
        <v>0</v>
      </c>
      <c r="P11" s="258">
        <v>6.25</v>
      </c>
      <c r="Q11" s="258">
        <v>6.25</v>
      </c>
      <c r="R11" s="258">
        <v>6.25</v>
      </c>
      <c r="S11" s="258">
        <v>12.5</v>
      </c>
      <c r="T11" s="207">
        <f t="shared" ref="T11:T43" si="5">AVERAGE(P11:S11)</f>
        <v>7.8125</v>
      </c>
      <c r="U11" s="258">
        <v>0.0</v>
      </c>
      <c r="V11" s="258">
        <v>0.0</v>
      </c>
      <c r="W11" s="258">
        <v>0.0</v>
      </c>
      <c r="X11" s="258">
        <v>0.0</v>
      </c>
      <c r="Y11" s="207">
        <f t="shared" ref="Y11:Y43" si="6">AVERAGE(U11:X11)</f>
        <v>0</v>
      </c>
      <c r="Z11" s="258">
        <v>0.0</v>
      </c>
      <c r="AA11" s="258">
        <v>0.0</v>
      </c>
      <c r="AB11" s="258">
        <v>0.0</v>
      </c>
      <c r="AC11" s="258">
        <v>0.0</v>
      </c>
      <c r="AD11" s="207">
        <f t="shared" ref="AD11:AD43" si="7">AVERAGE(Z11:AC11)</f>
        <v>0</v>
      </c>
      <c r="AE11" s="258">
        <v>0.0</v>
      </c>
      <c r="AF11" s="258">
        <v>0.0</v>
      </c>
      <c r="AG11" s="258">
        <v>0.0</v>
      </c>
      <c r="AH11" s="258">
        <v>0.0</v>
      </c>
      <c r="AI11" s="207">
        <f t="shared" ref="AI11:AI43" si="8">AVERAGE(AE11:AH11)</f>
        <v>0</v>
      </c>
      <c r="AJ11" s="258">
        <v>0.0</v>
      </c>
      <c r="AK11" s="258">
        <v>0.0</v>
      </c>
      <c r="AL11" s="258">
        <v>0.0</v>
      </c>
      <c r="AM11" s="258">
        <v>0.0</v>
      </c>
      <c r="AN11" s="207">
        <f t="shared" ref="AN11:AN43" si="9">AVERAGE(AJ11:AM11)</f>
        <v>0</v>
      </c>
      <c r="AO11" s="110">
        <f t="shared" ref="AO11:AO43" si="10">SUM((O11&gt;0)*1,(T11&gt;0)*1,(Y11&gt;0)*1,(AD11&gt;0)*1,(AI11&gt;0)*1,(AN11&gt;0)*1)</f>
        <v>1</v>
      </c>
      <c r="AP11" s="110"/>
      <c r="AQ11" s="289">
        <v>40.0</v>
      </c>
      <c r="AR11" s="290">
        <v>0.0</v>
      </c>
      <c r="AS11" s="214" t="s">
        <v>179</v>
      </c>
      <c r="AT11" s="215" t="s">
        <v>338</v>
      </c>
      <c r="AU11" s="216"/>
      <c r="AV11" s="217"/>
      <c r="AW11" s="162"/>
      <c r="AX11" s="152"/>
      <c r="AY11" s="152"/>
      <c r="AZ11" s="152"/>
      <c r="BA11" s="152"/>
      <c r="BB11" s="152"/>
      <c r="BC11" s="152"/>
      <c r="BD11" s="152"/>
      <c r="BE11" s="152"/>
      <c r="BF11" s="152"/>
    </row>
    <row r="12">
      <c r="A12" s="97"/>
      <c r="B12" s="203">
        <v>10.0</v>
      </c>
      <c r="C12" s="291"/>
      <c r="D12" s="292"/>
      <c r="E12" s="220"/>
      <c r="F12" s="207">
        <f t="shared" ref="F12:I12" si="2">sum(K12,P12,U12,Z12,AE12,AJ12)</f>
        <v>31.25</v>
      </c>
      <c r="G12" s="207">
        <f t="shared" si="2"/>
        <v>12.5</v>
      </c>
      <c r="H12" s="207">
        <f t="shared" si="2"/>
        <v>43.75</v>
      </c>
      <c r="I12" s="207">
        <f t="shared" si="2"/>
        <v>25</v>
      </c>
      <c r="J12" s="208">
        <f t="shared" si="3"/>
        <v>28.125</v>
      </c>
      <c r="K12" s="258">
        <v>0.0</v>
      </c>
      <c r="L12" s="258">
        <v>0.0</v>
      </c>
      <c r="M12" s="258">
        <v>6.25</v>
      </c>
      <c r="N12" s="258">
        <v>6.25</v>
      </c>
      <c r="O12" s="207">
        <f t="shared" si="4"/>
        <v>3.125</v>
      </c>
      <c r="P12" s="258">
        <v>25.0</v>
      </c>
      <c r="Q12" s="258">
        <v>6.25</v>
      </c>
      <c r="R12" s="258">
        <v>25.0</v>
      </c>
      <c r="S12" s="258">
        <v>12.5</v>
      </c>
      <c r="T12" s="207">
        <f t="shared" si="5"/>
        <v>17.1875</v>
      </c>
      <c r="U12" s="258">
        <v>6.25</v>
      </c>
      <c r="V12" s="258">
        <v>6.25</v>
      </c>
      <c r="W12" s="258">
        <v>12.5</v>
      </c>
      <c r="X12" s="258">
        <v>6.25</v>
      </c>
      <c r="Y12" s="207">
        <f t="shared" si="6"/>
        <v>7.8125</v>
      </c>
      <c r="Z12" s="258">
        <v>0.0</v>
      </c>
      <c r="AA12" s="258">
        <v>0.0</v>
      </c>
      <c r="AB12" s="258">
        <v>0.0</v>
      </c>
      <c r="AC12" s="258">
        <v>0.0</v>
      </c>
      <c r="AD12" s="207">
        <f t="shared" si="7"/>
        <v>0</v>
      </c>
      <c r="AE12" s="258">
        <v>0.0</v>
      </c>
      <c r="AF12" s="258">
        <v>0.0</v>
      </c>
      <c r="AG12" s="258">
        <v>0.0</v>
      </c>
      <c r="AH12" s="258">
        <v>0.0</v>
      </c>
      <c r="AI12" s="207">
        <f t="shared" si="8"/>
        <v>0</v>
      </c>
      <c r="AJ12" s="258">
        <v>0.0</v>
      </c>
      <c r="AK12" s="258">
        <v>0.0</v>
      </c>
      <c r="AL12" s="258">
        <v>0.0</v>
      </c>
      <c r="AM12" s="258">
        <v>0.0</v>
      </c>
      <c r="AN12" s="207">
        <f t="shared" si="9"/>
        <v>0</v>
      </c>
      <c r="AO12" s="110">
        <f t="shared" si="10"/>
        <v>3</v>
      </c>
      <c r="AP12" s="222">
        <v>8.0</v>
      </c>
      <c r="AQ12" s="293">
        <v>50.0</v>
      </c>
      <c r="AR12" s="293">
        <v>40.0</v>
      </c>
      <c r="AS12" s="97"/>
      <c r="AT12" s="97"/>
      <c r="AU12" s="216"/>
      <c r="AV12" s="217"/>
      <c r="AW12" s="162"/>
      <c r="AX12" s="152"/>
      <c r="AY12" s="152"/>
      <c r="AZ12" s="152"/>
      <c r="BA12" s="152"/>
      <c r="BB12" s="152"/>
      <c r="BC12" s="152"/>
      <c r="BD12" s="152"/>
      <c r="BE12" s="152"/>
      <c r="BF12" s="152"/>
    </row>
    <row r="13">
      <c r="A13" s="97"/>
      <c r="B13" s="203">
        <v>20.0</v>
      </c>
      <c r="C13" s="294"/>
      <c r="D13" s="292"/>
      <c r="E13" s="220"/>
      <c r="F13" s="207">
        <f t="shared" ref="F13:I13" si="11">sum(K13,P13,U13,Z13,AE13,AJ13)</f>
        <v>62.5</v>
      </c>
      <c r="G13" s="207">
        <f t="shared" si="11"/>
        <v>37.5</v>
      </c>
      <c r="H13" s="207">
        <f t="shared" si="11"/>
        <v>25</v>
      </c>
      <c r="I13" s="207">
        <f t="shared" si="11"/>
        <v>25</v>
      </c>
      <c r="J13" s="208">
        <f t="shared" si="3"/>
        <v>37.5</v>
      </c>
      <c r="K13" s="258">
        <v>6.25</v>
      </c>
      <c r="L13" s="258">
        <v>6.25</v>
      </c>
      <c r="M13" s="258">
        <v>6.25</v>
      </c>
      <c r="N13" s="258">
        <v>0.0</v>
      </c>
      <c r="O13" s="207">
        <f t="shared" si="4"/>
        <v>4.6875</v>
      </c>
      <c r="P13" s="258">
        <v>25.0</v>
      </c>
      <c r="Q13" s="258">
        <v>12.5</v>
      </c>
      <c r="R13" s="258">
        <v>0.0</v>
      </c>
      <c r="S13" s="258">
        <v>12.5</v>
      </c>
      <c r="T13" s="207">
        <f t="shared" si="5"/>
        <v>12.5</v>
      </c>
      <c r="U13" s="258">
        <v>12.5</v>
      </c>
      <c r="V13" s="258">
        <v>6.25</v>
      </c>
      <c r="W13" s="258">
        <v>6.25</v>
      </c>
      <c r="X13" s="258">
        <v>0.0</v>
      </c>
      <c r="Y13" s="207">
        <f t="shared" si="6"/>
        <v>6.25</v>
      </c>
      <c r="Z13" s="258">
        <v>6.25</v>
      </c>
      <c r="AA13" s="258">
        <v>6.25</v>
      </c>
      <c r="AB13" s="258">
        <v>6.25</v>
      </c>
      <c r="AC13" s="258">
        <v>6.25</v>
      </c>
      <c r="AD13" s="207">
        <f t="shared" si="7"/>
        <v>6.25</v>
      </c>
      <c r="AE13" s="258">
        <v>6.25</v>
      </c>
      <c r="AF13" s="258">
        <v>6.25</v>
      </c>
      <c r="AG13" s="258">
        <v>6.25</v>
      </c>
      <c r="AH13" s="258">
        <v>6.25</v>
      </c>
      <c r="AI13" s="207">
        <f t="shared" si="8"/>
        <v>6.25</v>
      </c>
      <c r="AJ13" s="258">
        <v>6.25</v>
      </c>
      <c r="AK13" s="258">
        <v>0.0</v>
      </c>
      <c r="AL13" s="258">
        <v>0.0</v>
      </c>
      <c r="AM13" s="258">
        <v>0.0</v>
      </c>
      <c r="AN13" s="207">
        <f t="shared" si="9"/>
        <v>1.5625</v>
      </c>
      <c r="AO13" s="110">
        <f t="shared" si="10"/>
        <v>6</v>
      </c>
      <c r="AP13" s="110">
        <v>12.0</v>
      </c>
      <c r="AQ13" s="293">
        <v>0.0</v>
      </c>
      <c r="AR13" s="293">
        <v>40.0</v>
      </c>
      <c r="AS13" s="97"/>
      <c r="AT13" s="97"/>
      <c r="AU13" s="216"/>
      <c r="AV13" s="217"/>
      <c r="AW13" s="162"/>
      <c r="AX13" s="152"/>
      <c r="AY13" s="152"/>
      <c r="AZ13" s="152"/>
      <c r="BA13" s="152"/>
      <c r="BB13" s="152"/>
      <c r="BC13" s="152"/>
      <c r="BD13" s="152"/>
      <c r="BE13" s="152"/>
      <c r="BF13" s="152"/>
    </row>
    <row r="14">
      <c r="A14" s="97"/>
      <c r="B14" s="203">
        <v>30.0</v>
      </c>
      <c r="C14" s="294"/>
      <c r="D14" s="292"/>
      <c r="E14" s="220"/>
      <c r="F14" s="207">
        <f t="shared" ref="F14:I14" si="12">sum(K14,P14,U14,Z14,AE14,AJ14)</f>
        <v>31.25</v>
      </c>
      <c r="G14" s="207">
        <f t="shared" si="12"/>
        <v>25</v>
      </c>
      <c r="H14" s="207">
        <f t="shared" si="12"/>
        <v>6.25</v>
      </c>
      <c r="I14" s="207">
        <f t="shared" si="12"/>
        <v>6.25</v>
      </c>
      <c r="J14" s="208">
        <f t="shared" si="3"/>
        <v>17.1875</v>
      </c>
      <c r="K14" s="258">
        <v>0.0</v>
      </c>
      <c r="L14" s="258">
        <v>0.0</v>
      </c>
      <c r="M14" s="258">
        <v>0.0</v>
      </c>
      <c r="N14" s="258">
        <v>0.0</v>
      </c>
      <c r="O14" s="207">
        <f t="shared" si="4"/>
        <v>0</v>
      </c>
      <c r="P14" s="258">
        <v>25.0</v>
      </c>
      <c r="Q14" s="258">
        <v>12.5</v>
      </c>
      <c r="R14" s="258">
        <v>0.0</v>
      </c>
      <c r="S14" s="258">
        <v>0.0</v>
      </c>
      <c r="T14" s="207">
        <f t="shared" si="5"/>
        <v>9.375</v>
      </c>
      <c r="U14" s="258">
        <v>0.0</v>
      </c>
      <c r="V14" s="258">
        <v>6.25</v>
      </c>
      <c r="W14" s="258">
        <v>6.25</v>
      </c>
      <c r="X14" s="258">
        <v>0.0</v>
      </c>
      <c r="Y14" s="207">
        <f t="shared" si="6"/>
        <v>3.125</v>
      </c>
      <c r="Z14" s="258">
        <v>6.25</v>
      </c>
      <c r="AA14" s="258">
        <v>0.0</v>
      </c>
      <c r="AB14" s="258">
        <v>0.0</v>
      </c>
      <c r="AC14" s="258">
        <v>6.25</v>
      </c>
      <c r="AD14" s="207">
        <f t="shared" si="7"/>
        <v>3.125</v>
      </c>
      <c r="AE14" s="258">
        <v>0.0</v>
      </c>
      <c r="AF14" s="258">
        <v>6.25</v>
      </c>
      <c r="AG14" s="258">
        <v>0.0</v>
      </c>
      <c r="AH14" s="258">
        <v>0.0</v>
      </c>
      <c r="AI14" s="207">
        <f t="shared" si="8"/>
        <v>1.5625</v>
      </c>
      <c r="AJ14" s="258">
        <v>0.0</v>
      </c>
      <c r="AK14" s="258">
        <v>0.0</v>
      </c>
      <c r="AL14" s="258">
        <v>0.0</v>
      </c>
      <c r="AM14" s="258">
        <v>0.0</v>
      </c>
      <c r="AN14" s="207">
        <f t="shared" si="9"/>
        <v>0</v>
      </c>
      <c r="AO14" s="110">
        <f t="shared" si="10"/>
        <v>4</v>
      </c>
      <c r="AP14" s="110"/>
      <c r="AQ14" s="293">
        <v>30.0</v>
      </c>
      <c r="AR14" s="293">
        <v>30.0</v>
      </c>
      <c r="AS14" s="97"/>
      <c r="AT14" s="97"/>
      <c r="AU14" s="216"/>
      <c r="AV14" s="217"/>
      <c r="AW14" s="162"/>
      <c r="AX14" s="152"/>
      <c r="AY14" s="152"/>
      <c r="AZ14" s="152"/>
      <c r="BA14" s="152"/>
      <c r="BB14" s="152"/>
      <c r="BC14" s="152"/>
      <c r="BD14" s="152"/>
      <c r="BE14" s="152"/>
      <c r="BF14" s="152"/>
    </row>
    <row r="15">
      <c r="A15" s="97"/>
      <c r="B15" s="203">
        <v>40.0</v>
      </c>
      <c r="C15" s="294"/>
      <c r="D15" s="292"/>
      <c r="E15" s="220"/>
      <c r="F15" s="207">
        <f t="shared" ref="F15:I15" si="13">sum(K15,P15,U15,Z15,AE15,AJ15)</f>
        <v>50</v>
      </c>
      <c r="G15" s="207">
        <f t="shared" si="13"/>
        <v>50</v>
      </c>
      <c r="H15" s="207">
        <f t="shared" si="13"/>
        <v>43.75</v>
      </c>
      <c r="I15" s="207">
        <f t="shared" si="13"/>
        <v>18.75</v>
      </c>
      <c r="J15" s="208">
        <f t="shared" si="3"/>
        <v>40.625</v>
      </c>
      <c r="K15" s="258">
        <v>6.25</v>
      </c>
      <c r="L15" s="258">
        <v>6.25</v>
      </c>
      <c r="M15" s="258">
        <v>0.0</v>
      </c>
      <c r="N15" s="258">
        <v>0.0</v>
      </c>
      <c r="O15" s="207">
        <f t="shared" si="4"/>
        <v>3.125</v>
      </c>
      <c r="P15" s="258">
        <v>25.0</v>
      </c>
      <c r="Q15" s="258">
        <v>25.0</v>
      </c>
      <c r="R15" s="258">
        <v>25.0</v>
      </c>
      <c r="S15" s="258">
        <v>0.0</v>
      </c>
      <c r="T15" s="207">
        <f t="shared" si="5"/>
        <v>18.75</v>
      </c>
      <c r="U15" s="258">
        <v>12.5</v>
      </c>
      <c r="V15" s="258">
        <v>12.5</v>
      </c>
      <c r="W15" s="258">
        <v>12.5</v>
      </c>
      <c r="X15" s="258">
        <v>6.25</v>
      </c>
      <c r="Y15" s="207">
        <f t="shared" si="6"/>
        <v>10.9375</v>
      </c>
      <c r="Z15" s="258">
        <v>0.0</v>
      </c>
      <c r="AA15" s="258">
        <v>6.25</v>
      </c>
      <c r="AB15" s="258">
        <v>0.0</v>
      </c>
      <c r="AC15" s="258">
        <v>6.25</v>
      </c>
      <c r="AD15" s="207">
        <f t="shared" si="7"/>
        <v>3.125</v>
      </c>
      <c r="AE15" s="258">
        <v>6.25</v>
      </c>
      <c r="AF15" s="258">
        <v>0.0</v>
      </c>
      <c r="AG15" s="258">
        <v>6.25</v>
      </c>
      <c r="AH15" s="258">
        <v>6.25</v>
      </c>
      <c r="AI15" s="207">
        <f t="shared" si="8"/>
        <v>4.6875</v>
      </c>
      <c r="AJ15" s="258">
        <v>0.0</v>
      </c>
      <c r="AK15" s="258">
        <v>0.0</v>
      </c>
      <c r="AL15" s="258">
        <v>0.0</v>
      </c>
      <c r="AM15" s="258">
        <v>0.0</v>
      </c>
      <c r="AN15" s="207">
        <f t="shared" si="9"/>
        <v>0</v>
      </c>
      <c r="AO15" s="110">
        <f t="shared" si="10"/>
        <v>5</v>
      </c>
      <c r="AP15" s="110">
        <v>8.0</v>
      </c>
      <c r="AQ15" s="293">
        <v>40.0</v>
      </c>
      <c r="AR15" s="293">
        <v>50.0</v>
      </c>
      <c r="AS15" s="97"/>
      <c r="AT15" s="97"/>
      <c r="AU15" s="216"/>
      <c r="AV15" s="217"/>
      <c r="AW15" s="162"/>
      <c r="AX15" s="152"/>
      <c r="AY15" s="152"/>
      <c r="AZ15" s="152"/>
      <c r="BA15" s="152"/>
      <c r="BB15" s="152"/>
      <c r="BC15" s="152"/>
      <c r="BD15" s="152"/>
      <c r="BE15" s="152"/>
      <c r="BF15" s="152"/>
    </row>
    <row r="16">
      <c r="A16" s="97"/>
      <c r="B16" s="203">
        <v>50.0</v>
      </c>
      <c r="C16" s="294"/>
      <c r="D16" s="292"/>
      <c r="E16" s="220"/>
      <c r="F16" s="207">
        <f t="shared" ref="F16:I16" si="14">sum(K16,P16,U16,Z16,AE16,AJ16)</f>
        <v>50</v>
      </c>
      <c r="G16" s="207">
        <f t="shared" si="14"/>
        <v>25</v>
      </c>
      <c r="H16" s="207">
        <f t="shared" si="14"/>
        <v>56.25</v>
      </c>
      <c r="I16" s="207">
        <f t="shared" si="14"/>
        <v>37.5</v>
      </c>
      <c r="J16" s="208">
        <f t="shared" si="3"/>
        <v>42.1875</v>
      </c>
      <c r="K16" s="258">
        <v>0.0</v>
      </c>
      <c r="L16" s="258">
        <v>0.0</v>
      </c>
      <c r="M16" s="258">
        <v>12.5</v>
      </c>
      <c r="N16" s="258">
        <v>0.0</v>
      </c>
      <c r="O16" s="207">
        <f t="shared" si="4"/>
        <v>3.125</v>
      </c>
      <c r="P16" s="258">
        <v>25.0</v>
      </c>
      <c r="Q16" s="258">
        <v>0.0</v>
      </c>
      <c r="R16" s="258">
        <v>25.0</v>
      </c>
      <c r="S16" s="258">
        <v>12.5</v>
      </c>
      <c r="T16" s="207">
        <f t="shared" si="5"/>
        <v>15.625</v>
      </c>
      <c r="U16" s="258">
        <v>12.5</v>
      </c>
      <c r="V16" s="258">
        <v>12.5</v>
      </c>
      <c r="W16" s="258">
        <v>6.25</v>
      </c>
      <c r="X16" s="258">
        <v>12.5</v>
      </c>
      <c r="Y16" s="207">
        <f t="shared" si="6"/>
        <v>10.9375</v>
      </c>
      <c r="Z16" s="258">
        <v>6.25</v>
      </c>
      <c r="AA16" s="258">
        <v>6.25</v>
      </c>
      <c r="AB16" s="258">
        <v>6.25</v>
      </c>
      <c r="AC16" s="258">
        <v>6.25</v>
      </c>
      <c r="AD16" s="207">
        <f t="shared" si="7"/>
        <v>6.25</v>
      </c>
      <c r="AE16" s="258">
        <v>6.25</v>
      </c>
      <c r="AF16" s="258">
        <v>6.25</v>
      </c>
      <c r="AG16" s="258">
        <v>6.25</v>
      </c>
      <c r="AH16" s="258">
        <v>6.25</v>
      </c>
      <c r="AI16" s="207">
        <f t="shared" si="8"/>
        <v>6.25</v>
      </c>
      <c r="AJ16" s="258">
        <v>0.0</v>
      </c>
      <c r="AK16" s="258">
        <v>0.0</v>
      </c>
      <c r="AL16" s="258">
        <v>0.0</v>
      </c>
      <c r="AM16" s="258">
        <v>0.0</v>
      </c>
      <c r="AN16" s="207">
        <f t="shared" si="9"/>
        <v>0</v>
      </c>
      <c r="AO16" s="110">
        <f t="shared" si="10"/>
        <v>5</v>
      </c>
      <c r="AP16" s="222">
        <v>8.0</v>
      </c>
      <c r="AQ16" s="293">
        <v>40.0</v>
      </c>
      <c r="AR16" s="293">
        <v>60.0</v>
      </c>
      <c r="AS16" s="97"/>
      <c r="AT16" s="97"/>
      <c r="AU16" s="216"/>
      <c r="AV16" s="217"/>
      <c r="AW16" s="162"/>
      <c r="AX16" s="152"/>
      <c r="AY16" s="152"/>
      <c r="AZ16" s="152"/>
      <c r="BA16" s="152"/>
      <c r="BB16" s="152"/>
      <c r="BC16" s="152"/>
      <c r="BD16" s="152"/>
      <c r="BE16" s="152"/>
      <c r="BF16" s="152"/>
    </row>
    <row r="17">
      <c r="A17" s="97"/>
      <c r="B17" s="203">
        <v>60.0</v>
      </c>
      <c r="C17" s="294"/>
      <c r="D17" s="292"/>
      <c r="E17" s="220"/>
      <c r="F17" s="207">
        <f t="shared" ref="F17:I17" si="15">sum(K17,P17,U17,Z17,AE17,AJ17)</f>
        <v>6.25</v>
      </c>
      <c r="G17" s="207">
        <f t="shared" si="15"/>
        <v>0</v>
      </c>
      <c r="H17" s="207">
        <f t="shared" si="15"/>
        <v>75</v>
      </c>
      <c r="I17" s="207">
        <f t="shared" si="15"/>
        <v>50</v>
      </c>
      <c r="J17" s="208">
        <f t="shared" si="3"/>
        <v>32.8125</v>
      </c>
      <c r="K17" s="258">
        <v>0.0</v>
      </c>
      <c r="L17" s="258">
        <v>0.0</v>
      </c>
      <c r="M17" s="258">
        <v>0.0</v>
      </c>
      <c r="N17" s="258">
        <v>0.0</v>
      </c>
      <c r="O17" s="207">
        <f t="shared" si="4"/>
        <v>0</v>
      </c>
      <c r="P17" s="258">
        <v>0.0</v>
      </c>
      <c r="Q17" s="258">
        <v>0.0</v>
      </c>
      <c r="R17" s="258">
        <v>37.5</v>
      </c>
      <c r="S17" s="258">
        <v>25.0</v>
      </c>
      <c r="T17" s="207">
        <f t="shared" si="5"/>
        <v>15.625</v>
      </c>
      <c r="U17" s="258">
        <v>6.25</v>
      </c>
      <c r="V17" s="258">
        <v>0.0</v>
      </c>
      <c r="W17" s="258">
        <v>37.5</v>
      </c>
      <c r="X17" s="258">
        <v>25.0</v>
      </c>
      <c r="Y17" s="207">
        <f t="shared" si="6"/>
        <v>17.1875</v>
      </c>
      <c r="Z17" s="258">
        <v>0.0</v>
      </c>
      <c r="AA17" s="258">
        <v>0.0</v>
      </c>
      <c r="AB17" s="258">
        <v>0.0</v>
      </c>
      <c r="AC17" s="258">
        <v>0.0</v>
      </c>
      <c r="AD17" s="207">
        <f t="shared" si="7"/>
        <v>0</v>
      </c>
      <c r="AE17" s="258">
        <v>0.0</v>
      </c>
      <c r="AF17" s="258">
        <v>0.0</v>
      </c>
      <c r="AG17" s="258">
        <v>0.0</v>
      </c>
      <c r="AH17" s="258">
        <v>0.0</v>
      </c>
      <c r="AI17" s="207">
        <f t="shared" si="8"/>
        <v>0</v>
      </c>
      <c r="AJ17" s="258">
        <v>0.0</v>
      </c>
      <c r="AK17" s="258">
        <v>0.0</v>
      </c>
      <c r="AL17" s="258">
        <v>0.0</v>
      </c>
      <c r="AM17" s="258">
        <v>0.0</v>
      </c>
      <c r="AN17" s="207">
        <f t="shared" si="9"/>
        <v>0</v>
      </c>
      <c r="AO17" s="110">
        <f t="shared" si="10"/>
        <v>2</v>
      </c>
      <c r="AP17" s="222"/>
      <c r="AQ17" s="293">
        <v>30.0</v>
      </c>
      <c r="AR17" s="293">
        <v>30.0</v>
      </c>
      <c r="AS17" s="97"/>
      <c r="AT17" s="97"/>
      <c r="AU17" s="216"/>
      <c r="AV17" s="217"/>
      <c r="AW17" s="162"/>
      <c r="AX17" s="152"/>
      <c r="AY17" s="152"/>
      <c r="AZ17" s="152"/>
      <c r="BA17" s="152"/>
      <c r="BB17" s="152"/>
      <c r="BC17" s="152"/>
      <c r="BD17" s="152"/>
      <c r="BE17" s="152"/>
      <c r="BF17" s="152"/>
    </row>
    <row r="18">
      <c r="A18" s="97"/>
      <c r="B18" s="203">
        <v>70.0</v>
      </c>
      <c r="C18" s="294"/>
      <c r="D18" s="292"/>
      <c r="E18" s="220"/>
      <c r="F18" s="207">
        <f t="shared" ref="F18:I18" si="16">sum(K18,P18,U18,Z18,AE18,AJ18)</f>
        <v>25</v>
      </c>
      <c r="G18" s="207">
        <f t="shared" si="16"/>
        <v>25</v>
      </c>
      <c r="H18" s="207">
        <f t="shared" si="16"/>
        <v>56.25</v>
      </c>
      <c r="I18" s="207">
        <f t="shared" si="16"/>
        <v>25</v>
      </c>
      <c r="J18" s="208">
        <f t="shared" si="3"/>
        <v>32.8125</v>
      </c>
      <c r="K18" s="258">
        <v>12.5</v>
      </c>
      <c r="L18" s="258">
        <v>0.0</v>
      </c>
      <c r="M18" s="258">
        <v>6.25</v>
      </c>
      <c r="N18" s="258">
        <v>0.0</v>
      </c>
      <c r="O18" s="207">
        <f t="shared" si="4"/>
        <v>4.6875</v>
      </c>
      <c r="P18" s="258">
        <v>12.5</v>
      </c>
      <c r="Q18" s="258">
        <v>25.0</v>
      </c>
      <c r="R18" s="258">
        <v>25.0</v>
      </c>
      <c r="S18" s="258">
        <v>12.5</v>
      </c>
      <c r="T18" s="207">
        <f t="shared" si="5"/>
        <v>18.75</v>
      </c>
      <c r="U18" s="258">
        <v>0.0</v>
      </c>
      <c r="V18" s="258">
        <v>0.0</v>
      </c>
      <c r="W18" s="258">
        <v>25.0</v>
      </c>
      <c r="X18" s="258">
        <v>12.5</v>
      </c>
      <c r="Y18" s="207">
        <f t="shared" si="6"/>
        <v>9.375</v>
      </c>
      <c r="Z18" s="258">
        <v>0.0</v>
      </c>
      <c r="AA18" s="258">
        <v>0.0</v>
      </c>
      <c r="AB18" s="258">
        <v>0.0</v>
      </c>
      <c r="AC18" s="258">
        <v>0.0</v>
      </c>
      <c r="AD18" s="207">
        <f t="shared" si="7"/>
        <v>0</v>
      </c>
      <c r="AE18" s="258">
        <v>0.0</v>
      </c>
      <c r="AF18" s="258">
        <v>0.0</v>
      </c>
      <c r="AG18" s="258">
        <v>0.0</v>
      </c>
      <c r="AH18" s="258">
        <v>0.0</v>
      </c>
      <c r="AI18" s="207">
        <f t="shared" si="8"/>
        <v>0</v>
      </c>
      <c r="AJ18" s="258">
        <v>0.0</v>
      </c>
      <c r="AK18" s="258">
        <v>0.0</v>
      </c>
      <c r="AL18" s="258">
        <v>0.0</v>
      </c>
      <c r="AM18" s="258">
        <v>0.0</v>
      </c>
      <c r="AN18" s="207">
        <f t="shared" si="9"/>
        <v>0</v>
      </c>
      <c r="AO18" s="110">
        <f t="shared" si="10"/>
        <v>3</v>
      </c>
      <c r="AP18" s="110">
        <v>12.0</v>
      </c>
      <c r="AQ18" s="293">
        <v>20.0</v>
      </c>
      <c r="AR18" s="293">
        <v>20.0</v>
      </c>
      <c r="AS18" s="97"/>
      <c r="AT18" s="97"/>
      <c r="AU18" s="216"/>
      <c r="AV18" s="217"/>
      <c r="AW18" s="162"/>
      <c r="AX18" s="152"/>
      <c r="AY18" s="152"/>
      <c r="AZ18" s="152"/>
      <c r="BA18" s="152"/>
      <c r="BB18" s="152"/>
      <c r="BC18" s="152"/>
      <c r="BD18" s="152"/>
      <c r="BE18" s="152"/>
      <c r="BF18" s="152"/>
    </row>
    <row r="19">
      <c r="A19" s="97"/>
      <c r="B19" s="203">
        <v>80.0</v>
      </c>
      <c r="C19" s="294"/>
      <c r="D19" s="292"/>
      <c r="E19" s="220"/>
      <c r="F19" s="207">
        <f t="shared" ref="F19:I19" si="17">sum(K19,P19,U19,Z19,AE19,AJ19)</f>
        <v>50</v>
      </c>
      <c r="G19" s="207">
        <f t="shared" si="17"/>
        <v>0</v>
      </c>
      <c r="H19" s="207">
        <f t="shared" si="17"/>
        <v>0</v>
      </c>
      <c r="I19" s="207">
        <f t="shared" si="17"/>
        <v>50</v>
      </c>
      <c r="J19" s="208">
        <f t="shared" si="3"/>
        <v>25</v>
      </c>
      <c r="K19" s="258">
        <v>0.0</v>
      </c>
      <c r="L19" s="258">
        <v>0.0</v>
      </c>
      <c r="M19" s="258">
        <v>0.0</v>
      </c>
      <c r="N19" s="258">
        <v>0.0</v>
      </c>
      <c r="O19" s="207">
        <f t="shared" si="4"/>
        <v>0</v>
      </c>
      <c r="P19" s="258">
        <v>25.0</v>
      </c>
      <c r="Q19" s="258">
        <v>0.0</v>
      </c>
      <c r="R19" s="258">
        <v>0.0</v>
      </c>
      <c r="S19" s="258">
        <v>25.0</v>
      </c>
      <c r="T19" s="207">
        <f t="shared" si="5"/>
        <v>12.5</v>
      </c>
      <c r="U19" s="258">
        <v>25.0</v>
      </c>
      <c r="V19" s="258">
        <v>0.0</v>
      </c>
      <c r="W19" s="258">
        <v>0.0</v>
      </c>
      <c r="X19" s="258">
        <v>25.0</v>
      </c>
      <c r="Y19" s="207">
        <f t="shared" si="6"/>
        <v>12.5</v>
      </c>
      <c r="Z19" s="258">
        <v>0.0</v>
      </c>
      <c r="AA19" s="258">
        <v>0.0</v>
      </c>
      <c r="AB19" s="258">
        <v>0.0</v>
      </c>
      <c r="AC19" s="258">
        <v>0.0</v>
      </c>
      <c r="AD19" s="207">
        <f t="shared" si="7"/>
        <v>0</v>
      </c>
      <c r="AE19" s="258">
        <v>0.0</v>
      </c>
      <c r="AF19" s="258">
        <v>0.0</v>
      </c>
      <c r="AG19" s="258">
        <v>0.0</v>
      </c>
      <c r="AH19" s="258">
        <v>0.0</v>
      </c>
      <c r="AI19" s="207">
        <f t="shared" si="8"/>
        <v>0</v>
      </c>
      <c r="AJ19" s="258">
        <v>0.0</v>
      </c>
      <c r="AK19" s="258">
        <v>0.0</v>
      </c>
      <c r="AL19" s="258">
        <v>0.0</v>
      </c>
      <c r="AM19" s="258">
        <v>0.0</v>
      </c>
      <c r="AN19" s="207">
        <f t="shared" si="9"/>
        <v>0</v>
      </c>
      <c r="AO19" s="110">
        <f t="shared" si="10"/>
        <v>2</v>
      </c>
      <c r="AP19" s="110"/>
      <c r="AQ19" s="293">
        <v>0.0</v>
      </c>
      <c r="AR19" s="293">
        <v>10.0</v>
      </c>
      <c r="AS19" s="97"/>
      <c r="AT19" s="97"/>
      <c r="AU19" s="216"/>
      <c r="AV19" s="217"/>
      <c r="AW19" s="162"/>
      <c r="AX19" s="152"/>
      <c r="AY19" s="152"/>
      <c r="AZ19" s="152"/>
      <c r="BA19" s="152"/>
      <c r="BB19" s="152"/>
      <c r="BC19" s="152"/>
      <c r="BD19" s="152"/>
      <c r="BE19" s="152"/>
      <c r="BF19" s="152"/>
    </row>
    <row r="20">
      <c r="A20" s="97"/>
      <c r="B20" s="203">
        <v>90.0</v>
      </c>
      <c r="C20" s="295"/>
      <c r="D20" s="296"/>
      <c r="E20" s="220"/>
      <c r="F20" s="207">
        <f t="shared" ref="F20:I20" si="18">sum(K20,P20,U20,Z20,AE20,AJ20)</f>
        <v>18.75</v>
      </c>
      <c r="G20" s="207">
        <f t="shared" si="18"/>
        <v>6.25</v>
      </c>
      <c r="H20" s="207">
        <f t="shared" si="18"/>
        <v>25</v>
      </c>
      <c r="I20" s="207">
        <f t="shared" si="18"/>
        <v>18.75</v>
      </c>
      <c r="J20" s="208">
        <f t="shared" si="3"/>
        <v>17.1875</v>
      </c>
      <c r="K20" s="258">
        <v>0.0</v>
      </c>
      <c r="L20" s="258">
        <v>0.0</v>
      </c>
      <c r="M20" s="258">
        <v>0.0</v>
      </c>
      <c r="N20" s="258">
        <v>0.0</v>
      </c>
      <c r="O20" s="207">
        <f t="shared" si="4"/>
        <v>0</v>
      </c>
      <c r="P20" s="258">
        <v>12.5</v>
      </c>
      <c r="Q20" s="258">
        <v>6.25</v>
      </c>
      <c r="R20" s="258">
        <v>12.5</v>
      </c>
      <c r="S20" s="258">
        <v>6.25</v>
      </c>
      <c r="T20" s="207">
        <f t="shared" si="5"/>
        <v>9.375</v>
      </c>
      <c r="U20" s="258">
        <v>6.25</v>
      </c>
      <c r="V20" s="258">
        <v>0.0</v>
      </c>
      <c r="W20" s="258">
        <v>6.25</v>
      </c>
      <c r="X20" s="258">
        <v>6.25</v>
      </c>
      <c r="Y20" s="207">
        <f t="shared" si="6"/>
        <v>4.6875</v>
      </c>
      <c r="Z20" s="258">
        <v>0.0</v>
      </c>
      <c r="AA20" s="258">
        <v>0.0</v>
      </c>
      <c r="AB20" s="258">
        <v>0.0</v>
      </c>
      <c r="AC20" s="258">
        <v>0.0</v>
      </c>
      <c r="AD20" s="207">
        <f t="shared" si="7"/>
        <v>0</v>
      </c>
      <c r="AE20" s="258">
        <v>0.0</v>
      </c>
      <c r="AF20" s="258">
        <v>0.0</v>
      </c>
      <c r="AG20" s="258">
        <v>0.0</v>
      </c>
      <c r="AH20" s="258">
        <v>0.0</v>
      </c>
      <c r="AI20" s="207">
        <f t="shared" si="8"/>
        <v>0</v>
      </c>
      <c r="AJ20" s="258">
        <v>0.0</v>
      </c>
      <c r="AK20" s="258">
        <v>0.0</v>
      </c>
      <c r="AL20" s="258">
        <v>6.25</v>
      </c>
      <c r="AM20" s="258">
        <v>6.25</v>
      </c>
      <c r="AN20" s="207">
        <f t="shared" si="9"/>
        <v>3.125</v>
      </c>
      <c r="AO20" s="110">
        <f t="shared" si="10"/>
        <v>3</v>
      </c>
      <c r="AP20" s="222"/>
      <c r="AQ20" s="293">
        <v>30.0</v>
      </c>
      <c r="AR20" s="293">
        <v>30.0</v>
      </c>
      <c r="AS20" s="97"/>
      <c r="AT20" s="97"/>
      <c r="AU20" s="216"/>
      <c r="AV20" s="217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</row>
    <row r="21">
      <c r="A21" s="96"/>
      <c r="B21" s="203">
        <v>100.0</v>
      </c>
      <c r="C21" s="294"/>
      <c r="D21" s="297"/>
      <c r="E21" s="227"/>
      <c r="F21" s="207">
        <f t="shared" ref="F21:I21" si="19">sum(K21,P21,U21,Z21,AE21,AJ21)</f>
        <v>25</v>
      </c>
      <c r="G21" s="207">
        <f t="shared" si="19"/>
        <v>25</v>
      </c>
      <c r="H21" s="207">
        <f t="shared" si="19"/>
        <v>18.75</v>
      </c>
      <c r="I21" s="207">
        <f t="shared" si="19"/>
        <v>18.75</v>
      </c>
      <c r="J21" s="208">
        <f t="shared" si="3"/>
        <v>21.875</v>
      </c>
      <c r="K21" s="258">
        <v>6.25</v>
      </c>
      <c r="L21" s="258">
        <v>6.25</v>
      </c>
      <c r="M21" s="258">
        <v>0.0</v>
      </c>
      <c r="N21" s="258">
        <v>0.0</v>
      </c>
      <c r="O21" s="207">
        <f t="shared" si="4"/>
        <v>3.125</v>
      </c>
      <c r="P21" s="258">
        <v>6.25</v>
      </c>
      <c r="Q21" s="258">
        <v>6.25</v>
      </c>
      <c r="R21" s="258">
        <v>6.25</v>
      </c>
      <c r="S21" s="258">
        <v>12.5</v>
      </c>
      <c r="T21" s="207">
        <f t="shared" si="5"/>
        <v>7.8125</v>
      </c>
      <c r="U21" s="258">
        <v>6.25</v>
      </c>
      <c r="V21" s="258">
        <v>6.25</v>
      </c>
      <c r="W21" s="258">
        <v>0.0</v>
      </c>
      <c r="X21" s="258">
        <v>0.0</v>
      </c>
      <c r="Y21" s="207">
        <f t="shared" si="6"/>
        <v>3.125</v>
      </c>
      <c r="Z21" s="258">
        <v>0.0</v>
      </c>
      <c r="AA21" s="258">
        <v>0.0</v>
      </c>
      <c r="AB21" s="258">
        <v>6.25</v>
      </c>
      <c r="AC21" s="258">
        <v>6.25</v>
      </c>
      <c r="AD21" s="207">
        <f t="shared" si="7"/>
        <v>3.125</v>
      </c>
      <c r="AE21" s="258">
        <v>0.0</v>
      </c>
      <c r="AF21" s="258">
        <v>0.0</v>
      </c>
      <c r="AG21" s="258">
        <v>0.0</v>
      </c>
      <c r="AH21" s="258">
        <v>0.0</v>
      </c>
      <c r="AI21" s="207">
        <f t="shared" si="8"/>
        <v>0</v>
      </c>
      <c r="AJ21" s="258">
        <v>6.25</v>
      </c>
      <c r="AK21" s="258">
        <v>6.25</v>
      </c>
      <c r="AL21" s="258">
        <v>6.25</v>
      </c>
      <c r="AM21" s="258">
        <v>0.0</v>
      </c>
      <c r="AN21" s="207">
        <f t="shared" si="9"/>
        <v>4.6875</v>
      </c>
      <c r="AO21" s="110">
        <f t="shared" si="10"/>
        <v>5</v>
      </c>
      <c r="AP21" s="222">
        <v>8.0</v>
      </c>
      <c r="AQ21" s="289">
        <v>20.0</v>
      </c>
      <c r="AR21" s="290">
        <v>60.0</v>
      </c>
      <c r="AS21" s="96"/>
      <c r="AT21" s="96"/>
      <c r="AU21" s="216"/>
      <c r="AV21" s="217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</row>
    <row r="22">
      <c r="A22" s="202">
        <v>2.0</v>
      </c>
      <c r="B22" s="203">
        <v>0.0</v>
      </c>
      <c r="C22" s="287" t="s">
        <v>339</v>
      </c>
      <c r="D22" s="288" t="s">
        <v>340</v>
      </c>
      <c r="E22" s="206"/>
      <c r="F22" s="207">
        <f t="shared" ref="F22:I22" si="20">sum(K22,P22,U22,Z22,AE22,AJ22)</f>
        <v>25</v>
      </c>
      <c r="G22" s="207">
        <f t="shared" si="20"/>
        <v>25</v>
      </c>
      <c r="H22" s="207">
        <f t="shared" si="20"/>
        <v>37.5</v>
      </c>
      <c r="I22" s="207">
        <f t="shared" si="20"/>
        <v>56.25</v>
      </c>
      <c r="J22" s="208">
        <f t="shared" si="3"/>
        <v>35.9375</v>
      </c>
      <c r="K22" s="258">
        <v>0.0</v>
      </c>
      <c r="L22" s="258">
        <v>0.0</v>
      </c>
      <c r="M22" s="258">
        <v>12.5</v>
      </c>
      <c r="N22" s="258">
        <v>6.25</v>
      </c>
      <c r="O22" s="207">
        <f t="shared" si="4"/>
        <v>4.6875</v>
      </c>
      <c r="P22" s="258">
        <v>25.0</v>
      </c>
      <c r="Q22" s="258">
        <v>25.0</v>
      </c>
      <c r="R22" s="258">
        <v>12.5</v>
      </c>
      <c r="S22" s="258">
        <v>25.0</v>
      </c>
      <c r="T22" s="207">
        <f t="shared" si="5"/>
        <v>21.875</v>
      </c>
      <c r="U22" s="258">
        <v>0.0</v>
      </c>
      <c r="V22" s="258">
        <v>0.0</v>
      </c>
      <c r="W22" s="258">
        <v>12.5</v>
      </c>
      <c r="X22" s="258">
        <v>25.0</v>
      </c>
      <c r="Y22" s="207">
        <f t="shared" si="6"/>
        <v>9.375</v>
      </c>
      <c r="Z22" s="258">
        <v>0.0</v>
      </c>
      <c r="AA22" s="258">
        <v>0.0</v>
      </c>
      <c r="AB22" s="258">
        <v>0.0</v>
      </c>
      <c r="AC22" s="258">
        <v>0.0</v>
      </c>
      <c r="AD22" s="207">
        <f t="shared" si="7"/>
        <v>0</v>
      </c>
      <c r="AE22" s="258">
        <v>0.0</v>
      </c>
      <c r="AF22" s="258">
        <v>0.0</v>
      </c>
      <c r="AG22" s="258">
        <v>0.0</v>
      </c>
      <c r="AH22" s="258">
        <v>0.0</v>
      </c>
      <c r="AI22" s="207">
        <f t="shared" si="8"/>
        <v>0</v>
      </c>
      <c r="AJ22" s="258">
        <v>0.0</v>
      </c>
      <c r="AK22" s="258">
        <v>0.0</v>
      </c>
      <c r="AL22" s="258">
        <v>0.0</v>
      </c>
      <c r="AM22" s="258">
        <v>0.0</v>
      </c>
      <c r="AN22" s="207">
        <f t="shared" si="9"/>
        <v>0</v>
      </c>
      <c r="AO22" s="110">
        <f t="shared" si="10"/>
        <v>3</v>
      </c>
      <c r="AP22" s="110">
        <v>12.0</v>
      </c>
      <c r="AQ22" s="289">
        <v>0.0</v>
      </c>
      <c r="AR22" s="290">
        <v>70.0</v>
      </c>
      <c r="AS22" s="214" t="s">
        <v>179</v>
      </c>
      <c r="AT22" s="215" t="s">
        <v>338</v>
      </c>
      <c r="AU22" s="216"/>
      <c r="AV22" s="217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</row>
    <row r="23">
      <c r="A23" s="97"/>
      <c r="B23" s="203">
        <v>10.0</v>
      </c>
      <c r="C23" s="294"/>
      <c r="D23" s="292"/>
      <c r="E23" s="220"/>
      <c r="F23" s="207">
        <f t="shared" ref="F23:I23" si="21">sum(K23,P23,U23,Z23,AE23,AJ23)</f>
        <v>62.5</v>
      </c>
      <c r="G23" s="207">
        <f t="shared" si="21"/>
        <v>62.5</v>
      </c>
      <c r="H23" s="207">
        <f t="shared" si="21"/>
        <v>18.75</v>
      </c>
      <c r="I23" s="207">
        <f t="shared" si="21"/>
        <v>43.75</v>
      </c>
      <c r="J23" s="208">
        <f t="shared" si="3"/>
        <v>46.875</v>
      </c>
      <c r="K23" s="258">
        <v>0.0</v>
      </c>
      <c r="L23" s="258">
        <v>12.5</v>
      </c>
      <c r="M23" s="258">
        <v>6.25</v>
      </c>
      <c r="N23" s="258">
        <v>6.25</v>
      </c>
      <c r="O23" s="207">
        <f t="shared" si="4"/>
        <v>6.25</v>
      </c>
      <c r="P23" s="258">
        <v>25.0</v>
      </c>
      <c r="Q23" s="258">
        <v>25.0</v>
      </c>
      <c r="R23" s="258">
        <v>0.0</v>
      </c>
      <c r="S23" s="258">
        <v>0.0</v>
      </c>
      <c r="T23" s="207">
        <f t="shared" si="5"/>
        <v>12.5</v>
      </c>
      <c r="U23" s="258">
        <v>37.5</v>
      </c>
      <c r="V23" s="258">
        <v>25.0</v>
      </c>
      <c r="W23" s="258">
        <v>12.5</v>
      </c>
      <c r="X23" s="258">
        <v>37.5</v>
      </c>
      <c r="Y23" s="207">
        <f t="shared" si="6"/>
        <v>28.125</v>
      </c>
      <c r="Z23" s="258">
        <v>0.0</v>
      </c>
      <c r="AA23" s="258">
        <v>0.0</v>
      </c>
      <c r="AB23" s="258">
        <v>0.0</v>
      </c>
      <c r="AC23" s="258">
        <v>0.0</v>
      </c>
      <c r="AD23" s="207">
        <f t="shared" si="7"/>
        <v>0</v>
      </c>
      <c r="AE23" s="258">
        <v>0.0</v>
      </c>
      <c r="AF23" s="258">
        <v>0.0</v>
      </c>
      <c r="AG23" s="258">
        <v>0.0</v>
      </c>
      <c r="AH23" s="258">
        <v>0.0</v>
      </c>
      <c r="AI23" s="207">
        <f t="shared" si="8"/>
        <v>0</v>
      </c>
      <c r="AJ23" s="258">
        <v>0.0</v>
      </c>
      <c r="AK23" s="258">
        <v>0.0</v>
      </c>
      <c r="AL23" s="258">
        <v>0.0</v>
      </c>
      <c r="AM23" s="258">
        <v>0.0</v>
      </c>
      <c r="AN23" s="207">
        <f t="shared" si="9"/>
        <v>0</v>
      </c>
      <c r="AO23" s="110">
        <f t="shared" si="10"/>
        <v>3</v>
      </c>
      <c r="AP23" s="110">
        <v>16.0</v>
      </c>
      <c r="AQ23" s="293">
        <v>20.0</v>
      </c>
      <c r="AR23" s="293">
        <v>70.0</v>
      </c>
      <c r="AS23" s="97"/>
      <c r="AT23" s="97"/>
      <c r="AU23" s="216"/>
      <c r="AV23" s="217"/>
      <c r="AW23" s="162"/>
      <c r="AX23" s="152"/>
      <c r="AY23" s="152"/>
      <c r="AZ23" s="152"/>
      <c r="BA23" s="152"/>
      <c r="BB23" s="152"/>
      <c r="BC23" s="152"/>
      <c r="BD23" s="152"/>
      <c r="BE23" s="152"/>
      <c r="BF23" s="152"/>
    </row>
    <row r="24">
      <c r="A24" s="97"/>
      <c r="B24" s="203">
        <v>20.0</v>
      </c>
      <c r="C24" s="294"/>
      <c r="D24" s="292"/>
      <c r="E24" s="220"/>
      <c r="F24" s="207">
        <f t="shared" ref="F24:I24" si="22">sum(K24,P24,U24,Z24,AE24,AJ24)</f>
        <v>31.25</v>
      </c>
      <c r="G24" s="207">
        <f t="shared" si="22"/>
        <v>56.25</v>
      </c>
      <c r="H24" s="207">
        <f t="shared" si="22"/>
        <v>25</v>
      </c>
      <c r="I24" s="207">
        <f t="shared" si="22"/>
        <v>25</v>
      </c>
      <c r="J24" s="208">
        <f t="shared" si="3"/>
        <v>34.375</v>
      </c>
      <c r="K24" s="258">
        <v>0.0</v>
      </c>
      <c r="L24" s="258">
        <v>0.0</v>
      </c>
      <c r="M24" s="258">
        <v>0.0</v>
      </c>
      <c r="N24" s="258">
        <v>0.0</v>
      </c>
      <c r="O24" s="207">
        <f t="shared" si="4"/>
        <v>0</v>
      </c>
      <c r="P24" s="258">
        <v>25.0</v>
      </c>
      <c r="Q24" s="258">
        <v>25.0</v>
      </c>
      <c r="R24" s="258">
        <v>25.0</v>
      </c>
      <c r="S24" s="258">
        <v>12.5</v>
      </c>
      <c r="T24" s="207">
        <f t="shared" si="5"/>
        <v>21.875</v>
      </c>
      <c r="U24" s="258">
        <v>0.0</v>
      </c>
      <c r="V24" s="258">
        <v>25.0</v>
      </c>
      <c r="W24" s="258">
        <v>0.0</v>
      </c>
      <c r="X24" s="258">
        <v>12.5</v>
      </c>
      <c r="Y24" s="207">
        <f t="shared" si="6"/>
        <v>9.375</v>
      </c>
      <c r="Z24" s="258">
        <v>0.0</v>
      </c>
      <c r="AA24" s="258">
        <v>0.0</v>
      </c>
      <c r="AB24" s="258">
        <v>0.0</v>
      </c>
      <c r="AC24" s="258">
        <v>0.0</v>
      </c>
      <c r="AD24" s="207">
        <f t="shared" si="7"/>
        <v>0</v>
      </c>
      <c r="AE24" s="258">
        <v>6.25</v>
      </c>
      <c r="AF24" s="258">
        <v>6.25</v>
      </c>
      <c r="AG24" s="258">
        <v>0.0</v>
      </c>
      <c r="AH24" s="258">
        <v>0.0</v>
      </c>
      <c r="AI24" s="207">
        <f t="shared" si="8"/>
        <v>3.125</v>
      </c>
      <c r="AJ24" s="258">
        <v>0.0</v>
      </c>
      <c r="AK24" s="258">
        <v>0.0</v>
      </c>
      <c r="AL24" s="258">
        <v>0.0</v>
      </c>
      <c r="AM24" s="258">
        <v>0.0</v>
      </c>
      <c r="AN24" s="207">
        <f t="shared" si="9"/>
        <v>0</v>
      </c>
      <c r="AO24" s="110">
        <f t="shared" si="10"/>
        <v>3</v>
      </c>
      <c r="AP24" s="224"/>
      <c r="AQ24" s="293">
        <v>10.0</v>
      </c>
      <c r="AR24" s="293">
        <v>30.0</v>
      </c>
      <c r="AS24" s="97"/>
      <c r="AT24" s="97"/>
      <c r="AU24" s="216"/>
      <c r="AV24" s="217"/>
      <c r="AW24" s="162"/>
      <c r="AX24" s="152"/>
      <c r="AY24" s="152"/>
      <c r="AZ24" s="152"/>
      <c r="BA24" s="152"/>
      <c r="BB24" s="152"/>
      <c r="BC24" s="152"/>
      <c r="BD24" s="152"/>
      <c r="BE24" s="152"/>
      <c r="BF24" s="152"/>
    </row>
    <row r="25">
      <c r="A25" s="97"/>
      <c r="B25" s="203">
        <v>30.0</v>
      </c>
      <c r="C25" s="294"/>
      <c r="D25" s="292"/>
      <c r="E25" s="220"/>
      <c r="F25" s="207">
        <f t="shared" ref="F25:I25" si="23">sum(K25,P25,U25,Z25,AE25,AJ25)</f>
        <v>18.75</v>
      </c>
      <c r="G25" s="207">
        <f t="shared" si="23"/>
        <v>43.75</v>
      </c>
      <c r="H25" s="207">
        <f t="shared" si="23"/>
        <v>43.75</v>
      </c>
      <c r="I25" s="207">
        <f t="shared" si="23"/>
        <v>56.25</v>
      </c>
      <c r="J25" s="208">
        <f t="shared" si="3"/>
        <v>40.625</v>
      </c>
      <c r="K25" s="258">
        <v>0.0</v>
      </c>
      <c r="L25" s="258">
        <v>0.0</v>
      </c>
      <c r="M25" s="258">
        <v>0.0</v>
      </c>
      <c r="N25" s="258">
        <v>0.0</v>
      </c>
      <c r="O25" s="207">
        <f t="shared" si="4"/>
        <v>0</v>
      </c>
      <c r="P25" s="258">
        <v>12.5</v>
      </c>
      <c r="Q25" s="258">
        <v>12.5</v>
      </c>
      <c r="R25" s="258">
        <v>25.0</v>
      </c>
      <c r="S25" s="258">
        <v>25.0</v>
      </c>
      <c r="T25" s="207">
        <f t="shared" si="5"/>
        <v>18.75</v>
      </c>
      <c r="U25" s="258">
        <v>6.25</v>
      </c>
      <c r="V25" s="258">
        <v>25.0</v>
      </c>
      <c r="W25" s="258">
        <v>12.5</v>
      </c>
      <c r="X25" s="258">
        <v>25.0</v>
      </c>
      <c r="Y25" s="207">
        <f t="shared" si="6"/>
        <v>17.1875</v>
      </c>
      <c r="Z25" s="258">
        <v>0.0</v>
      </c>
      <c r="AA25" s="258">
        <v>6.25</v>
      </c>
      <c r="AB25" s="258">
        <v>6.25</v>
      </c>
      <c r="AC25" s="258">
        <v>6.25</v>
      </c>
      <c r="AD25" s="207">
        <f t="shared" si="7"/>
        <v>4.6875</v>
      </c>
      <c r="AE25" s="258">
        <v>0.0</v>
      </c>
      <c r="AF25" s="258">
        <v>0.0</v>
      </c>
      <c r="AG25" s="258">
        <v>0.0</v>
      </c>
      <c r="AH25" s="258">
        <v>0.0</v>
      </c>
      <c r="AI25" s="207">
        <f t="shared" si="8"/>
        <v>0</v>
      </c>
      <c r="AJ25" s="258">
        <v>0.0</v>
      </c>
      <c r="AK25" s="258">
        <v>0.0</v>
      </c>
      <c r="AL25" s="258">
        <v>0.0</v>
      </c>
      <c r="AM25" s="258">
        <v>0.0</v>
      </c>
      <c r="AN25" s="207">
        <f t="shared" si="9"/>
        <v>0</v>
      </c>
      <c r="AO25" s="110">
        <f t="shared" si="10"/>
        <v>3</v>
      </c>
      <c r="AP25" s="224"/>
      <c r="AQ25" s="293">
        <v>30.0</v>
      </c>
      <c r="AR25" s="293">
        <v>0.0</v>
      </c>
      <c r="AS25" s="97"/>
      <c r="AT25" s="97"/>
      <c r="AU25" s="216"/>
      <c r="AV25" s="217"/>
      <c r="AW25" s="162"/>
      <c r="AX25" s="152"/>
      <c r="AY25" s="152"/>
      <c r="AZ25" s="152"/>
      <c r="BA25" s="152"/>
      <c r="BB25" s="152"/>
      <c r="BC25" s="152"/>
      <c r="BD25" s="152"/>
      <c r="BE25" s="152"/>
      <c r="BF25" s="152"/>
    </row>
    <row r="26">
      <c r="A26" s="97"/>
      <c r="B26" s="203">
        <v>40.0</v>
      </c>
      <c r="C26" s="294"/>
      <c r="D26" s="292"/>
      <c r="E26" s="220"/>
      <c r="F26" s="207">
        <f t="shared" ref="F26:I26" si="24">sum(K26,P26,U26,Z26,AE26,AJ26)</f>
        <v>0</v>
      </c>
      <c r="G26" s="207">
        <f t="shared" si="24"/>
        <v>37.5</v>
      </c>
      <c r="H26" s="207">
        <f t="shared" si="24"/>
        <v>6.25</v>
      </c>
      <c r="I26" s="207">
        <f t="shared" si="24"/>
        <v>25</v>
      </c>
      <c r="J26" s="208">
        <f t="shared" si="3"/>
        <v>17.1875</v>
      </c>
      <c r="K26" s="258">
        <v>0.0</v>
      </c>
      <c r="L26" s="258">
        <v>0.0</v>
      </c>
      <c r="M26" s="258">
        <v>0.0</v>
      </c>
      <c r="N26" s="258">
        <v>0.0</v>
      </c>
      <c r="O26" s="207">
        <f t="shared" si="4"/>
        <v>0</v>
      </c>
      <c r="P26" s="258">
        <v>0.0</v>
      </c>
      <c r="Q26" s="258">
        <v>12.5</v>
      </c>
      <c r="R26" s="258">
        <v>6.25</v>
      </c>
      <c r="S26" s="258">
        <v>6.25</v>
      </c>
      <c r="T26" s="207">
        <f t="shared" si="5"/>
        <v>6.25</v>
      </c>
      <c r="U26" s="258">
        <v>0.0</v>
      </c>
      <c r="V26" s="258">
        <v>25.0</v>
      </c>
      <c r="W26" s="258">
        <v>0.0</v>
      </c>
      <c r="X26" s="258">
        <v>12.5</v>
      </c>
      <c r="Y26" s="207">
        <f t="shared" si="6"/>
        <v>9.375</v>
      </c>
      <c r="Z26" s="258">
        <v>0.0</v>
      </c>
      <c r="AA26" s="258">
        <v>0.0</v>
      </c>
      <c r="AB26" s="258">
        <v>0.0</v>
      </c>
      <c r="AC26" s="258">
        <v>6.25</v>
      </c>
      <c r="AD26" s="207">
        <f t="shared" si="7"/>
        <v>1.5625</v>
      </c>
      <c r="AE26" s="258">
        <v>0.0</v>
      </c>
      <c r="AF26" s="258">
        <v>0.0</v>
      </c>
      <c r="AG26" s="258">
        <v>0.0</v>
      </c>
      <c r="AH26" s="258">
        <v>0.0</v>
      </c>
      <c r="AI26" s="207">
        <f t="shared" si="8"/>
        <v>0</v>
      </c>
      <c r="AJ26" s="258">
        <v>0.0</v>
      </c>
      <c r="AK26" s="258">
        <v>0.0</v>
      </c>
      <c r="AL26" s="258">
        <v>0.0</v>
      </c>
      <c r="AM26" s="258">
        <v>0.0</v>
      </c>
      <c r="AN26" s="207">
        <f t="shared" si="9"/>
        <v>0</v>
      </c>
      <c r="AO26" s="110">
        <f t="shared" si="10"/>
        <v>3</v>
      </c>
      <c r="AP26" s="110"/>
      <c r="AQ26" s="293">
        <v>20.0</v>
      </c>
      <c r="AR26" s="293">
        <v>0.0</v>
      </c>
      <c r="AS26" s="97"/>
      <c r="AT26" s="97"/>
      <c r="AU26" s="216"/>
      <c r="AV26" s="217"/>
      <c r="AW26" s="162"/>
      <c r="AX26" s="152"/>
      <c r="AY26" s="152"/>
      <c r="AZ26" s="152"/>
      <c r="BA26" s="152"/>
      <c r="BB26" s="152"/>
      <c r="BC26" s="152"/>
      <c r="BD26" s="152"/>
      <c r="BE26" s="152"/>
      <c r="BF26" s="152"/>
    </row>
    <row r="27">
      <c r="A27" s="97"/>
      <c r="B27" s="203">
        <v>50.0</v>
      </c>
      <c r="C27" s="294"/>
      <c r="D27" s="292"/>
      <c r="E27" s="220"/>
      <c r="F27" s="207">
        <f t="shared" ref="F27:I27" si="25">sum(K27,P27,U27,Z27,AE27,AJ27)</f>
        <v>6.25</v>
      </c>
      <c r="G27" s="207">
        <f t="shared" si="25"/>
        <v>25</v>
      </c>
      <c r="H27" s="207">
        <f t="shared" si="25"/>
        <v>6.25</v>
      </c>
      <c r="I27" s="207">
        <f t="shared" si="25"/>
        <v>18.75</v>
      </c>
      <c r="J27" s="208">
        <f t="shared" si="3"/>
        <v>14.0625</v>
      </c>
      <c r="K27" s="258">
        <v>0.0</v>
      </c>
      <c r="L27" s="258">
        <v>0.0</v>
      </c>
      <c r="M27" s="258">
        <v>0.0</v>
      </c>
      <c r="N27" s="258">
        <v>0.0</v>
      </c>
      <c r="O27" s="207">
        <f t="shared" si="4"/>
        <v>0</v>
      </c>
      <c r="P27" s="258">
        <v>0.0</v>
      </c>
      <c r="Q27" s="258">
        <v>0.0</v>
      </c>
      <c r="R27" s="258">
        <v>0.0</v>
      </c>
      <c r="S27" s="258">
        <v>0.0</v>
      </c>
      <c r="T27" s="207">
        <f t="shared" si="5"/>
        <v>0</v>
      </c>
      <c r="U27" s="258">
        <v>6.25</v>
      </c>
      <c r="V27" s="258">
        <v>25.0</v>
      </c>
      <c r="W27" s="258">
        <v>0.0</v>
      </c>
      <c r="X27" s="258">
        <v>12.5</v>
      </c>
      <c r="Y27" s="207">
        <f t="shared" si="6"/>
        <v>10.9375</v>
      </c>
      <c r="Z27" s="258">
        <v>0.0</v>
      </c>
      <c r="AA27" s="258">
        <v>0.0</v>
      </c>
      <c r="AB27" s="258">
        <v>0.0</v>
      </c>
      <c r="AC27" s="258">
        <v>0.0</v>
      </c>
      <c r="AD27" s="207">
        <f t="shared" si="7"/>
        <v>0</v>
      </c>
      <c r="AE27" s="258">
        <v>0.0</v>
      </c>
      <c r="AF27" s="258">
        <v>0.0</v>
      </c>
      <c r="AG27" s="258">
        <v>0.0</v>
      </c>
      <c r="AH27" s="258">
        <v>0.0</v>
      </c>
      <c r="AI27" s="207">
        <f t="shared" si="8"/>
        <v>0</v>
      </c>
      <c r="AJ27" s="258">
        <v>0.0</v>
      </c>
      <c r="AK27" s="258">
        <v>0.0</v>
      </c>
      <c r="AL27" s="258">
        <v>6.25</v>
      </c>
      <c r="AM27" s="258">
        <v>6.25</v>
      </c>
      <c r="AN27" s="207">
        <f t="shared" si="9"/>
        <v>3.125</v>
      </c>
      <c r="AO27" s="110">
        <f t="shared" si="10"/>
        <v>2</v>
      </c>
      <c r="AP27" s="222"/>
      <c r="AQ27" s="293">
        <v>20.0</v>
      </c>
      <c r="AR27" s="293">
        <v>30.0</v>
      </c>
      <c r="AS27" s="97"/>
      <c r="AT27" s="97"/>
      <c r="AU27" s="216"/>
      <c r="AV27" s="217"/>
      <c r="AW27" s="162"/>
      <c r="AX27" s="152"/>
      <c r="AY27" s="152"/>
      <c r="AZ27" s="152"/>
      <c r="BA27" s="152"/>
      <c r="BB27" s="152"/>
      <c r="BC27" s="152"/>
      <c r="BD27" s="152"/>
      <c r="BE27" s="152"/>
      <c r="BF27" s="152"/>
    </row>
    <row r="28">
      <c r="A28" s="97"/>
      <c r="B28" s="203">
        <v>60.0</v>
      </c>
      <c r="C28" s="294"/>
      <c r="D28" s="292"/>
      <c r="E28" s="220"/>
      <c r="F28" s="207">
        <f t="shared" ref="F28:I28" si="26">sum(K28,P28,U28,Z28,AE28,AJ28)</f>
        <v>12.5</v>
      </c>
      <c r="G28" s="207">
        <f t="shared" si="26"/>
        <v>18.75</v>
      </c>
      <c r="H28" s="207">
        <f t="shared" si="26"/>
        <v>12.5</v>
      </c>
      <c r="I28" s="207">
        <f t="shared" si="26"/>
        <v>6.25</v>
      </c>
      <c r="J28" s="208">
        <f t="shared" si="3"/>
        <v>12.5</v>
      </c>
      <c r="K28" s="258">
        <v>0.0</v>
      </c>
      <c r="L28" s="258">
        <v>0.0</v>
      </c>
      <c r="M28" s="258">
        <v>0.0</v>
      </c>
      <c r="N28" s="258">
        <v>0.0</v>
      </c>
      <c r="O28" s="207">
        <f t="shared" si="4"/>
        <v>0</v>
      </c>
      <c r="P28" s="258">
        <v>0.0</v>
      </c>
      <c r="Q28" s="258">
        <v>0.0</v>
      </c>
      <c r="R28" s="258">
        <v>0.0</v>
      </c>
      <c r="S28" s="258">
        <v>0.0</v>
      </c>
      <c r="T28" s="207">
        <f t="shared" si="5"/>
        <v>0</v>
      </c>
      <c r="U28" s="258">
        <v>6.25</v>
      </c>
      <c r="V28" s="258">
        <v>12.5</v>
      </c>
      <c r="W28" s="258">
        <v>6.25</v>
      </c>
      <c r="X28" s="258">
        <v>0.0</v>
      </c>
      <c r="Y28" s="207">
        <f t="shared" si="6"/>
        <v>6.25</v>
      </c>
      <c r="Z28" s="258">
        <v>0.0</v>
      </c>
      <c r="AA28" s="258">
        <v>0.0</v>
      </c>
      <c r="AB28" s="258">
        <v>0.0</v>
      </c>
      <c r="AC28" s="258">
        <v>0.0</v>
      </c>
      <c r="AD28" s="207">
        <f t="shared" si="7"/>
        <v>0</v>
      </c>
      <c r="AE28" s="258">
        <v>0.0</v>
      </c>
      <c r="AF28" s="258">
        <v>0.0</v>
      </c>
      <c r="AG28" s="258">
        <v>0.0</v>
      </c>
      <c r="AH28" s="258">
        <v>0.0</v>
      </c>
      <c r="AI28" s="207">
        <f t="shared" si="8"/>
        <v>0</v>
      </c>
      <c r="AJ28" s="258">
        <v>6.25</v>
      </c>
      <c r="AK28" s="258">
        <v>6.25</v>
      </c>
      <c r="AL28" s="258">
        <v>6.25</v>
      </c>
      <c r="AM28" s="258">
        <v>6.25</v>
      </c>
      <c r="AN28" s="207">
        <f t="shared" si="9"/>
        <v>6.25</v>
      </c>
      <c r="AO28" s="110">
        <f t="shared" si="10"/>
        <v>2</v>
      </c>
      <c r="AP28" s="110"/>
      <c r="AQ28" s="293">
        <v>20.0</v>
      </c>
      <c r="AR28" s="293">
        <v>0.0</v>
      </c>
      <c r="AS28" s="97"/>
      <c r="AT28" s="97"/>
      <c r="AU28" s="216"/>
      <c r="AV28" s="217"/>
      <c r="AW28" s="162"/>
      <c r="AX28" s="152"/>
      <c r="AY28" s="152"/>
      <c r="AZ28" s="152"/>
      <c r="BA28" s="152"/>
      <c r="BB28" s="152"/>
      <c r="BC28" s="152"/>
      <c r="BD28" s="152"/>
      <c r="BE28" s="152"/>
      <c r="BF28" s="152"/>
    </row>
    <row r="29">
      <c r="A29" s="97"/>
      <c r="B29" s="203">
        <v>70.0</v>
      </c>
      <c r="C29" s="294"/>
      <c r="D29" s="292"/>
      <c r="E29" s="220"/>
      <c r="F29" s="207">
        <f t="shared" ref="F29:I29" si="27">sum(K29,P29,U29,Z29,AE29,AJ29)</f>
        <v>0</v>
      </c>
      <c r="G29" s="207">
        <f t="shared" si="27"/>
        <v>0</v>
      </c>
      <c r="H29" s="207">
        <f t="shared" si="27"/>
        <v>0</v>
      </c>
      <c r="I29" s="207">
        <f t="shared" si="27"/>
        <v>0</v>
      </c>
      <c r="J29" s="208">
        <f t="shared" si="3"/>
        <v>0</v>
      </c>
      <c r="K29" s="258">
        <v>0.0</v>
      </c>
      <c r="L29" s="258">
        <v>0.0</v>
      </c>
      <c r="M29" s="258">
        <v>0.0</v>
      </c>
      <c r="N29" s="258">
        <v>0.0</v>
      </c>
      <c r="O29" s="207">
        <f t="shared" si="4"/>
        <v>0</v>
      </c>
      <c r="P29" s="258">
        <v>0.0</v>
      </c>
      <c r="Q29" s="258">
        <v>0.0</v>
      </c>
      <c r="R29" s="258">
        <v>0.0</v>
      </c>
      <c r="S29" s="258">
        <v>0.0</v>
      </c>
      <c r="T29" s="207">
        <f t="shared" si="5"/>
        <v>0</v>
      </c>
      <c r="U29" s="258">
        <v>0.0</v>
      </c>
      <c r="V29" s="258">
        <v>0.0</v>
      </c>
      <c r="W29" s="258">
        <v>0.0</v>
      </c>
      <c r="X29" s="258">
        <v>0.0</v>
      </c>
      <c r="Y29" s="207">
        <f t="shared" si="6"/>
        <v>0</v>
      </c>
      <c r="Z29" s="258">
        <v>0.0</v>
      </c>
      <c r="AA29" s="258">
        <v>0.0</v>
      </c>
      <c r="AB29" s="258">
        <v>0.0</v>
      </c>
      <c r="AC29" s="258">
        <v>0.0</v>
      </c>
      <c r="AD29" s="207">
        <f t="shared" si="7"/>
        <v>0</v>
      </c>
      <c r="AE29" s="258">
        <v>0.0</v>
      </c>
      <c r="AF29" s="258">
        <v>0.0</v>
      </c>
      <c r="AG29" s="258">
        <v>0.0</v>
      </c>
      <c r="AH29" s="258">
        <v>0.0</v>
      </c>
      <c r="AI29" s="207">
        <f t="shared" si="8"/>
        <v>0</v>
      </c>
      <c r="AJ29" s="258">
        <v>0.0</v>
      </c>
      <c r="AK29" s="258">
        <v>0.0</v>
      </c>
      <c r="AL29" s="258">
        <v>0.0</v>
      </c>
      <c r="AM29" s="258">
        <v>0.0</v>
      </c>
      <c r="AN29" s="207">
        <f t="shared" si="9"/>
        <v>0</v>
      </c>
      <c r="AO29" s="110">
        <f t="shared" si="10"/>
        <v>0</v>
      </c>
      <c r="AP29" s="222"/>
      <c r="AQ29" s="293">
        <v>0.0</v>
      </c>
      <c r="AR29" s="293">
        <v>0.0</v>
      </c>
      <c r="AS29" s="97"/>
      <c r="AT29" s="97"/>
      <c r="AU29" s="216"/>
      <c r="AV29" s="217"/>
      <c r="AW29" s="162"/>
      <c r="AX29" s="152"/>
      <c r="AY29" s="152"/>
      <c r="AZ29" s="152"/>
      <c r="BA29" s="152"/>
      <c r="BB29" s="152"/>
      <c r="BC29" s="152"/>
      <c r="BD29" s="152"/>
      <c r="BE29" s="152"/>
      <c r="BF29" s="152"/>
    </row>
    <row r="30">
      <c r="A30" s="97"/>
      <c r="B30" s="203">
        <v>80.0</v>
      </c>
      <c r="C30" s="294"/>
      <c r="D30" s="292"/>
      <c r="E30" s="220"/>
      <c r="F30" s="207">
        <f t="shared" ref="F30:I30" si="28">sum(K30,P30,U30,Z30,AE30,AJ30)</f>
        <v>0</v>
      </c>
      <c r="G30" s="207">
        <f t="shared" si="28"/>
        <v>0</v>
      </c>
      <c r="H30" s="207">
        <f t="shared" si="28"/>
        <v>0</v>
      </c>
      <c r="I30" s="207">
        <f t="shared" si="28"/>
        <v>0</v>
      </c>
      <c r="J30" s="208">
        <f t="shared" si="3"/>
        <v>0</v>
      </c>
      <c r="K30" s="258">
        <v>0.0</v>
      </c>
      <c r="L30" s="258">
        <v>0.0</v>
      </c>
      <c r="M30" s="258">
        <v>0.0</v>
      </c>
      <c r="N30" s="258">
        <v>0.0</v>
      </c>
      <c r="O30" s="207">
        <f t="shared" si="4"/>
        <v>0</v>
      </c>
      <c r="P30" s="258">
        <v>0.0</v>
      </c>
      <c r="Q30" s="258">
        <v>0.0</v>
      </c>
      <c r="R30" s="258">
        <v>0.0</v>
      </c>
      <c r="S30" s="258">
        <v>0.0</v>
      </c>
      <c r="T30" s="207">
        <f t="shared" si="5"/>
        <v>0</v>
      </c>
      <c r="U30" s="258">
        <v>0.0</v>
      </c>
      <c r="V30" s="258">
        <v>0.0</v>
      </c>
      <c r="W30" s="258">
        <v>0.0</v>
      </c>
      <c r="X30" s="258">
        <v>0.0</v>
      </c>
      <c r="Y30" s="207">
        <f t="shared" si="6"/>
        <v>0</v>
      </c>
      <c r="Z30" s="258">
        <v>0.0</v>
      </c>
      <c r="AA30" s="258">
        <v>0.0</v>
      </c>
      <c r="AB30" s="258">
        <v>0.0</v>
      </c>
      <c r="AC30" s="258">
        <v>0.0</v>
      </c>
      <c r="AD30" s="207">
        <f t="shared" si="7"/>
        <v>0</v>
      </c>
      <c r="AE30" s="258">
        <v>0.0</v>
      </c>
      <c r="AF30" s="258">
        <v>0.0</v>
      </c>
      <c r="AG30" s="258">
        <v>0.0</v>
      </c>
      <c r="AH30" s="258">
        <v>0.0</v>
      </c>
      <c r="AI30" s="207">
        <f t="shared" si="8"/>
        <v>0</v>
      </c>
      <c r="AJ30" s="258">
        <v>0.0</v>
      </c>
      <c r="AK30" s="258">
        <v>0.0</v>
      </c>
      <c r="AL30" s="258">
        <v>0.0</v>
      </c>
      <c r="AM30" s="258">
        <v>0.0</v>
      </c>
      <c r="AN30" s="207">
        <f t="shared" si="9"/>
        <v>0</v>
      </c>
      <c r="AO30" s="110">
        <f t="shared" si="10"/>
        <v>0</v>
      </c>
      <c r="AP30" s="110"/>
      <c r="AQ30" s="293">
        <v>0.0</v>
      </c>
      <c r="AR30" s="293">
        <v>0.0</v>
      </c>
      <c r="AS30" s="97"/>
      <c r="AT30" s="97"/>
      <c r="AU30" s="216"/>
      <c r="AV30" s="217"/>
      <c r="AW30" s="162"/>
      <c r="AX30" s="152"/>
      <c r="AY30" s="152"/>
      <c r="AZ30" s="152"/>
      <c r="BA30" s="152"/>
      <c r="BB30" s="152"/>
      <c r="BC30" s="152"/>
      <c r="BD30" s="152"/>
      <c r="BE30" s="152"/>
      <c r="BF30" s="152"/>
    </row>
    <row r="31">
      <c r="A31" s="97"/>
      <c r="B31" s="203">
        <v>90.0</v>
      </c>
      <c r="C31" s="294"/>
      <c r="D31" s="292"/>
      <c r="E31" s="220"/>
      <c r="F31" s="207">
        <f t="shared" ref="F31:I31" si="29">sum(K31,P31,U31,Z31,AE31,AJ31)</f>
        <v>0</v>
      </c>
      <c r="G31" s="207">
        <f t="shared" si="29"/>
        <v>0</v>
      </c>
      <c r="H31" s="207">
        <f t="shared" si="29"/>
        <v>0</v>
      </c>
      <c r="I31" s="207">
        <f t="shared" si="29"/>
        <v>0</v>
      </c>
      <c r="J31" s="208">
        <f t="shared" si="3"/>
        <v>0</v>
      </c>
      <c r="K31" s="258">
        <v>0.0</v>
      </c>
      <c r="L31" s="258">
        <v>0.0</v>
      </c>
      <c r="M31" s="258">
        <v>0.0</v>
      </c>
      <c r="N31" s="258">
        <v>0.0</v>
      </c>
      <c r="O31" s="207">
        <f t="shared" si="4"/>
        <v>0</v>
      </c>
      <c r="P31" s="258">
        <v>0.0</v>
      </c>
      <c r="Q31" s="258">
        <v>0.0</v>
      </c>
      <c r="R31" s="258">
        <v>0.0</v>
      </c>
      <c r="S31" s="258">
        <v>0.0</v>
      </c>
      <c r="T31" s="207">
        <f t="shared" si="5"/>
        <v>0</v>
      </c>
      <c r="U31" s="258">
        <v>0.0</v>
      </c>
      <c r="V31" s="258">
        <v>0.0</v>
      </c>
      <c r="W31" s="258">
        <v>0.0</v>
      </c>
      <c r="X31" s="258">
        <v>0.0</v>
      </c>
      <c r="Y31" s="207">
        <f t="shared" si="6"/>
        <v>0</v>
      </c>
      <c r="Z31" s="258">
        <v>0.0</v>
      </c>
      <c r="AA31" s="258">
        <v>0.0</v>
      </c>
      <c r="AB31" s="258">
        <v>0.0</v>
      </c>
      <c r="AC31" s="258">
        <v>0.0</v>
      </c>
      <c r="AD31" s="207">
        <f t="shared" si="7"/>
        <v>0</v>
      </c>
      <c r="AE31" s="258">
        <v>0.0</v>
      </c>
      <c r="AF31" s="258">
        <v>0.0</v>
      </c>
      <c r="AG31" s="258">
        <v>0.0</v>
      </c>
      <c r="AH31" s="258">
        <v>0.0</v>
      </c>
      <c r="AI31" s="207">
        <f t="shared" si="8"/>
        <v>0</v>
      </c>
      <c r="AJ31" s="258">
        <v>0.0</v>
      </c>
      <c r="AK31" s="258">
        <v>0.0</v>
      </c>
      <c r="AL31" s="258">
        <v>0.0</v>
      </c>
      <c r="AM31" s="258">
        <v>0.0</v>
      </c>
      <c r="AN31" s="207">
        <f t="shared" si="9"/>
        <v>0</v>
      </c>
      <c r="AO31" s="110">
        <f t="shared" si="10"/>
        <v>0</v>
      </c>
      <c r="AP31" s="110"/>
      <c r="AQ31" s="293">
        <v>0.0</v>
      </c>
      <c r="AR31" s="293">
        <v>0.0</v>
      </c>
      <c r="AS31" s="97"/>
      <c r="AT31" s="97"/>
      <c r="AU31" s="216"/>
      <c r="AV31" s="217"/>
      <c r="AW31" s="162"/>
      <c r="AX31" s="152"/>
      <c r="AY31" s="152"/>
      <c r="AZ31" s="152"/>
      <c r="BA31" s="152"/>
      <c r="BB31" s="152"/>
      <c r="BC31" s="152"/>
      <c r="BD31" s="152"/>
      <c r="BE31" s="152"/>
      <c r="BF31" s="152"/>
    </row>
    <row r="32">
      <c r="A32" s="96"/>
      <c r="B32" s="203">
        <v>100.0</v>
      </c>
      <c r="C32" s="298"/>
      <c r="D32" s="299"/>
      <c r="E32" s="227"/>
      <c r="F32" s="207">
        <f t="shared" ref="F32:I32" si="30">sum(K32,P32,U32,Z32,AE32,AJ32)</f>
        <v>0</v>
      </c>
      <c r="G32" s="207">
        <f t="shared" si="30"/>
        <v>0</v>
      </c>
      <c r="H32" s="207">
        <f t="shared" si="30"/>
        <v>0</v>
      </c>
      <c r="I32" s="207">
        <f t="shared" si="30"/>
        <v>0</v>
      </c>
      <c r="J32" s="208">
        <f t="shared" si="3"/>
        <v>0</v>
      </c>
      <c r="K32" s="258">
        <v>0.0</v>
      </c>
      <c r="L32" s="258">
        <v>0.0</v>
      </c>
      <c r="M32" s="258">
        <v>0.0</v>
      </c>
      <c r="N32" s="258">
        <v>0.0</v>
      </c>
      <c r="O32" s="207">
        <f t="shared" si="4"/>
        <v>0</v>
      </c>
      <c r="P32" s="258">
        <v>0.0</v>
      </c>
      <c r="Q32" s="258">
        <v>0.0</v>
      </c>
      <c r="R32" s="258">
        <v>0.0</v>
      </c>
      <c r="S32" s="258">
        <v>0.0</v>
      </c>
      <c r="T32" s="207">
        <f t="shared" si="5"/>
        <v>0</v>
      </c>
      <c r="U32" s="258">
        <v>0.0</v>
      </c>
      <c r="V32" s="258">
        <v>0.0</v>
      </c>
      <c r="W32" s="258">
        <v>0.0</v>
      </c>
      <c r="X32" s="258">
        <v>0.0</v>
      </c>
      <c r="Y32" s="207">
        <f t="shared" si="6"/>
        <v>0</v>
      </c>
      <c r="Z32" s="258">
        <v>0.0</v>
      </c>
      <c r="AA32" s="258">
        <v>0.0</v>
      </c>
      <c r="AB32" s="258">
        <v>0.0</v>
      </c>
      <c r="AC32" s="258">
        <v>0.0</v>
      </c>
      <c r="AD32" s="207">
        <f t="shared" si="7"/>
        <v>0</v>
      </c>
      <c r="AE32" s="258">
        <v>0.0</v>
      </c>
      <c r="AF32" s="258">
        <v>0.0</v>
      </c>
      <c r="AG32" s="258">
        <v>0.0</v>
      </c>
      <c r="AH32" s="258">
        <v>0.0</v>
      </c>
      <c r="AI32" s="207">
        <f t="shared" si="8"/>
        <v>0</v>
      </c>
      <c r="AJ32" s="258">
        <v>0.0</v>
      </c>
      <c r="AK32" s="258">
        <v>0.0</v>
      </c>
      <c r="AL32" s="258">
        <v>0.0</v>
      </c>
      <c r="AM32" s="258">
        <v>0.0</v>
      </c>
      <c r="AN32" s="207">
        <f t="shared" si="9"/>
        <v>0</v>
      </c>
      <c r="AO32" s="110">
        <f t="shared" si="10"/>
        <v>0</v>
      </c>
      <c r="AP32" s="222"/>
      <c r="AQ32" s="289">
        <v>0.0</v>
      </c>
      <c r="AR32" s="290">
        <v>0.0</v>
      </c>
      <c r="AS32" s="96"/>
      <c r="AT32" s="96"/>
      <c r="AU32" s="216"/>
      <c r="AV32" s="217"/>
      <c r="AW32" s="162"/>
      <c r="AX32" s="152"/>
      <c r="AY32" s="152"/>
      <c r="AZ32" s="152"/>
      <c r="BA32" s="152"/>
      <c r="BB32" s="152"/>
      <c r="BC32" s="152"/>
      <c r="BD32" s="152"/>
      <c r="BE32" s="152"/>
      <c r="BF32" s="152"/>
    </row>
    <row r="33">
      <c r="A33" s="202">
        <v>3.0</v>
      </c>
      <c r="B33" s="203">
        <v>0.0</v>
      </c>
      <c r="C33" s="287" t="s">
        <v>341</v>
      </c>
      <c r="D33" s="288" t="s">
        <v>342</v>
      </c>
      <c r="E33" s="206"/>
      <c r="F33" s="207">
        <f t="shared" ref="F33:I33" si="31">sum(K33,P33,U33,Z33,AE33,AJ33)</f>
        <v>0</v>
      </c>
      <c r="G33" s="207">
        <f t="shared" si="31"/>
        <v>6.25</v>
      </c>
      <c r="H33" s="207">
        <f t="shared" si="31"/>
        <v>0</v>
      </c>
      <c r="I33" s="207">
        <f t="shared" si="31"/>
        <v>6.25</v>
      </c>
      <c r="J33" s="208">
        <f t="shared" si="3"/>
        <v>3.125</v>
      </c>
      <c r="K33" s="258">
        <v>0.0</v>
      </c>
      <c r="L33" s="258">
        <v>6.25</v>
      </c>
      <c r="M33" s="258">
        <v>0.0</v>
      </c>
      <c r="N33" s="258">
        <v>6.25</v>
      </c>
      <c r="O33" s="207">
        <f t="shared" si="4"/>
        <v>3.125</v>
      </c>
      <c r="P33" s="258">
        <v>0.0</v>
      </c>
      <c r="Q33" s="258">
        <v>0.0</v>
      </c>
      <c r="R33" s="258">
        <v>0.0</v>
      </c>
      <c r="S33" s="258">
        <v>0.0</v>
      </c>
      <c r="T33" s="207">
        <f t="shared" si="5"/>
        <v>0</v>
      </c>
      <c r="U33" s="258">
        <v>0.0</v>
      </c>
      <c r="V33" s="258">
        <v>0.0</v>
      </c>
      <c r="W33" s="258">
        <v>0.0</v>
      </c>
      <c r="X33" s="258">
        <v>0.0</v>
      </c>
      <c r="Y33" s="207">
        <f t="shared" si="6"/>
        <v>0</v>
      </c>
      <c r="Z33" s="258">
        <v>0.0</v>
      </c>
      <c r="AA33" s="258">
        <v>0.0</v>
      </c>
      <c r="AB33" s="258">
        <v>0.0</v>
      </c>
      <c r="AC33" s="258">
        <v>0.0</v>
      </c>
      <c r="AD33" s="207">
        <f t="shared" si="7"/>
        <v>0</v>
      </c>
      <c r="AE33" s="258">
        <v>0.0</v>
      </c>
      <c r="AF33" s="258">
        <v>0.0</v>
      </c>
      <c r="AG33" s="258">
        <v>0.0</v>
      </c>
      <c r="AH33" s="258">
        <v>0.0</v>
      </c>
      <c r="AI33" s="207">
        <f t="shared" si="8"/>
        <v>0</v>
      </c>
      <c r="AJ33" s="258">
        <v>0.0</v>
      </c>
      <c r="AK33" s="258">
        <v>0.0</v>
      </c>
      <c r="AL33" s="258">
        <v>0.0</v>
      </c>
      <c r="AM33" s="258">
        <v>0.0</v>
      </c>
      <c r="AN33" s="207">
        <f t="shared" si="9"/>
        <v>0</v>
      </c>
      <c r="AO33" s="110">
        <f t="shared" si="10"/>
        <v>1</v>
      </c>
      <c r="AP33" s="110">
        <v>8.0</v>
      </c>
      <c r="AQ33" s="289">
        <v>0.0</v>
      </c>
      <c r="AR33" s="290">
        <v>60.0</v>
      </c>
      <c r="AS33" s="214" t="s">
        <v>179</v>
      </c>
      <c r="AT33" s="215" t="s">
        <v>338</v>
      </c>
      <c r="AU33" s="216"/>
      <c r="AV33" s="217"/>
      <c r="AW33" s="162"/>
      <c r="AX33" s="152"/>
      <c r="AY33" s="152"/>
      <c r="AZ33" s="152"/>
      <c r="BA33" s="152"/>
      <c r="BB33" s="152"/>
      <c r="BC33" s="152"/>
      <c r="BD33" s="152"/>
      <c r="BE33" s="152"/>
      <c r="BF33" s="152"/>
    </row>
    <row r="34">
      <c r="A34" s="97"/>
      <c r="B34" s="203">
        <v>10.0</v>
      </c>
      <c r="C34" s="294"/>
      <c r="D34" s="292"/>
      <c r="E34" s="220"/>
      <c r="F34" s="207">
        <f t="shared" ref="F34:I34" si="32">sum(K34,P34,U34,Z34,AE34,AJ34)</f>
        <v>68.75</v>
      </c>
      <c r="G34" s="207">
        <f t="shared" si="32"/>
        <v>25</v>
      </c>
      <c r="H34" s="207">
        <f t="shared" si="32"/>
        <v>37.5</v>
      </c>
      <c r="I34" s="207">
        <f t="shared" si="32"/>
        <v>37.5</v>
      </c>
      <c r="J34" s="208">
        <f t="shared" si="3"/>
        <v>42.1875</v>
      </c>
      <c r="K34" s="258">
        <v>6.25</v>
      </c>
      <c r="L34" s="258">
        <v>0.0</v>
      </c>
      <c r="M34" s="258">
        <v>0.0</v>
      </c>
      <c r="N34" s="258">
        <v>0.0</v>
      </c>
      <c r="O34" s="207">
        <f t="shared" si="4"/>
        <v>1.5625</v>
      </c>
      <c r="P34" s="258">
        <v>50.0</v>
      </c>
      <c r="Q34" s="258">
        <v>25.0</v>
      </c>
      <c r="R34" s="258">
        <v>25.0</v>
      </c>
      <c r="S34" s="258">
        <v>25.0</v>
      </c>
      <c r="T34" s="207">
        <f t="shared" si="5"/>
        <v>31.25</v>
      </c>
      <c r="U34" s="258">
        <v>12.5</v>
      </c>
      <c r="V34" s="258">
        <v>0.0</v>
      </c>
      <c r="W34" s="258">
        <v>12.5</v>
      </c>
      <c r="X34" s="258">
        <v>12.5</v>
      </c>
      <c r="Y34" s="207">
        <f t="shared" si="6"/>
        <v>9.375</v>
      </c>
      <c r="Z34" s="258">
        <v>0.0</v>
      </c>
      <c r="AA34" s="258">
        <v>0.0</v>
      </c>
      <c r="AB34" s="258">
        <v>0.0</v>
      </c>
      <c r="AC34" s="258">
        <v>0.0</v>
      </c>
      <c r="AD34" s="207">
        <f t="shared" si="7"/>
        <v>0</v>
      </c>
      <c r="AE34" s="258">
        <v>0.0</v>
      </c>
      <c r="AF34" s="258">
        <v>0.0</v>
      </c>
      <c r="AG34" s="258">
        <v>0.0</v>
      </c>
      <c r="AH34" s="258">
        <v>0.0</v>
      </c>
      <c r="AI34" s="207">
        <f t="shared" si="8"/>
        <v>0</v>
      </c>
      <c r="AJ34" s="258">
        <v>0.0</v>
      </c>
      <c r="AK34" s="258">
        <v>0.0</v>
      </c>
      <c r="AL34" s="258">
        <v>0.0</v>
      </c>
      <c r="AM34" s="258">
        <v>0.0</v>
      </c>
      <c r="AN34" s="207">
        <f t="shared" si="9"/>
        <v>0</v>
      </c>
      <c r="AO34" s="110">
        <f t="shared" si="10"/>
        <v>3</v>
      </c>
      <c r="AP34" s="222">
        <v>4.0</v>
      </c>
      <c r="AQ34" s="293">
        <v>0.0</v>
      </c>
      <c r="AR34" s="293">
        <v>60.0</v>
      </c>
      <c r="AS34" s="97"/>
      <c r="AT34" s="97"/>
      <c r="AU34" s="216"/>
      <c r="AV34" s="217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</row>
    <row r="35">
      <c r="A35" s="97"/>
      <c r="B35" s="203">
        <v>20.0</v>
      </c>
      <c r="C35" s="294"/>
      <c r="D35" s="292"/>
      <c r="E35" s="220"/>
      <c r="F35" s="207">
        <f t="shared" ref="F35:I35" si="33">sum(K35,P35,U35,Z35,AE35,AJ35)</f>
        <v>37.5</v>
      </c>
      <c r="G35" s="207">
        <f t="shared" si="33"/>
        <v>43.75</v>
      </c>
      <c r="H35" s="207">
        <f t="shared" si="33"/>
        <v>31.25</v>
      </c>
      <c r="I35" s="207">
        <f t="shared" si="33"/>
        <v>18.75</v>
      </c>
      <c r="J35" s="208">
        <f t="shared" si="3"/>
        <v>32.8125</v>
      </c>
      <c r="K35" s="258">
        <v>0.0</v>
      </c>
      <c r="L35" s="258">
        <v>0.0</v>
      </c>
      <c r="M35" s="258">
        <v>0.0</v>
      </c>
      <c r="N35" s="258">
        <v>0.0</v>
      </c>
      <c r="O35" s="207">
        <f t="shared" si="4"/>
        <v>0</v>
      </c>
      <c r="P35" s="258">
        <v>25.0</v>
      </c>
      <c r="Q35" s="258">
        <v>37.5</v>
      </c>
      <c r="R35" s="258">
        <v>12.5</v>
      </c>
      <c r="S35" s="258">
        <v>0.0</v>
      </c>
      <c r="T35" s="207">
        <f t="shared" si="5"/>
        <v>18.75</v>
      </c>
      <c r="U35" s="258">
        <v>0.0</v>
      </c>
      <c r="V35" s="258">
        <v>0.0</v>
      </c>
      <c r="W35" s="258">
        <v>12.5</v>
      </c>
      <c r="X35" s="258">
        <v>6.25</v>
      </c>
      <c r="Y35" s="207">
        <f t="shared" si="6"/>
        <v>4.6875</v>
      </c>
      <c r="Z35" s="258">
        <v>12.5</v>
      </c>
      <c r="AA35" s="258">
        <v>6.25</v>
      </c>
      <c r="AB35" s="258">
        <v>0.0</v>
      </c>
      <c r="AC35" s="258">
        <v>6.25</v>
      </c>
      <c r="AD35" s="207">
        <f t="shared" si="7"/>
        <v>6.25</v>
      </c>
      <c r="AE35" s="258">
        <v>0.0</v>
      </c>
      <c r="AF35" s="258">
        <v>0.0</v>
      </c>
      <c r="AG35" s="258">
        <v>6.25</v>
      </c>
      <c r="AH35" s="258">
        <v>6.25</v>
      </c>
      <c r="AI35" s="207">
        <f t="shared" si="8"/>
        <v>3.125</v>
      </c>
      <c r="AJ35" s="258">
        <v>0.0</v>
      </c>
      <c r="AK35" s="258">
        <v>0.0</v>
      </c>
      <c r="AL35" s="258">
        <v>0.0</v>
      </c>
      <c r="AM35" s="258">
        <v>0.0</v>
      </c>
      <c r="AN35" s="207">
        <f t="shared" si="9"/>
        <v>0</v>
      </c>
      <c r="AO35" s="110">
        <f t="shared" si="10"/>
        <v>4</v>
      </c>
      <c r="AP35" s="222"/>
      <c r="AQ35" s="293">
        <v>30.0</v>
      </c>
      <c r="AR35" s="293">
        <v>30.0</v>
      </c>
      <c r="AS35" s="97"/>
      <c r="AT35" s="97"/>
      <c r="AU35" s="272"/>
      <c r="AV35" s="217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</row>
    <row r="36">
      <c r="A36" s="97"/>
      <c r="B36" s="203">
        <v>30.0</v>
      </c>
      <c r="C36" s="294"/>
      <c r="D36" s="292"/>
      <c r="E36" s="220"/>
      <c r="F36" s="207">
        <f t="shared" ref="F36:I36" si="34">sum(K36,P36,U36,Z36,AE36,AJ36)</f>
        <v>31.25</v>
      </c>
      <c r="G36" s="207">
        <f t="shared" si="34"/>
        <v>12.5</v>
      </c>
      <c r="H36" s="207">
        <f t="shared" si="34"/>
        <v>18.75</v>
      </c>
      <c r="I36" s="207">
        <f t="shared" si="34"/>
        <v>18.75</v>
      </c>
      <c r="J36" s="208">
        <f t="shared" si="3"/>
        <v>20.3125</v>
      </c>
      <c r="K36" s="258">
        <v>0.0</v>
      </c>
      <c r="L36" s="258">
        <v>0.0</v>
      </c>
      <c r="M36" s="258">
        <v>0.0</v>
      </c>
      <c r="N36" s="258">
        <v>6.25</v>
      </c>
      <c r="O36" s="207">
        <f t="shared" si="4"/>
        <v>1.5625</v>
      </c>
      <c r="P36" s="258">
        <v>25.0</v>
      </c>
      <c r="Q36" s="258">
        <v>12.5</v>
      </c>
      <c r="R36" s="258">
        <v>12.5</v>
      </c>
      <c r="S36" s="258">
        <v>0.0</v>
      </c>
      <c r="T36" s="207">
        <f t="shared" si="5"/>
        <v>12.5</v>
      </c>
      <c r="U36" s="258">
        <v>0.0</v>
      </c>
      <c r="V36" s="258">
        <v>0.0</v>
      </c>
      <c r="W36" s="258">
        <v>6.25</v>
      </c>
      <c r="X36" s="258">
        <v>12.5</v>
      </c>
      <c r="Y36" s="207">
        <f t="shared" si="6"/>
        <v>4.6875</v>
      </c>
      <c r="Z36" s="258">
        <v>0.0</v>
      </c>
      <c r="AA36" s="258">
        <v>0.0</v>
      </c>
      <c r="AB36" s="258">
        <v>0.0</v>
      </c>
      <c r="AC36" s="258">
        <v>0.0</v>
      </c>
      <c r="AD36" s="207">
        <f t="shared" si="7"/>
        <v>0</v>
      </c>
      <c r="AE36" s="258">
        <v>6.25</v>
      </c>
      <c r="AF36" s="258">
        <v>0.0</v>
      </c>
      <c r="AG36" s="258">
        <v>0.0</v>
      </c>
      <c r="AH36" s="258">
        <v>0.0</v>
      </c>
      <c r="AI36" s="207">
        <f t="shared" si="8"/>
        <v>1.5625</v>
      </c>
      <c r="AJ36" s="258">
        <v>0.0</v>
      </c>
      <c r="AK36" s="258">
        <v>0.0</v>
      </c>
      <c r="AL36" s="258">
        <v>0.0</v>
      </c>
      <c r="AM36" s="258">
        <v>0.0</v>
      </c>
      <c r="AN36" s="207">
        <f t="shared" si="9"/>
        <v>0</v>
      </c>
      <c r="AO36" s="110">
        <f t="shared" si="10"/>
        <v>4</v>
      </c>
      <c r="AP36" s="209">
        <v>4.0</v>
      </c>
      <c r="AQ36" s="293">
        <v>40.0</v>
      </c>
      <c r="AR36" s="293">
        <v>40.0</v>
      </c>
      <c r="AS36" s="97"/>
      <c r="AT36" s="97"/>
      <c r="AU36" s="272"/>
      <c r="AV36" s="217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</row>
    <row r="37">
      <c r="A37" s="97"/>
      <c r="B37" s="203">
        <v>40.0</v>
      </c>
      <c r="C37" s="294"/>
      <c r="D37" s="292"/>
      <c r="E37" s="220"/>
      <c r="F37" s="207">
        <f t="shared" ref="F37:I37" si="35">sum(K37,P37,U37,Z37,AE37,AJ37)</f>
        <v>12.5</v>
      </c>
      <c r="G37" s="207">
        <f t="shared" si="35"/>
        <v>6.25</v>
      </c>
      <c r="H37" s="207">
        <f t="shared" si="35"/>
        <v>6.25</v>
      </c>
      <c r="I37" s="207">
        <f t="shared" si="35"/>
        <v>31.25</v>
      </c>
      <c r="J37" s="208">
        <f t="shared" si="3"/>
        <v>14.0625</v>
      </c>
      <c r="K37" s="258">
        <v>0.0</v>
      </c>
      <c r="L37" s="258">
        <v>0.0</v>
      </c>
      <c r="M37" s="258">
        <v>0.0</v>
      </c>
      <c r="N37" s="258">
        <v>0.0</v>
      </c>
      <c r="O37" s="207">
        <f t="shared" si="4"/>
        <v>0</v>
      </c>
      <c r="P37" s="258">
        <v>0.0</v>
      </c>
      <c r="Q37" s="258">
        <v>0.0</v>
      </c>
      <c r="R37" s="258">
        <v>0.0</v>
      </c>
      <c r="S37" s="258">
        <v>0.0</v>
      </c>
      <c r="T37" s="207">
        <f t="shared" si="5"/>
        <v>0</v>
      </c>
      <c r="U37" s="258">
        <v>6.25</v>
      </c>
      <c r="V37" s="258">
        <v>0.0</v>
      </c>
      <c r="W37" s="258">
        <v>0.0</v>
      </c>
      <c r="X37" s="258">
        <v>6.25</v>
      </c>
      <c r="Y37" s="207">
        <f t="shared" si="6"/>
        <v>3.125</v>
      </c>
      <c r="Z37" s="258">
        <v>0.0</v>
      </c>
      <c r="AA37" s="258">
        <v>0.0</v>
      </c>
      <c r="AB37" s="258">
        <v>0.0</v>
      </c>
      <c r="AC37" s="258">
        <v>0.0</v>
      </c>
      <c r="AD37" s="207">
        <f t="shared" si="7"/>
        <v>0</v>
      </c>
      <c r="AE37" s="258">
        <v>0.0</v>
      </c>
      <c r="AF37" s="258">
        <v>0.0</v>
      </c>
      <c r="AG37" s="258">
        <v>0.0</v>
      </c>
      <c r="AH37" s="258">
        <v>0.0</v>
      </c>
      <c r="AI37" s="207">
        <f t="shared" si="8"/>
        <v>0</v>
      </c>
      <c r="AJ37" s="258">
        <v>6.25</v>
      </c>
      <c r="AK37" s="258">
        <v>6.25</v>
      </c>
      <c r="AL37" s="258">
        <v>6.25</v>
      </c>
      <c r="AM37" s="258">
        <v>25.0</v>
      </c>
      <c r="AN37" s="207">
        <f t="shared" si="9"/>
        <v>10.9375</v>
      </c>
      <c r="AO37" s="110">
        <f t="shared" si="10"/>
        <v>2</v>
      </c>
      <c r="AP37" s="209"/>
      <c r="AQ37" s="293">
        <v>0.0</v>
      </c>
      <c r="AR37" s="293">
        <v>30.0</v>
      </c>
      <c r="AS37" s="97"/>
      <c r="AT37" s="97"/>
      <c r="AU37" s="216"/>
      <c r="AV37" s="217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</row>
    <row r="38">
      <c r="A38" s="97"/>
      <c r="B38" s="203">
        <v>50.0</v>
      </c>
      <c r="C38" s="294"/>
      <c r="D38" s="292"/>
      <c r="E38" s="220"/>
      <c r="F38" s="207">
        <f t="shared" ref="F38:I38" si="36">sum(K38,P38,U38,Z38,AE38,AJ38)</f>
        <v>0</v>
      </c>
      <c r="G38" s="207">
        <f t="shared" si="36"/>
        <v>0</v>
      </c>
      <c r="H38" s="207">
        <f t="shared" si="36"/>
        <v>0</v>
      </c>
      <c r="I38" s="207">
        <f t="shared" si="36"/>
        <v>0</v>
      </c>
      <c r="J38" s="208">
        <f t="shared" si="3"/>
        <v>0</v>
      </c>
      <c r="K38" s="258">
        <v>0.0</v>
      </c>
      <c r="L38" s="258">
        <v>0.0</v>
      </c>
      <c r="M38" s="258">
        <v>0.0</v>
      </c>
      <c r="N38" s="258">
        <v>0.0</v>
      </c>
      <c r="O38" s="207">
        <f t="shared" si="4"/>
        <v>0</v>
      </c>
      <c r="P38" s="258">
        <v>0.0</v>
      </c>
      <c r="Q38" s="258">
        <v>0.0</v>
      </c>
      <c r="R38" s="258">
        <v>0.0</v>
      </c>
      <c r="S38" s="258">
        <v>0.0</v>
      </c>
      <c r="T38" s="207">
        <f t="shared" si="5"/>
        <v>0</v>
      </c>
      <c r="U38" s="258">
        <v>0.0</v>
      </c>
      <c r="V38" s="258">
        <v>0.0</v>
      </c>
      <c r="W38" s="258">
        <v>0.0</v>
      </c>
      <c r="X38" s="258">
        <v>0.0</v>
      </c>
      <c r="Y38" s="207">
        <f t="shared" si="6"/>
        <v>0</v>
      </c>
      <c r="Z38" s="258">
        <v>0.0</v>
      </c>
      <c r="AA38" s="258">
        <v>0.0</v>
      </c>
      <c r="AB38" s="258">
        <v>0.0</v>
      </c>
      <c r="AC38" s="258">
        <v>0.0</v>
      </c>
      <c r="AD38" s="207">
        <f t="shared" si="7"/>
        <v>0</v>
      </c>
      <c r="AE38" s="258">
        <v>0.0</v>
      </c>
      <c r="AF38" s="258">
        <v>0.0</v>
      </c>
      <c r="AG38" s="258">
        <v>0.0</v>
      </c>
      <c r="AH38" s="258">
        <v>0.0</v>
      </c>
      <c r="AI38" s="207">
        <f t="shared" si="8"/>
        <v>0</v>
      </c>
      <c r="AJ38" s="258">
        <v>0.0</v>
      </c>
      <c r="AK38" s="258">
        <v>0.0</v>
      </c>
      <c r="AL38" s="258">
        <v>0.0</v>
      </c>
      <c r="AM38" s="258">
        <v>0.0</v>
      </c>
      <c r="AN38" s="207">
        <f t="shared" si="9"/>
        <v>0</v>
      </c>
      <c r="AO38" s="110">
        <f t="shared" si="10"/>
        <v>0</v>
      </c>
      <c r="AP38" s="222"/>
      <c r="AQ38" s="293">
        <v>0.0</v>
      </c>
      <c r="AR38" s="293">
        <v>0.0</v>
      </c>
      <c r="AS38" s="97"/>
      <c r="AT38" s="97"/>
      <c r="AU38" s="272"/>
      <c r="AV38" s="217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</row>
    <row r="39">
      <c r="A39" s="97"/>
      <c r="B39" s="203">
        <v>60.0</v>
      </c>
      <c r="C39" s="294"/>
      <c r="D39" s="292"/>
      <c r="E39" s="220"/>
      <c r="F39" s="207">
        <f t="shared" ref="F39:I39" si="37">sum(K39,P39,U39,Z39,AE39,AJ39)</f>
        <v>0</v>
      </c>
      <c r="G39" s="207">
        <f t="shared" si="37"/>
        <v>0</v>
      </c>
      <c r="H39" s="207">
        <f t="shared" si="37"/>
        <v>0</v>
      </c>
      <c r="I39" s="207">
        <f t="shared" si="37"/>
        <v>0</v>
      </c>
      <c r="J39" s="208">
        <f t="shared" si="3"/>
        <v>0</v>
      </c>
      <c r="K39" s="258">
        <v>0.0</v>
      </c>
      <c r="L39" s="258">
        <v>0.0</v>
      </c>
      <c r="M39" s="258">
        <v>0.0</v>
      </c>
      <c r="N39" s="258">
        <v>0.0</v>
      </c>
      <c r="O39" s="207">
        <f t="shared" si="4"/>
        <v>0</v>
      </c>
      <c r="P39" s="258">
        <v>0.0</v>
      </c>
      <c r="Q39" s="258">
        <v>0.0</v>
      </c>
      <c r="R39" s="258">
        <v>0.0</v>
      </c>
      <c r="S39" s="258">
        <v>0.0</v>
      </c>
      <c r="T39" s="207">
        <f t="shared" si="5"/>
        <v>0</v>
      </c>
      <c r="U39" s="258">
        <v>0.0</v>
      </c>
      <c r="V39" s="258">
        <v>0.0</v>
      </c>
      <c r="W39" s="258">
        <v>0.0</v>
      </c>
      <c r="X39" s="258">
        <v>0.0</v>
      </c>
      <c r="Y39" s="207">
        <f t="shared" si="6"/>
        <v>0</v>
      </c>
      <c r="Z39" s="258">
        <v>0.0</v>
      </c>
      <c r="AA39" s="258">
        <v>0.0</v>
      </c>
      <c r="AB39" s="258">
        <v>0.0</v>
      </c>
      <c r="AC39" s="258">
        <v>0.0</v>
      </c>
      <c r="AD39" s="207">
        <f t="shared" si="7"/>
        <v>0</v>
      </c>
      <c r="AE39" s="258">
        <v>0.0</v>
      </c>
      <c r="AF39" s="258">
        <v>0.0</v>
      </c>
      <c r="AG39" s="258">
        <v>0.0</v>
      </c>
      <c r="AH39" s="258">
        <v>0.0</v>
      </c>
      <c r="AI39" s="207">
        <f t="shared" si="8"/>
        <v>0</v>
      </c>
      <c r="AJ39" s="258">
        <v>0.0</v>
      </c>
      <c r="AK39" s="258">
        <v>0.0</v>
      </c>
      <c r="AL39" s="258">
        <v>0.0</v>
      </c>
      <c r="AM39" s="258">
        <v>0.0</v>
      </c>
      <c r="AN39" s="207">
        <f t="shared" si="9"/>
        <v>0</v>
      </c>
      <c r="AO39" s="110">
        <f t="shared" si="10"/>
        <v>0</v>
      </c>
      <c r="AP39" s="110"/>
      <c r="AQ39" s="293">
        <v>0.0</v>
      </c>
      <c r="AR39" s="293">
        <v>0.0</v>
      </c>
      <c r="AS39" s="97"/>
      <c r="AT39" s="97"/>
      <c r="AU39" s="272"/>
      <c r="AV39" s="217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</row>
    <row r="40">
      <c r="A40" s="97"/>
      <c r="B40" s="203">
        <v>70.0</v>
      </c>
      <c r="C40" s="294"/>
      <c r="D40" s="292"/>
      <c r="E40" s="220"/>
      <c r="F40" s="207">
        <f t="shared" ref="F40:I40" si="38">sum(K40,P40,U40,Z40,AE40,AJ40)</f>
        <v>0</v>
      </c>
      <c r="G40" s="207">
        <f t="shared" si="38"/>
        <v>0</v>
      </c>
      <c r="H40" s="207">
        <f t="shared" si="38"/>
        <v>0</v>
      </c>
      <c r="I40" s="207">
        <f t="shared" si="38"/>
        <v>0</v>
      </c>
      <c r="J40" s="208">
        <f t="shared" si="3"/>
        <v>0</v>
      </c>
      <c r="K40" s="258">
        <v>0.0</v>
      </c>
      <c r="L40" s="258">
        <v>0.0</v>
      </c>
      <c r="M40" s="258">
        <v>0.0</v>
      </c>
      <c r="N40" s="258">
        <v>0.0</v>
      </c>
      <c r="O40" s="207">
        <f t="shared" si="4"/>
        <v>0</v>
      </c>
      <c r="P40" s="258">
        <v>0.0</v>
      </c>
      <c r="Q40" s="258">
        <v>0.0</v>
      </c>
      <c r="R40" s="258">
        <v>0.0</v>
      </c>
      <c r="S40" s="258">
        <v>0.0</v>
      </c>
      <c r="T40" s="207">
        <f t="shared" si="5"/>
        <v>0</v>
      </c>
      <c r="U40" s="258">
        <v>0.0</v>
      </c>
      <c r="V40" s="258">
        <v>0.0</v>
      </c>
      <c r="W40" s="258">
        <v>0.0</v>
      </c>
      <c r="X40" s="258">
        <v>0.0</v>
      </c>
      <c r="Y40" s="207">
        <f t="shared" si="6"/>
        <v>0</v>
      </c>
      <c r="Z40" s="258">
        <v>0.0</v>
      </c>
      <c r="AA40" s="258">
        <v>0.0</v>
      </c>
      <c r="AB40" s="258">
        <v>0.0</v>
      </c>
      <c r="AC40" s="258">
        <v>0.0</v>
      </c>
      <c r="AD40" s="207">
        <f t="shared" si="7"/>
        <v>0</v>
      </c>
      <c r="AE40" s="258">
        <v>0.0</v>
      </c>
      <c r="AF40" s="258">
        <v>0.0</v>
      </c>
      <c r="AG40" s="258">
        <v>0.0</v>
      </c>
      <c r="AH40" s="258">
        <v>0.0</v>
      </c>
      <c r="AI40" s="207">
        <f t="shared" si="8"/>
        <v>0</v>
      </c>
      <c r="AJ40" s="258">
        <v>0.0</v>
      </c>
      <c r="AK40" s="258">
        <v>0.0</v>
      </c>
      <c r="AL40" s="258">
        <v>0.0</v>
      </c>
      <c r="AM40" s="258">
        <v>0.0</v>
      </c>
      <c r="AN40" s="207">
        <f t="shared" si="9"/>
        <v>0</v>
      </c>
      <c r="AO40" s="110">
        <f t="shared" si="10"/>
        <v>0</v>
      </c>
      <c r="AP40" s="110"/>
      <c r="AQ40" s="293">
        <v>0.0</v>
      </c>
      <c r="AR40" s="293">
        <v>0.0</v>
      </c>
      <c r="AS40" s="97"/>
      <c r="AT40" s="97"/>
      <c r="AU40" s="272"/>
      <c r="AV40" s="217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</row>
    <row r="41">
      <c r="A41" s="97"/>
      <c r="B41" s="203">
        <v>80.0</v>
      </c>
      <c r="C41" s="294"/>
      <c r="D41" s="292"/>
      <c r="E41" s="220"/>
      <c r="F41" s="207">
        <f t="shared" ref="F41:I41" si="39">sum(K41,P41,U41,Z41,AE41,AJ41)</f>
        <v>6.25</v>
      </c>
      <c r="G41" s="207">
        <f t="shared" si="39"/>
        <v>25</v>
      </c>
      <c r="H41" s="207">
        <f t="shared" si="39"/>
        <v>6.25</v>
      </c>
      <c r="I41" s="207">
        <f t="shared" si="39"/>
        <v>6.25</v>
      </c>
      <c r="J41" s="208">
        <f t="shared" si="3"/>
        <v>10.9375</v>
      </c>
      <c r="K41" s="258">
        <v>0.0</v>
      </c>
      <c r="L41" s="258">
        <v>0.0</v>
      </c>
      <c r="M41" s="258">
        <v>0.0</v>
      </c>
      <c r="N41" s="258">
        <v>0.0</v>
      </c>
      <c r="O41" s="207">
        <f t="shared" si="4"/>
        <v>0</v>
      </c>
      <c r="P41" s="261">
        <v>0.0</v>
      </c>
      <c r="Q41" s="261">
        <v>12.5</v>
      </c>
      <c r="R41" s="261">
        <v>6.25</v>
      </c>
      <c r="S41" s="261">
        <v>0.0</v>
      </c>
      <c r="T41" s="207">
        <f t="shared" si="5"/>
        <v>4.6875</v>
      </c>
      <c r="U41" s="261">
        <v>0.0</v>
      </c>
      <c r="V41" s="261">
        <v>12.5</v>
      </c>
      <c r="W41" s="261">
        <v>0.0</v>
      </c>
      <c r="X41" s="261">
        <v>0.0</v>
      </c>
      <c r="Y41" s="207">
        <f t="shared" si="6"/>
        <v>3.125</v>
      </c>
      <c r="Z41" s="258">
        <v>0.0</v>
      </c>
      <c r="AA41" s="258">
        <v>0.0</v>
      </c>
      <c r="AB41" s="258">
        <v>0.0</v>
      </c>
      <c r="AC41" s="258">
        <v>0.0</v>
      </c>
      <c r="AD41" s="207">
        <f t="shared" si="7"/>
        <v>0</v>
      </c>
      <c r="AE41" s="258">
        <v>0.0</v>
      </c>
      <c r="AF41" s="258">
        <v>0.0</v>
      </c>
      <c r="AG41" s="258">
        <v>0.0</v>
      </c>
      <c r="AH41" s="258">
        <v>0.0</v>
      </c>
      <c r="AI41" s="207">
        <f t="shared" si="8"/>
        <v>0</v>
      </c>
      <c r="AJ41" s="258">
        <v>6.25</v>
      </c>
      <c r="AK41" s="258">
        <v>0.0</v>
      </c>
      <c r="AL41" s="258">
        <v>0.0</v>
      </c>
      <c r="AM41" s="258">
        <v>6.25</v>
      </c>
      <c r="AN41" s="207">
        <f t="shared" si="9"/>
        <v>3.125</v>
      </c>
      <c r="AO41" s="110">
        <f t="shared" si="10"/>
        <v>3</v>
      </c>
      <c r="AP41" s="110"/>
      <c r="AQ41" s="293">
        <v>20.0</v>
      </c>
      <c r="AR41" s="293">
        <v>0.0</v>
      </c>
      <c r="AS41" s="97"/>
      <c r="AT41" s="97"/>
      <c r="AU41" s="272"/>
      <c r="AV41" s="217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</row>
    <row r="42">
      <c r="A42" s="97"/>
      <c r="B42" s="203">
        <v>90.0</v>
      </c>
      <c r="C42" s="294"/>
      <c r="D42" s="292"/>
      <c r="E42" s="220"/>
      <c r="F42" s="207">
        <f t="shared" ref="F42:I42" si="40">sum(K42,P42,U42,Z42,AE42,AJ42)</f>
        <v>6.25</v>
      </c>
      <c r="G42" s="207">
        <f t="shared" si="40"/>
        <v>12.5</v>
      </c>
      <c r="H42" s="207">
        <f t="shared" si="40"/>
        <v>12.5</v>
      </c>
      <c r="I42" s="207">
        <f t="shared" si="40"/>
        <v>6.25</v>
      </c>
      <c r="J42" s="208">
        <f t="shared" si="3"/>
        <v>9.375</v>
      </c>
      <c r="K42" s="258">
        <v>0.0</v>
      </c>
      <c r="L42" s="258">
        <v>0.0</v>
      </c>
      <c r="M42" s="258">
        <v>0.0</v>
      </c>
      <c r="N42" s="258">
        <v>0.0</v>
      </c>
      <c r="O42" s="207">
        <f t="shared" si="4"/>
        <v>0</v>
      </c>
      <c r="P42" s="258">
        <v>0.0</v>
      </c>
      <c r="Q42" s="258">
        <v>0.0</v>
      </c>
      <c r="R42" s="258">
        <v>0.0</v>
      </c>
      <c r="S42" s="258">
        <v>0.0</v>
      </c>
      <c r="T42" s="207">
        <f t="shared" si="5"/>
        <v>0</v>
      </c>
      <c r="U42" s="258">
        <v>0.0</v>
      </c>
      <c r="V42" s="258">
        <v>0.0</v>
      </c>
      <c r="W42" s="258">
        <v>0.0</v>
      </c>
      <c r="X42" s="258">
        <v>0.0</v>
      </c>
      <c r="Y42" s="207">
        <f t="shared" si="6"/>
        <v>0</v>
      </c>
      <c r="Z42" s="258">
        <v>0.0</v>
      </c>
      <c r="AA42" s="258">
        <v>0.0</v>
      </c>
      <c r="AB42" s="258">
        <v>0.0</v>
      </c>
      <c r="AC42" s="258">
        <v>0.0</v>
      </c>
      <c r="AD42" s="207">
        <f t="shared" si="7"/>
        <v>0</v>
      </c>
      <c r="AE42" s="258">
        <v>0.0</v>
      </c>
      <c r="AF42" s="258">
        <v>0.0</v>
      </c>
      <c r="AG42" s="258">
        <v>0.0</v>
      </c>
      <c r="AH42" s="258">
        <v>0.0</v>
      </c>
      <c r="AI42" s="207">
        <f t="shared" si="8"/>
        <v>0</v>
      </c>
      <c r="AJ42" s="258">
        <v>6.25</v>
      </c>
      <c r="AK42" s="258">
        <v>12.5</v>
      </c>
      <c r="AL42" s="258">
        <v>12.5</v>
      </c>
      <c r="AM42" s="258">
        <v>6.25</v>
      </c>
      <c r="AN42" s="207">
        <f t="shared" si="9"/>
        <v>9.375</v>
      </c>
      <c r="AO42" s="110">
        <f t="shared" si="10"/>
        <v>1</v>
      </c>
      <c r="AP42" s="222"/>
      <c r="AQ42" s="293">
        <v>10.0</v>
      </c>
      <c r="AR42" s="293">
        <v>0.0</v>
      </c>
      <c r="AS42" s="97"/>
      <c r="AT42" s="97"/>
      <c r="AU42" s="216"/>
      <c r="AV42" s="217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</row>
    <row r="43">
      <c r="A43" s="96"/>
      <c r="B43" s="203">
        <v>100.0</v>
      </c>
      <c r="C43" s="298"/>
      <c r="D43" s="299"/>
      <c r="E43" s="227"/>
      <c r="F43" s="207">
        <f t="shared" ref="F43:I43" si="41">sum(K43,P43,U43,Z43,AE43,AJ43)</f>
        <v>0</v>
      </c>
      <c r="G43" s="207">
        <f t="shared" si="41"/>
        <v>0</v>
      </c>
      <c r="H43" s="207">
        <f t="shared" si="41"/>
        <v>0</v>
      </c>
      <c r="I43" s="207">
        <f t="shared" si="41"/>
        <v>0</v>
      </c>
      <c r="J43" s="208">
        <f t="shared" si="3"/>
        <v>0</v>
      </c>
      <c r="K43" s="258">
        <v>0.0</v>
      </c>
      <c r="L43" s="258">
        <v>0.0</v>
      </c>
      <c r="M43" s="258">
        <v>0.0</v>
      </c>
      <c r="N43" s="258">
        <v>0.0</v>
      </c>
      <c r="O43" s="207">
        <f t="shared" si="4"/>
        <v>0</v>
      </c>
      <c r="P43" s="258">
        <v>0.0</v>
      </c>
      <c r="Q43" s="258">
        <v>0.0</v>
      </c>
      <c r="R43" s="258">
        <v>0.0</v>
      </c>
      <c r="S43" s="258">
        <v>0.0</v>
      </c>
      <c r="T43" s="207">
        <f t="shared" si="5"/>
        <v>0</v>
      </c>
      <c r="U43" s="258">
        <v>0.0</v>
      </c>
      <c r="V43" s="258">
        <v>0.0</v>
      </c>
      <c r="W43" s="258">
        <v>0.0</v>
      </c>
      <c r="X43" s="258">
        <v>0.0</v>
      </c>
      <c r="Y43" s="207">
        <f t="shared" si="6"/>
        <v>0</v>
      </c>
      <c r="Z43" s="258">
        <v>0.0</v>
      </c>
      <c r="AA43" s="258">
        <v>0.0</v>
      </c>
      <c r="AB43" s="258">
        <v>0.0</v>
      </c>
      <c r="AC43" s="258">
        <v>0.0</v>
      </c>
      <c r="AD43" s="207">
        <f t="shared" si="7"/>
        <v>0</v>
      </c>
      <c r="AE43" s="258">
        <v>0.0</v>
      </c>
      <c r="AF43" s="258">
        <v>0.0</v>
      </c>
      <c r="AG43" s="258">
        <v>0.0</v>
      </c>
      <c r="AH43" s="258">
        <v>0.0</v>
      </c>
      <c r="AI43" s="202">
        <f t="shared" si="8"/>
        <v>0</v>
      </c>
      <c r="AJ43" s="258">
        <v>0.0</v>
      </c>
      <c r="AK43" s="258">
        <v>0.0</v>
      </c>
      <c r="AL43" s="258">
        <v>0.0</v>
      </c>
      <c r="AM43" s="258">
        <v>0.0</v>
      </c>
      <c r="AN43" s="202">
        <f t="shared" si="9"/>
        <v>0</v>
      </c>
      <c r="AO43" s="110">
        <f t="shared" si="10"/>
        <v>0</v>
      </c>
      <c r="AP43" s="221"/>
      <c r="AQ43" s="289">
        <v>0.0</v>
      </c>
      <c r="AR43" s="290">
        <v>0.0</v>
      </c>
      <c r="AS43" s="96"/>
      <c r="AT43" s="96"/>
      <c r="AU43" s="216"/>
      <c r="AV43" s="217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19.31818182</v>
      </c>
      <c r="K44" s="236"/>
      <c r="L44" s="236"/>
      <c r="M44" s="236"/>
      <c r="N44" s="236"/>
      <c r="O44" s="237">
        <f>AVERAGE(O11:O43)</f>
        <v>1.183712121</v>
      </c>
      <c r="P44" s="238"/>
      <c r="Q44" s="236"/>
      <c r="R44" s="236"/>
      <c r="S44" s="236"/>
      <c r="T44" s="237">
        <f>AVERAGE(T11:T43)</f>
        <v>8.901515152</v>
      </c>
      <c r="U44" s="273"/>
      <c r="V44" s="273"/>
      <c r="W44" s="273"/>
      <c r="X44" s="273"/>
      <c r="Y44" s="237">
        <f>AVERAGE(Y11:Y43)</f>
        <v>6.107954545</v>
      </c>
      <c r="Z44" s="273"/>
      <c r="AA44" s="273"/>
      <c r="AB44" s="273"/>
      <c r="AC44" s="273"/>
      <c r="AD44" s="237">
        <f>AVERAGE(AD11:AD43)</f>
        <v>1.041666667</v>
      </c>
      <c r="AE44" s="273"/>
      <c r="AF44" s="273"/>
      <c r="AG44" s="273"/>
      <c r="AH44" s="273"/>
      <c r="AI44" s="240">
        <f>AVERAGE(AI11:AI43)</f>
        <v>0.8049242424</v>
      </c>
      <c r="AJ44" s="236"/>
      <c r="AK44" s="236"/>
      <c r="AL44" s="236"/>
      <c r="AM44" s="239"/>
      <c r="AN44" s="240">
        <f>AVERAGE(AN11:AN43)</f>
        <v>1.278409091</v>
      </c>
      <c r="AO44" s="110"/>
      <c r="AP44" s="237">
        <f>SUM(AP11:AP42)</f>
        <v>100</v>
      </c>
      <c r="AQ44" s="240">
        <f>AVERAGE(AQ11:AQ36)</f>
        <v>18.84615385</v>
      </c>
      <c r="AR44" s="244">
        <f>AVERAGE(AR11:AR43)</f>
        <v>23.93939394</v>
      </c>
      <c r="AS44" s="236"/>
      <c r="AT44" s="238"/>
      <c r="AU44" s="239"/>
      <c r="AV44" s="217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15.44794659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31"/>
      <c r="AO45" s="110"/>
      <c r="AP45" s="221"/>
      <c r="AQ45" s="245"/>
      <c r="AR45" s="216"/>
      <c r="AS45" s="245"/>
      <c r="AT45" s="246"/>
      <c r="AU45" s="216"/>
      <c r="AV45" s="217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248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4"/>
      <c r="BC46" s="154"/>
      <c r="BD46" s="154"/>
      <c r="BE46" s="154"/>
      <c r="BF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248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4"/>
      <c r="BC47" s="154"/>
      <c r="BD47" s="154"/>
      <c r="BE47" s="154"/>
      <c r="BF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248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4"/>
      <c r="BC48" s="154"/>
      <c r="BD48" s="154"/>
      <c r="BE48" s="154"/>
      <c r="BF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248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4"/>
      <c r="BC49" s="154"/>
      <c r="BD49" s="154"/>
      <c r="BE49" s="154"/>
      <c r="BF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  <c r="BB951" s="152"/>
      <c r="BC951" s="152"/>
      <c r="BD951" s="152"/>
      <c r="BE951" s="152"/>
      <c r="BF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  <c r="BB952" s="152"/>
      <c r="BC952" s="152"/>
      <c r="BD952" s="152"/>
      <c r="BE952" s="152"/>
      <c r="BF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  <c r="BB953" s="152"/>
      <c r="BC953" s="152"/>
      <c r="BD953" s="152"/>
      <c r="BE953" s="152"/>
      <c r="BF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  <c r="BB954" s="152"/>
      <c r="BC954" s="152"/>
      <c r="BD954" s="152"/>
      <c r="BE954" s="152"/>
      <c r="BF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  <c r="BB955" s="152"/>
      <c r="BC955" s="152"/>
      <c r="BD955" s="152"/>
      <c r="BE955" s="152"/>
      <c r="BF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  <c r="BB956" s="152"/>
      <c r="BC956" s="152"/>
      <c r="BD956" s="152"/>
      <c r="BE956" s="152"/>
      <c r="BF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  <c r="BB957" s="152"/>
      <c r="BC957" s="152"/>
      <c r="BD957" s="152"/>
      <c r="BE957" s="152"/>
      <c r="BF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  <c r="BB958" s="152"/>
      <c r="BC958" s="152"/>
      <c r="BD958" s="152"/>
      <c r="BE958" s="152"/>
      <c r="BF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  <c r="BB959" s="152"/>
      <c r="BC959" s="152"/>
      <c r="BD959" s="152"/>
      <c r="BE959" s="152"/>
      <c r="BF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  <c r="BB960" s="152"/>
      <c r="BC960" s="152"/>
      <c r="BD960" s="152"/>
      <c r="BE960" s="152"/>
      <c r="BF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  <c r="BB961" s="152"/>
      <c r="BC961" s="152"/>
      <c r="BD961" s="152"/>
      <c r="BE961" s="152"/>
      <c r="BF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  <c r="BB962" s="152"/>
      <c r="BC962" s="152"/>
      <c r="BD962" s="152"/>
      <c r="BE962" s="152"/>
      <c r="BF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  <c r="BB963" s="152"/>
      <c r="BC963" s="152"/>
      <c r="BD963" s="152"/>
      <c r="BE963" s="152"/>
      <c r="BF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  <c r="BB964" s="152"/>
      <c r="BC964" s="152"/>
      <c r="BD964" s="152"/>
      <c r="BE964" s="152"/>
      <c r="BF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  <c r="BB965" s="152"/>
      <c r="BC965" s="152"/>
      <c r="BD965" s="152"/>
      <c r="BE965" s="152"/>
      <c r="BF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  <c r="BB966" s="152"/>
      <c r="BC966" s="152"/>
      <c r="BD966" s="152"/>
      <c r="BE966" s="152"/>
      <c r="BF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  <c r="BB967" s="152"/>
      <c r="BC967" s="152"/>
      <c r="BD967" s="152"/>
      <c r="BE967" s="152"/>
      <c r="BF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  <c r="BB968" s="152"/>
      <c r="BC968" s="152"/>
      <c r="BD968" s="152"/>
      <c r="BE968" s="152"/>
      <c r="BF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  <c r="BB969" s="152"/>
      <c r="BC969" s="152"/>
      <c r="BD969" s="152"/>
      <c r="BE969" s="152"/>
      <c r="BF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  <c r="BB970" s="152"/>
      <c r="BC970" s="152"/>
      <c r="BD970" s="152"/>
      <c r="BE970" s="152"/>
      <c r="BF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  <c r="BB971" s="152"/>
      <c r="BC971" s="152"/>
      <c r="BD971" s="152"/>
      <c r="BE971" s="152"/>
      <c r="BF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  <c r="BB972" s="152"/>
      <c r="BC972" s="152"/>
      <c r="BD972" s="152"/>
      <c r="BE972" s="152"/>
      <c r="BF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  <c r="BB973" s="152"/>
      <c r="BC973" s="152"/>
      <c r="BD973" s="152"/>
      <c r="BE973" s="152"/>
      <c r="BF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  <c r="BB974" s="152"/>
      <c r="BC974" s="152"/>
      <c r="BD974" s="152"/>
      <c r="BE974" s="152"/>
      <c r="BF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  <c r="BB975" s="152"/>
      <c r="BC975" s="152"/>
      <c r="BD975" s="152"/>
      <c r="BE975" s="152"/>
      <c r="BF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  <c r="BB976" s="152"/>
      <c r="BC976" s="152"/>
      <c r="BD976" s="152"/>
      <c r="BE976" s="152"/>
      <c r="BF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  <c r="BB977" s="152"/>
      <c r="BC977" s="152"/>
      <c r="BD977" s="152"/>
      <c r="BE977" s="152"/>
      <c r="BF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  <c r="BB978" s="152"/>
      <c r="BC978" s="152"/>
      <c r="BD978" s="152"/>
      <c r="BE978" s="152"/>
      <c r="BF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  <c r="BB979" s="152"/>
      <c r="BC979" s="152"/>
      <c r="BD979" s="152"/>
      <c r="BE979" s="152"/>
      <c r="BF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  <c r="BB980" s="152"/>
      <c r="BC980" s="152"/>
      <c r="BD980" s="152"/>
      <c r="BE980" s="152"/>
      <c r="BF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  <c r="BB981" s="152"/>
      <c r="BC981" s="152"/>
      <c r="BD981" s="152"/>
      <c r="BE981" s="152"/>
      <c r="BF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  <c r="BB982" s="152"/>
      <c r="BC982" s="152"/>
      <c r="BD982" s="152"/>
      <c r="BE982" s="152"/>
      <c r="BF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  <c r="BB983" s="152"/>
      <c r="BC983" s="152"/>
      <c r="BD983" s="152"/>
      <c r="BE983" s="152"/>
      <c r="BF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  <c r="BB984" s="152"/>
      <c r="BC984" s="152"/>
      <c r="BD984" s="152"/>
      <c r="BE984" s="152"/>
      <c r="BF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  <c r="BB985" s="152"/>
      <c r="BC985" s="152"/>
      <c r="BD985" s="152"/>
      <c r="BE985" s="152"/>
      <c r="BF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  <c r="BB986" s="152"/>
      <c r="BC986" s="152"/>
      <c r="BD986" s="152"/>
      <c r="BE986" s="152"/>
      <c r="BF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  <c r="BB987" s="152"/>
      <c r="BC987" s="152"/>
      <c r="BD987" s="152"/>
      <c r="BE987" s="152"/>
      <c r="BF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  <c r="BB988" s="152"/>
      <c r="BC988" s="152"/>
      <c r="BD988" s="152"/>
      <c r="BE988" s="152"/>
      <c r="BF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  <c r="BB989" s="152"/>
      <c r="BC989" s="152"/>
      <c r="BD989" s="152"/>
      <c r="BE989" s="152"/>
      <c r="BF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  <c r="BB990" s="152"/>
      <c r="BC990" s="152"/>
      <c r="BD990" s="152"/>
      <c r="BE990" s="152"/>
      <c r="BF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  <c r="BB991" s="152"/>
      <c r="BC991" s="152"/>
      <c r="BD991" s="152"/>
      <c r="BE991" s="152"/>
      <c r="BF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  <c r="BB992" s="152"/>
      <c r="BC992" s="152"/>
      <c r="BD992" s="152"/>
      <c r="BE992" s="152"/>
      <c r="BF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  <c r="BB993" s="152"/>
      <c r="BC993" s="152"/>
      <c r="BD993" s="152"/>
      <c r="BE993" s="152"/>
      <c r="BF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  <c r="BB994" s="152"/>
      <c r="BC994" s="152"/>
      <c r="BD994" s="152"/>
      <c r="BE994" s="152"/>
      <c r="BF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  <c r="BB995" s="152"/>
      <c r="BC995" s="152"/>
      <c r="BD995" s="152"/>
      <c r="BE995" s="152"/>
      <c r="BF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  <c r="BB996" s="152"/>
      <c r="BC996" s="152"/>
      <c r="BD996" s="152"/>
      <c r="BE996" s="152"/>
      <c r="BF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  <c r="BB997" s="152"/>
      <c r="BC997" s="152"/>
      <c r="BD997" s="152"/>
      <c r="BE997" s="152"/>
      <c r="BF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  <c r="BB998" s="152"/>
      <c r="BC998" s="152"/>
      <c r="BD998" s="152"/>
      <c r="BE998" s="152"/>
      <c r="BF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  <c r="BB999" s="152"/>
      <c r="BC999" s="152"/>
      <c r="BD999" s="152"/>
      <c r="BE999" s="152"/>
      <c r="BF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  <c r="BB1000" s="152"/>
      <c r="BC1000" s="152"/>
      <c r="BD1000" s="152"/>
      <c r="BE1000" s="152"/>
      <c r="BF1000" s="152"/>
    </row>
  </sheetData>
  <mergeCells count="40">
    <mergeCell ref="Y9:Y10"/>
    <mergeCell ref="Z9:AC9"/>
    <mergeCell ref="A11:A21"/>
    <mergeCell ref="A22:A32"/>
    <mergeCell ref="A33:A43"/>
    <mergeCell ref="H44:I44"/>
    <mergeCell ref="H45:I45"/>
    <mergeCell ref="AD9:AD10"/>
    <mergeCell ref="AE9:AH9"/>
    <mergeCell ref="AI9:AI10"/>
    <mergeCell ref="AJ9:AM9"/>
    <mergeCell ref="AS11:AS21"/>
    <mergeCell ref="AT11:AT21"/>
    <mergeCell ref="AS22:AS32"/>
    <mergeCell ref="AT22:AT32"/>
    <mergeCell ref="AS33:AS43"/>
    <mergeCell ref="AT33:AT43"/>
    <mergeCell ref="L2:P3"/>
    <mergeCell ref="C8:D8"/>
    <mergeCell ref="E8:E10"/>
    <mergeCell ref="F8:I8"/>
    <mergeCell ref="J8:J10"/>
    <mergeCell ref="AO8:AO10"/>
    <mergeCell ref="AP8:AP10"/>
    <mergeCell ref="AN9:AN10"/>
    <mergeCell ref="K8:AN8"/>
    <mergeCell ref="AQ8:AS8"/>
    <mergeCell ref="AT8:AT10"/>
    <mergeCell ref="AU8:AU10"/>
    <mergeCell ref="AQ9:AQ10"/>
    <mergeCell ref="A9:A10"/>
    <mergeCell ref="B9:B10"/>
    <mergeCell ref="C9:C10"/>
    <mergeCell ref="D9:D10"/>
    <mergeCell ref="F9:I9"/>
    <mergeCell ref="K9:N9"/>
    <mergeCell ref="O9:O10"/>
    <mergeCell ref="P9:S9"/>
    <mergeCell ref="T9:T10"/>
    <mergeCell ref="U9:X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36" max="37" width="10.75"/>
    <col customWidth="1" min="40" max="40" width="14.5"/>
  </cols>
  <sheetData>
    <row r="1">
      <c r="A1" s="151" t="s">
        <v>39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4"/>
      <c r="AX1" s="154"/>
      <c r="AY1" s="154"/>
      <c r="AZ1" s="154"/>
      <c r="BA1" s="152"/>
    </row>
    <row r="2">
      <c r="A2" s="155" t="s">
        <v>0</v>
      </c>
      <c r="B2" s="156" t="s">
        <v>79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4"/>
      <c r="AX2" s="154"/>
      <c r="AY2" s="154"/>
      <c r="AZ2" s="154"/>
      <c r="BA2" s="152"/>
    </row>
    <row r="3">
      <c r="A3" s="155" t="s">
        <v>232</v>
      </c>
      <c r="B3" s="156" t="s">
        <v>233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4"/>
      <c r="AX3" s="154"/>
      <c r="AY3" s="154"/>
      <c r="AZ3" s="154"/>
      <c r="BA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4"/>
      <c r="AX4" s="154"/>
      <c r="AY4" s="154"/>
      <c r="AZ4" s="154"/>
      <c r="BA4" s="152"/>
    </row>
    <row r="5">
      <c r="A5" s="155" t="s">
        <v>236</v>
      </c>
      <c r="B5" s="152"/>
      <c r="C5" s="152"/>
      <c r="D5" s="155" t="s">
        <v>237</v>
      </c>
      <c r="E5" s="156" t="s">
        <v>267</v>
      </c>
      <c r="F5" s="152"/>
      <c r="G5" s="157" t="s">
        <v>238</v>
      </c>
      <c r="H5" s="156" t="s">
        <v>343</v>
      </c>
      <c r="I5" s="152"/>
      <c r="J5" s="152"/>
      <c r="K5" s="155" t="s">
        <v>239</v>
      </c>
      <c r="L5" s="156" t="s">
        <v>186</v>
      </c>
      <c r="M5" s="152"/>
      <c r="N5" s="152"/>
      <c r="O5" s="152"/>
      <c r="P5" s="152"/>
      <c r="Q5" s="152"/>
      <c r="R5" s="152"/>
      <c r="S5" s="152"/>
      <c r="T5" s="152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 t="s">
        <v>240</v>
      </c>
      <c r="AF5" s="162"/>
      <c r="AG5" s="161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4"/>
      <c r="AX5" s="154"/>
      <c r="AY5" s="154"/>
      <c r="AZ5" s="154"/>
      <c r="BA5" s="152"/>
    </row>
    <row r="6">
      <c r="A6" s="152"/>
      <c r="B6" s="152"/>
      <c r="C6" s="152"/>
      <c r="D6" s="155" t="s">
        <v>241</v>
      </c>
      <c r="E6" s="156" t="s">
        <v>288</v>
      </c>
      <c r="F6" s="152"/>
      <c r="G6" s="157" t="s">
        <v>242</v>
      </c>
      <c r="H6" s="156" t="s">
        <v>289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 t="s">
        <v>10</v>
      </c>
      <c r="AF6" s="162"/>
      <c r="AG6" s="158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4"/>
      <c r="AX6" s="154"/>
      <c r="AY6" s="154"/>
      <c r="AZ6" s="154"/>
      <c r="BA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4"/>
      <c r="AX7" s="154"/>
      <c r="AY7" s="154"/>
      <c r="AZ7" s="154"/>
      <c r="BA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6"/>
      <c r="AJ8" s="169" t="s">
        <v>250</v>
      </c>
      <c r="AK8" s="169" t="s">
        <v>251</v>
      </c>
      <c r="AL8" s="170" t="s">
        <v>252</v>
      </c>
      <c r="AM8" s="39"/>
      <c r="AN8" s="40"/>
      <c r="AO8" s="171" t="s">
        <v>253</v>
      </c>
      <c r="AP8" s="172" t="s">
        <v>254</v>
      </c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79"/>
      <c r="V9" s="269" t="s">
        <v>199</v>
      </c>
      <c r="W9" s="179"/>
      <c r="X9" s="179"/>
      <c r="Y9" s="183" t="s">
        <v>260</v>
      </c>
      <c r="Z9" s="179"/>
      <c r="AA9" s="269" t="s">
        <v>200</v>
      </c>
      <c r="AB9" s="179"/>
      <c r="AC9" s="179"/>
      <c r="AD9" s="183" t="s">
        <v>260</v>
      </c>
      <c r="AE9" s="184"/>
      <c r="AF9" s="270" t="s">
        <v>201</v>
      </c>
      <c r="AG9" s="179"/>
      <c r="AH9" s="182"/>
      <c r="AI9" s="185" t="s">
        <v>260</v>
      </c>
      <c r="AJ9" s="97"/>
      <c r="AK9" s="97"/>
      <c r="AL9" s="172" t="s">
        <v>262</v>
      </c>
      <c r="AM9" s="190" t="s">
        <v>263</v>
      </c>
      <c r="AN9" s="191" t="s">
        <v>264</v>
      </c>
      <c r="AO9" s="97"/>
      <c r="AP9" s="97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270">
        <v>1.0</v>
      </c>
      <c r="V10" s="270">
        <v>2.0</v>
      </c>
      <c r="W10" s="270">
        <v>3.0</v>
      </c>
      <c r="X10" s="270">
        <v>4.0</v>
      </c>
      <c r="Y10" s="197"/>
      <c r="Z10" s="270">
        <v>1.0</v>
      </c>
      <c r="AA10" s="270">
        <v>2.0</v>
      </c>
      <c r="AB10" s="270">
        <v>3.0</v>
      </c>
      <c r="AC10" s="270">
        <v>4.0</v>
      </c>
      <c r="AD10" s="197"/>
      <c r="AE10" s="193">
        <v>1.0</v>
      </c>
      <c r="AF10" s="193">
        <v>2.0</v>
      </c>
      <c r="AG10" s="193">
        <v>3.0</v>
      </c>
      <c r="AH10" s="193">
        <v>4.0</v>
      </c>
      <c r="AI10" s="96"/>
      <c r="AJ10" s="96"/>
      <c r="AK10" s="96"/>
      <c r="AL10" s="96"/>
      <c r="AM10" s="200" t="s">
        <v>265</v>
      </c>
      <c r="AN10" s="201" t="s">
        <v>246</v>
      </c>
      <c r="AO10" s="96"/>
      <c r="AP10" s="96"/>
      <c r="AQ10" s="152"/>
      <c r="AR10" s="162"/>
      <c r="AS10" s="152"/>
      <c r="AT10" s="152"/>
      <c r="AU10" s="152"/>
      <c r="AV10" s="152"/>
      <c r="AW10" s="152"/>
      <c r="AX10" s="152"/>
      <c r="AY10" s="152"/>
      <c r="AZ10" s="152"/>
      <c r="BA10" s="152"/>
    </row>
    <row r="11">
      <c r="A11" s="202">
        <v>1.0</v>
      </c>
      <c r="B11" s="203">
        <v>0.0</v>
      </c>
      <c r="C11" s="264" t="s">
        <v>81</v>
      </c>
      <c r="D11" s="264" t="s">
        <v>80</v>
      </c>
      <c r="E11" s="206"/>
      <c r="F11" s="207">
        <f t="shared" ref="F11:I11" si="1">sum(K11,P11,U11,Z11,AE11)</f>
        <v>0</v>
      </c>
      <c r="G11" s="207">
        <f t="shared" si="1"/>
        <v>0</v>
      </c>
      <c r="H11" s="207">
        <f t="shared" si="1"/>
        <v>0</v>
      </c>
      <c r="I11" s="207">
        <f t="shared" si="1"/>
        <v>0</v>
      </c>
      <c r="J11" s="208">
        <f t="shared" ref="J11:J43" si="3">AVERAGE(F11:I11)</f>
        <v>0</v>
      </c>
      <c r="K11" s="258">
        <v>0.0</v>
      </c>
      <c r="L11" s="258">
        <v>0.0</v>
      </c>
      <c r="M11" s="258">
        <v>0.0</v>
      </c>
      <c r="N11" s="258">
        <v>0.0</v>
      </c>
      <c r="O11" s="207">
        <f t="shared" ref="O11:O43" si="4">AVERAGE(K11:N11)</f>
        <v>0</v>
      </c>
      <c r="P11" s="258">
        <v>0.0</v>
      </c>
      <c r="Q11" s="258">
        <v>0.0</v>
      </c>
      <c r="R11" s="258">
        <v>0.0</v>
      </c>
      <c r="S11" s="258">
        <v>0.0</v>
      </c>
      <c r="T11" s="207">
        <f t="shared" ref="T11:T43" si="5">AVERAGE(P11:S11)</f>
        <v>0</v>
      </c>
      <c r="U11" s="258">
        <v>0.0</v>
      </c>
      <c r="V11" s="258">
        <v>0.0</v>
      </c>
      <c r="W11" s="258">
        <v>0.0</v>
      </c>
      <c r="X11" s="258">
        <v>0.0</v>
      </c>
      <c r="Y11" s="207">
        <f t="shared" ref="Y11:Y43" si="6">AVERAGE(U11:X11)</f>
        <v>0</v>
      </c>
      <c r="Z11" s="258">
        <v>0.0</v>
      </c>
      <c r="AA11" s="258">
        <v>0.0</v>
      </c>
      <c r="AB11" s="258">
        <v>0.0</v>
      </c>
      <c r="AC11" s="258">
        <v>0.0</v>
      </c>
      <c r="AD11" s="207">
        <f t="shared" ref="AD11:AD43" si="7">AVERAGE(Z11:AC11)</f>
        <v>0</v>
      </c>
      <c r="AE11" s="258">
        <v>0.0</v>
      </c>
      <c r="AF11" s="258">
        <v>0.0</v>
      </c>
      <c r="AG11" s="258">
        <v>0.0</v>
      </c>
      <c r="AH11" s="258">
        <v>0.0</v>
      </c>
      <c r="AI11" s="207">
        <f t="shared" ref="AI11:AI43" si="8">AVERAGE(AE11:AH11)</f>
        <v>0</v>
      </c>
      <c r="AJ11" s="110">
        <f t="shared" ref="AJ11:AJ43" si="9">SUM((O11&gt;0)*1,(T11&gt;0)*1,(Y11&gt;0)*1,(AD11&gt;0)*1,(AI11&gt;0)*1)</f>
        <v>0</v>
      </c>
      <c r="AK11" s="110"/>
      <c r="AL11" s="300">
        <v>0.0</v>
      </c>
      <c r="AM11" s="301">
        <v>0.0</v>
      </c>
      <c r="AN11" s="214" t="s">
        <v>344</v>
      </c>
      <c r="AO11" s="215" t="s">
        <v>291</v>
      </c>
      <c r="AP11" s="216"/>
      <c r="AQ11" s="217"/>
      <c r="AR11" s="162"/>
      <c r="AS11" s="152"/>
      <c r="AT11" s="152"/>
      <c r="AU11" s="152"/>
      <c r="AV11" s="152"/>
      <c r="AW11" s="152"/>
      <c r="AX11" s="152"/>
      <c r="AY11" s="152"/>
      <c r="AZ11" s="152"/>
      <c r="BA11" s="152"/>
    </row>
    <row r="12">
      <c r="A12" s="97"/>
      <c r="B12" s="203">
        <v>10.0</v>
      </c>
      <c r="C12" s="268"/>
      <c r="D12" s="268"/>
      <c r="E12" s="220"/>
      <c r="F12" s="207">
        <f t="shared" ref="F12:I12" si="2">sum(K12,P12,U12,Z12,AE12)</f>
        <v>0</v>
      </c>
      <c r="G12" s="207">
        <f t="shared" si="2"/>
        <v>0</v>
      </c>
      <c r="H12" s="207">
        <f t="shared" si="2"/>
        <v>0</v>
      </c>
      <c r="I12" s="207">
        <f t="shared" si="2"/>
        <v>0</v>
      </c>
      <c r="J12" s="208">
        <f t="shared" si="3"/>
        <v>0</v>
      </c>
      <c r="K12" s="258">
        <v>0.0</v>
      </c>
      <c r="L12" s="258">
        <v>0.0</v>
      </c>
      <c r="M12" s="258">
        <v>0.0</v>
      </c>
      <c r="N12" s="258">
        <v>0.0</v>
      </c>
      <c r="O12" s="207">
        <f t="shared" si="4"/>
        <v>0</v>
      </c>
      <c r="P12" s="258">
        <v>0.0</v>
      </c>
      <c r="Q12" s="258">
        <v>0.0</v>
      </c>
      <c r="R12" s="258">
        <v>0.0</v>
      </c>
      <c r="S12" s="258">
        <v>0.0</v>
      </c>
      <c r="T12" s="207">
        <f t="shared" si="5"/>
        <v>0</v>
      </c>
      <c r="U12" s="258">
        <v>0.0</v>
      </c>
      <c r="V12" s="258">
        <v>0.0</v>
      </c>
      <c r="W12" s="258">
        <v>0.0</v>
      </c>
      <c r="X12" s="258">
        <v>0.0</v>
      </c>
      <c r="Y12" s="207">
        <f t="shared" si="6"/>
        <v>0</v>
      </c>
      <c r="Z12" s="258">
        <v>0.0</v>
      </c>
      <c r="AA12" s="258">
        <v>0.0</v>
      </c>
      <c r="AB12" s="258">
        <v>0.0</v>
      </c>
      <c r="AC12" s="258">
        <v>0.0</v>
      </c>
      <c r="AD12" s="207">
        <f t="shared" si="7"/>
        <v>0</v>
      </c>
      <c r="AE12" s="258">
        <v>0.0</v>
      </c>
      <c r="AF12" s="258">
        <v>0.0</v>
      </c>
      <c r="AG12" s="258">
        <v>0.0</v>
      </c>
      <c r="AH12" s="258">
        <v>0.0</v>
      </c>
      <c r="AI12" s="207">
        <f t="shared" si="8"/>
        <v>0</v>
      </c>
      <c r="AJ12" s="110">
        <f t="shared" si="9"/>
        <v>0</v>
      </c>
      <c r="AK12" s="222"/>
      <c r="AL12" s="300">
        <v>0.0</v>
      </c>
      <c r="AM12" s="301">
        <v>0.0</v>
      </c>
      <c r="AN12" s="97"/>
      <c r="AO12" s="97"/>
      <c r="AP12" s="216"/>
      <c r="AQ12" s="217"/>
      <c r="AR12" s="162"/>
      <c r="AS12" s="152"/>
      <c r="AT12" s="152"/>
      <c r="AU12" s="152"/>
      <c r="AV12" s="152"/>
      <c r="AW12" s="152"/>
      <c r="AX12" s="152"/>
      <c r="AY12" s="152"/>
      <c r="AZ12" s="152"/>
      <c r="BA12" s="152"/>
    </row>
    <row r="13">
      <c r="A13" s="97"/>
      <c r="B13" s="203">
        <v>20.0</v>
      </c>
      <c r="C13" s="268"/>
      <c r="D13" s="268"/>
      <c r="E13" s="220"/>
      <c r="F13" s="207">
        <f t="shared" ref="F13:I13" si="10">sum(K13,P13,U13,Z13,AE13)</f>
        <v>0</v>
      </c>
      <c r="G13" s="207">
        <f t="shared" si="10"/>
        <v>0</v>
      </c>
      <c r="H13" s="207">
        <f t="shared" si="10"/>
        <v>0</v>
      </c>
      <c r="I13" s="207">
        <f t="shared" si="10"/>
        <v>0</v>
      </c>
      <c r="J13" s="208">
        <f t="shared" si="3"/>
        <v>0</v>
      </c>
      <c r="K13" s="258">
        <v>0.0</v>
      </c>
      <c r="L13" s="258">
        <v>0.0</v>
      </c>
      <c r="M13" s="258">
        <v>0.0</v>
      </c>
      <c r="N13" s="258">
        <v>0.0</v>
      </c>
      <c r="O13" s="207">
        <f t="shared" si="4"/>
        <v>0</v>
      </c>
      <c r="P13" s="258">
        <v>0.0</v>
      </c>
      <c r="Q13" s="258">
        <v>0.0</v>
      </c>
      <c r="R13" s="258">
        <v>0.0</v>
      </c>
      <c r="S13" s="258">
        <v>0.0</v>
      </c>
      <c r="T13" s="207">
        <f t="shared" si="5"/>
        <v>0</v>
      </c>
      <c r="U13" s="258">
        <v>0.0</v>
      </c>
      <c r="V13" s="258">
        <v>0.0</v>
      </c>
      <c r="W13" s="258">
        <v>0.0</v>
      </c>
      <c r="X13" s="258">
        <v>0.0</v>
      </c>
      <c r="Y13" s="207">
        <f t="shared" si="6"/>
        <v>0</v>
      </c>
      <c r="Z13" s="258">
        <v>0.0</v>
      </c>
      <c r="AA13" s="258">
        <v>0.0</v>
      </c>
      <c r="AB13" s="258">
        <v>0.0</v>
      </c>
      <c r="AC13" s="258">
        <v>0.0</v>
      </c>
      <c r="AD13" s="207">
        <f t="shared" si="7"/>
        <v>0</v>
      </c>
      <c r="AE13" s="258">
        <v>0.0</v>
      </c>
      <c r="AF13" s="258">
        <v>0.0</v>
      </c>
      <c r="AG13" s="258">
        <v>0.0</v>
      </c>
      <c r="AH13" s="258">
        <v>0.0</v>
      </c>
      <c r="AI13" s="207">
        <f t="shared" si="8"/>
        <v>0</v>
      </c>
      <c r="AJ13" s="110">
        <f t="shared" si="9"/>
        <v>0</v>
      </c>
      <c r="AK13" s="110"/>
      <c r="AL13" s="300">
        <v>0.0</v>
      </c>
      <c r="AM13" s="301">
        <v>0.0</v>
      </c>
      <c r="AN13" s="97"/>
      <c r="AO13" s="97"/>
      <c r="AP13" s="216"/>
      <c r="AQ13" s="217"/>
      <c r="AR13" s="162"/>
      <c r="AS13" s="152"/>
      <c r="AT13" s="152"/>
      <c r="AU13" s="152"/>
      <c r="AV13" s="152"/>
      <c r="AW13" s="152"/>
      <c r="AX13" s="152"/>
      <c r="AY13" s="152"/>
      <c r="AZ13" s="152"/>
      <c r="BA13" s="152"/>
    </row>
    <row r="14">
      <c r="A14" s="97"/>
      <c r="B14" s="203">
        <v>30.0</v>
      </c>
      <c r="C14" s="268"/>
      <c r="D14" s="268"/>
      <c r="E14" s="220"/>
      <c r="F14" s="207">
        <f t="shared" ref="F14:I14" si="11">sum(K14,P14,U14,Z14,AE14)</f>
        <v>0</v>
      </c>
      <c r="G14" s="207">
        <f t="shared" si="11"/>
        <v>0</v>
      </c>
      <c r="H14" s="207">
        <f t="shared" si="11"/>
        <v>0</v>
      </c>
      <c r="I14" s="207">
        <f t="shared" si="11"/>
        <v>0</v>
      </c>
      <c r="J14" s="208">
        <f t="shared" si="3"/>
        <v>0</v>
      </c>
      <c r="K14" s="258">
        <v>0.0</v>
      </c>
      <c r="L14" s="258">
        <v>0.0</v>
      </c>
      <c r="M14" s="258">
        <v>0.0</v>
      </c>
      <c r="N14" s="258">
        <v>0.0</v>
      </c>
      <c r="O14" s="207">
        <f t="shared" si="4"/>
        <v>0</v>
      </c>
      <c r="P14" s="258">
        <v>0.0</v>
      </c>
      <c r="Q14" s="258">
        <v>0.0</v>
      </c>
      <c r="R14" s="258">
        <v>0.0</v>
      </c>
      <c r="S14" s="258">
        <v>0.0</v>
      </c>
      <c r="T14" s="207">
        <f t="shared" si="5"/>
        <v>0</v>
      </c>
      <c r="U14" s="258">
        <v>0.0</v>
      </c>
      <c r="V14" s="258">
        <v>0.0</v>
      </c>
      <c r="W14" s="258">
        <v>0.0</v>
      </c>
      <c r="X14" s="258">
        <v>0.0</v>
      </c>
      <c r="Y14" s="207">
        <f t="shared" si="6"/>
        <v>0</v>
      </c>
      <c r="Z14" s="258">
        <v>0.0</v>
      </c>
      <c r="AA14" s="258">
        <v>0.0</v>
      </c>
      <c r="AB14" s="258">
        <v>0.0</v>
      </c>
      <c r="AC14" s="258">
        <v>0.0</v>
      </c>
      <c r="AD14" s="207">
        <f t="shared" si="7"/>
        <v>0</v>
      </c>
      <c r="AE14" s="258">
        <v>0.0</v>
      </c>
      <c r="AF14" s="258">
        <v>0.0</v>
      </c>
      <c r="AG14" s="258">
        <v>0.0</v>
      </c>
      <c r="AH14" s="258">
        <v>0.0</v>
      </c>
      <c r="AI14" s="207">
        <f t="shared" si="8"/>
        <v>0</v>
      </c>
      <c r="AJ14" s="110">
        <f t="shared" si="9"/>
        <v>0</v>
      </c>
      <c r="AK14" s="110"/>
      <c r="AL14" s="300">
        <v>0.0</v>
      </c>
      <c r="AM14" s="301">
        <v>0.0</v>
      </c>
      <c r="AN14" s="97"/>
      <c r="AO14" s="97"/>
      <c r="AP14" s="216"/>
      <c r="AQ14" s="217"/>
      <c r="AR14" s="162"/>
      <c r="AS14" s="152"/>
      <c r="AT14" s="152"/>
      <c r="AU14" s="152"/>
      <c r="AV14" s="152"/>
      <c r="AW14" s="152"/>
      <c r="AX14" s="152"/>
      <c r="AY14" s="152"/>
      <c r="AZ14" s="152"/>
      <c r="BA14" s="152"/>
    </row>
    <row r="15">
      <c r="A15" s="97"/>
      <c r="B15" s="203">
        <v>40.0</v>
      </c>
      <c r="C15" s="268"/>
      <c r="D15" s="268"/>
      <c r="E15" s="220"/>
      <c r="F15" s="207">
        <f t="shared" ref="F15:I15" si="12">sum(K15,P15,U15,Z15,AE15)</f>
        <v>0</v>
      </c>
      <c r="G15" s="207">
        <f t="shared" si="12"/>
        <v>0</v>
      </c>
      <c r="H15" s="207">
        <f t="shared" si="12"/>
        <v>0</v>
      </c>
      <c r="I15" s="207">
        <f t="shared" si="12"/>
        <v>0</v>
      </c>
      <c r="J15" s="208">
        <f t="shared" si="3"/>
        <v>0</v>
      </c>
      <c r="K15" s="258">
        <v>0.0</v>
      </c>
      <c r="L15" s="258">
        <v>0.0</v>
      </c>
      <c r="M15" s="258">
        <v>0.0</v>
      </c>
      <c r="N15" s="258">
        <v>0.0</v>
      </c>
      <c r="O15" s="207">
        <f t="shared" si="4"/>
        <v>0</v>
      </c>
      <c r="P15" s="258">
        <v>0.0</v>
      </c>
      <c r="Q15" s="258">
        <v>0.0</v>
      </c>
      <c r="R15" s="258">
        <v>0.0</v>
      </c>
      <c r="S15" s="258">
        <v>0.0</v>
      </c>
      <c r="T15" s="207">
        <f t="shared" si="5"/>
        <v>0</v>
      </c>
      <c r="U15" s="258">
        <v>0.0</v>
      </c>
      <c r="V15" s="258">
        <v>0.0</v>
      </c>
      <c r="W15" s="258">
        <v>0.0</v>
      </c>
      <c r="X15" s="258">
        <v>0.0</v>
      </c>
      <c r="Y15" s="207">
        <f t="shared" si="6"/>
        <v>0</v>
      </c>
      <c r="Z15" s="258">
        <v>0.0</v>
      </c>
      <c r="AA15" s="258">
        <v>0.0</v>
      </c>
      <c r="AB15" s="258">
        <v>0.0</v>
      </c>
      <c r="AC15" s="258">
        <v>0.0</v>
      </c>
      <c r="AD15" s="207">
        <f t="shared" si="7"/>
        <v>0</v>
      </c>
      <c r="AE15" s="258">
        <v>0.0</v>
      </c>
      <c r="AF15" s="258">
        <v>0.0</v>
      </c>
      <c r="AG15" s="258">
        <v>0.0</v>
      </c>
      <c r="AH15" s="258">
        <v>0.0</v>
      </c>
      <c r="AI15" s="207">
        <f t="shared" si="8"/>
        <v>0</v>
      </c>
      <c r="AJ15" s="110">
        <f t="shared" si="9"/>
        <v>0</v>
      </c>
      <c r="AK15" s="110"/>
      <c r="AL15" s="300">
        <v>0.0</v>
      </c>
      <c r="AM15" s="301">
        <v>0.0</v>
      </c>
      <c r="AN15" s="97"/>
      <c r="AO15" s="97"/>
      <c r="AP15" s="216"/>
      <c r="AQ15" s="217"/>
      <c r="AR15" s="162"/>
      <c r="AS15" s="152"/>
      <c r="AT15" s="152"/>
      <c r="AU15" s="152"/>
      <c r="AV15" s="152"/>
      <c r="AW15" s="152"/>
      <c r="AX15" s="152"/>
      <c r="AY15" s="152"/>
      <c r="AZ15" s="152"/>
      <c r="BA15" s="152"/>
    </row>
    <row r="16">
      <c r="A16" s="97"/>
      <c r="B16" s="203">
        <v>50.0</v>
      </c>
      <c r="C16" s="268"/>
      <c r="D16" s="268"/>
      <c r="E16" s="220"/>
      <c r="F16" s="207">
        <f t="shared" ref="F16:I16" si="13">sum(K16,P16,U16,Z16,AE16)</f>
        <v>75</v>
      </c>
      <c r="G16" s="207">
        <f t="shared" si="13"/>
        <v>87.5</v>
      </c>
      <c r="H16" s="207">
        <f t="shared" si="13"/>
        <v>87.5</v>
      </c>
      <c r="I16" s="207">
        <f t="shared" si="13"/>
        <v>50</v>
      </c>
      <c r="J16" s="208">
        <f t="shared" si="3"/>
        <v>75</v>
      </c>
      <c r="K16" s="258">
        <v>0.0</v>
      </c>
      <c r="L16" s="258">
        <v>0.0</v>
      </c>
      <c r="M16" s="258">
        <v>0.0</v>
      </c>
      <c r="N16" s="258">
        <v>0.0</v>
      </c>
      <c r="O16" s="207">
        <f t="shared" si="4"/>
        <v>0</v>
      </c>
      <c r="P16" s="258">
        <v>25.0</v>
      </c>
      <c r="Q16" s="258">
        <v>25.0</v>
      </c>
      <c r="R16" s="258">
        <v>25.0</v>
      </c>
      <c r="S16" s="258">
        <v>25.0</v>
      </c>
      <c r="T16" s="207">
        <f t="shared" si="5"/>
        <v>25</v>
      </c>
      <c r="U16" s="258">
        <v>25.0</v>
      </c>
      <c r="V16" s="258">
        <v>12.5</v>
      </c>
      <c r="W16" s="258">
        <v>12.5</v>
      </c>
      <c r="X16" s="258">
        <v>0.0</v>
      </c>
      <c r="Y16" s="207">
        <f t="shared" si="6"/>
        <v>12.5</v>
      </c>
      <c r="Z16" s="258">
        <v>25.0</v>
      </c>
      <c r="AA16" s="258">
        <v>50.0</v>
      </c>
      <c r="AB16" s="258">
        <v>50.0</v>
      </c>
      <c r="AC16" s="258">
        <v>25.0</v>
      </c>
      <c r="AD16" s="207">
        <f t="shared" si="7"/>
        <v>37.5</v>
      </c>
      <c r="AE16" s="258">
        <v>0.0</v>
      </c>
      <c r="AF16" s="258">
        <v>0.0</v>
      </c>
      <c r="AG16" s="258">
        <v>0.0</v>
      </c>
      <c r="AH16" s="258">
        <v>0.0</v>
      </c>
      <c r="AI16" s="207">
        <f t="shared" si="8"/>
        <v>0</v>
      </c>
      <c r="AJ16" s="110">
        <f t="shared" si="9"/>
        <v>3</v>
      </c>
      <c r="AK16" s="222"/>
      <c r="AL16" s="300">
        <v>25.0</v>
      </c>
      <c r="AM16" s="301">
        <v>30.0</v>
      </c>
      <c r="AN16" s="97"/>
      <c r="AO16" s="97"/>
      <c r="AP16" s="216"/>
      <c r="AQ16" s="217"/>
      <c r="AR16" s="162"/>
      <c r="AS16" s="152"/>
      <c r="AT16" s="152"/>
      <c r="AU16" s="152"/>
      <c r="AV16" s="152"/>
      <c r="AW16" s="152"/>
      <c r="AX16" s="152"/>
      <c r="AY16" s="152"/>
      <c r="AZ16" s="152"/>
      <c r="BA16" s="152"/>
    </row>
    <row r="17">
      <c r="A17" s="97"/>
      <c r="B17" s="203">
        <v>60.0</v>
      </c>
      <c r="C17" s="268"/>
      <c r="D17" s="268"/>
      <c r="E17" s="220"/>
      <c r="F17" s="207">
        <f t="shared" ref="F17:I17" si="14">sum(K17,P17,U17,Z17,AE17)</f>
        <v>125</v>
      </c>
      <c r="G17" s="207">
        <f t="shared" si="14"/>
        <v>75</v>
      </c>
      <c r="H17" s="207">
        <f t="shared" si="14"/>
        <v>87.5</v>
      </c>
      <c r="I17" s="207">
        <f t="shared" si="14"/>
        <v>50</v>
      </c>
      <c r="J17" s="208">
        <f t="shared" si="3"/>
        <v>84.375</v>
      </c>
      <c r="K17" s="258">
        <v>0.0</v>
      </c>
      <c r="L17" s="258">
        <v>0.0</v>
      </c>
      <c r="M17" s="258">
        <v>12.5</v>
      </c>
      <c r="N17" s="258">
        <v>0.0</v>
      </c>
      <c r="O17" s="207">
        <f t="shared" si="4"/>
        <v>3.125</v>
      </c>
      <c r="P17" s="258">
        <v>25.0</v>
      </c>
      <c r="Q17" s="258">
        <v>25.0</v>
      </c>
      <c r="R17" s="258">
        <v>25.0</v>
      </c>
      <c r="S17" s="258">
        <v>25.0</v>
      </c>
      <c r="T17" s="207">
        <f t="shared" si="5"/>
        <v>25</v>
      </c>
      <c r="U17" s="258">
        <v>50.0</v>
      </c>
      <c r="V17" s="258">
        <v>0.0</v>
      </c>
      <c r="W17" s="258">
        <v>0.0</v>
      </c>
      <c r="X17" s="258">
        <v>0.0</v>
      </c>
      <c r="Y17" s="207">
        <f t="shared" si="6"/>
        <v>12.5</v>
      </c>
      <c r="Z17" s="258">
        <v>50.0</v>
      </c>
      <c r="AA17" s="258">
        <v>50.0</v>
      </c>
      <c r="AB17" s="258">
        <v>50.0</v>
      </c>
      <c r="AC17" s="258">
        <v>25.0</v>
      </c>
      <c r="AD17" s="207">
        <f t="shared" si="7"/>
        <v>43.75</v>
      </c>
      <c r="AE17" s="258">
        <v>0.0</v>
      </c>
      <c r="AF17" s="258">
        <v>0.0</v>
      </c>
      <c r="AG17" s="258">
        <v>0.0</v>
      </c>
      <c r="AH17" s="258">
        <v>0.0</v>
      </c>
      <c r="AI17" s="207">
        <f t="shared" si="8"/>
        <v>0</v>
      </c>
      <c r="AJ17" s="110">
        <f t="shared" si="9"/>
        <v>4</v>
      </c>
      <c r="AK17" s="222">
        <v>8.0</v>
      </c>
      <c r="AL17" s="300">
        <v>0.0</v>
      </c>
      <c r="AM17" s="301">
        <v>40.0</v>
      </c>
      <c r="AN17" s="97"/>
      <c r="AO17" s="97"/>
      <c r="AP17" s="216"/>
      <c r="AQ17" s="217"/>
      <c r="AR17" s="162"/>
      <c r="AS17" s="152"/>
      <c r="AT17" s="152"/>
      <c r="AU17" s="152"/>
      <c r="AV17" s="152"/>
      <c r="AW17" s="152"/>
      <c r="AX17" s="152"/>
      <c r="AY17" s="152"/>
      <c r="AZ17" s="152"/>
      <c r="BA17" s="152"/>
    </row>
    <row r="18">
      <c r="A18" s="97"/>
      <c r="B18" s="203">
        <v>70.0</v>
      </c>
      <c r="C18" s="268"/>
      <c r="D18" s="268"/>
      <c r="E18" s="220"/>
      <c r="F18" s="207">
        <f t="shared" ref="F18:I18" si="15">sum(K18,P18,U18,Z18,AE18)</f>
        <v>50</v>
      </c>
      <c r="G18" s="207">
        <f t="shared" si="15"/>
        <v>50</v>
      </c>
      <c r="H18" s="207">
        <f t="shared" si="15"/>
        <v>37.5</v>
      </c>
      <c r="I18" s="207">
        <f t="shared" si="15"/>
        <v>62.5</v>
      </c>
      <c r="J18" s="208">
        <f t="shared" si="3"/>
        <v>50</v>
      </c>
      <c r="K18" s="258">
        <v>0.0</v>
      </c>
      <c r="L18" s="258">
        <v>0.0</v>
      </c>
      <c r="M18" s="258">
        <v>0.0</v>
      </c>
      <c r="N18" s="258">
        <v>0.0</v>
      </c>
      <c r="O18" s="207">
        <f t="shared" si="4"/>
        <v>0</v>
      </c>
      <c r="P18" s="258">
        <v>0.0</v>
      </c>
      <c r="Q18" s="258">
        <v>0.0</v>
      </c>
      <c r="R18" s="258">
        <v>0.0</v>
      </c>
      <c r="S18" s="258">
        <v>25.0</v>
      </c>
      <c r="T18" s="207">
        <f t="shared" si="5"/>
        <v>6.25</v>
      </c>
      <c r="U18" s="258">
        <v>25.0</v>
      </c>
      <c r="V18" s="258">
        <v>25.0</v>
      </c>
      <c r="W18" s="258">
        <v>12.5</v>
      </c>
      <c r="X18" s="258">
        <v>12.5</v>
      </c>
      <c r="Y18" s="207">
        <f t="shared" si="6"/>
        <v>18.75</v>
      </c>
      <c r="Z18" s="258">
        <v>25.0</v>
      </c>
      <c r="AA18" s="258">
        <v>25.0</v>
      </c>
      <c r="AB18" s="258">
        <v>25.0</v>
      </c>
      <c r="AC18" s="258">
        <v>25.0</v>
      </c>
      <c r="AD18" s="207">
        <f t="shared" si="7"/>
        <v>25</v>
      </c>
      <c r="AE18" s="258">
        <v>0.0</v>
      </c>
      <c r="AF18" s="258">
        <v>0.0</v>
      </c>
      <c r="AG18" s="258">
        <v>0.0</v>
      </c>
      <c r="AH18" s="258">
        <v>0.0</v>
      </c>
      <c r="AI18" s="207">
        <f t="shared" si="8"/>
        <v>0</v>
      </c>
      <c r="AJ18" s="110">
        <f t="shared" si="9"/>
        <v>3</v>
      </c>
      <c r="AK18" s="110"/>
      <c r="AL18" s="300">
        <v>0.0</v>
      </c>
      <c r="AM18" s="301">
        <v>20.0</v>
      </c>
      <c r="AN18" s="97"/>
      <c r="AO18" s="97"/>
      <c r="AP18" s="216"/>
      <c r="AQ18" s="217"/>
      <c r="AR18" s="162"/>
      <c r="AS18" s="152"/>
      <c r="AT18" s="152"/>
      <c r="AU18" s="152"/>
      <c r="AV18" s="152"/>
      <c r="AW18" s="152"/>
      <c r="AX18" s="152"/>
      <c r="AY18" s="152"/>
      <c r="AZ18" s="152"/>
      <c r="BA18" s="152"/>
    </row>
    <row r="19">
      <c r="A19" s="97"/>
      <c r="B19" s="203">
        <v>80.0</v>
      </c>
      <c r="C19" s="268"/>
      <c r="D19" s="268"/>
      <c r="E19" s="220"/>
      <c r="F19" s="207">
        <f t="shared" ref="F19:I19" si="16">sum(K19,P19,U19,Z19,AE19)</f>
        <v>68.75</v>
      </c>
      <c r="G19" s="207">
        <f t="shared" si="16"/>
        <v>37.5</v>
      </c>
      <c r="H19" s="207">
        <f t="shared" si="16"/>
        <v>50</v>
      </c>
      <c r="I19" s="207">
        <f t="shared" si="16"/>
        <v>50</v>
      </c>
      <c r="J19" s="208">
        <f t="shared" si="3"/>
        <v>51.5625</v>
      </c>
      <c r="K19" s="258">
        <v>6.25</v>
      </c>
      <c r="L19" s="258">
        <v>0.0</v>
      </c>
      <c r="M19" s="258">
        <v>0.0</v>
      </c>
      <c r="N19" s="258">
        <v>0.0</v>
      </c>
      <c r="O19" s="207">
        <f t="shared" si="4"/>
        <v>1.5625</v>
      </c>
      <c r="P19" s="258">
        <v>25.0</v>
      </c>
      <c r="Q19" s="258">
        <v>25.0</v>
      </c>
      <c r="R19" s="258">
        <v>25.0</v>
      </c>
      <c r="S19" s="258">
        <v>25.0</v>
      </c>
      <c r="T19" s="207">
        <f t="shared" si="5"/>
        <v>25</v>
      </c>
      <c r="U19" s="258">
        <v>12.5</v>
      </c>
      <c r="V19" s="258">
        <v>12.5</v>
      </c>
      <c r="W19" s="258">
        <v>0.0</v>
      </c>
      <c r="X19" s="258">
        <v>0.0</v>
      </c>
      <c r="Y19" s="207">
        <f t="shared" si="6"/>
        <v>6.25</v>
      </c>
      <c r="Z19" s="258">
        <v>25.0</v>
      </c>
      <c r="AA19" s="258">
        <v>0.0</v>
      </c>
      <c r="AB19" s="258">
        <v>25.0</v>
      </c>
      <c r="AC19" s="258">
        <v>25.0</v>
      </c>
      <c r="AD19" s="207">
        <f t="shared" si="7"/>
        <v>18.75</v>
      </c>
      <c r="AE19" s="258">
        <v>0.0</v>
      </c>
      <c r="AF19" s="258">
        <v>0.0</v>
      </c>
      <c r="AG19" s="258">
        <v>0.0</v>
      </c>
      <c r="AH19" s="258">
        <v>0.0</v>
      </c>
      <c r="AI19" s="207">
        <f t="shared" si="8"/>
        <v>0</v>
      </c>
      <c r="AJ19" s="110">
        <f t="shared" si="9"/>
        <v>4</v>
      </c>
      <c r="AK19" s="110">
        <v>4.0</v>
      </c>
      <c r="AL19" s="300">
        <v>10.0</v>
      </c>
      <c r="AM19" s="301">
        <v>40.0</v>
      </c>
      <c r="AN19" s="97"/>
      <c r="AO19" s="97"/>
      <c r="AP19" s="216"/>
      <c r="AQ19" s="217"/>
      <c r="AR19" s="162"/>
      <c r="AS19" s="152"/>
      <c r="AT19" s="152"/>
      <c r="AU19" s="152"/>
      <c r="AV19" s="152"/>
      <c r="AW19" s="152"/>
      <c r="AX19" s="152"/>
      <c r="AY19" s="152"/>
      <c r="AZ19" s="152"/>
      <c r="BA19" s="152"/>
    </row>
    <row r="20">
      <c r="A20" s="97"/>
      <c r="B20" s="203">
        <v>90.0</v>
      </c>
      <c r="C20" s="268"/>
      <c r="D20" s="268"/>
      <c r="E20" s="220"/>
      <c r="F20" s="207">
        <f t="shared" ref="F20:I20" si="17">sum(K20,P20,U20,Z20,AE20)</f>
        <v>50</v>
      </c>
      <c r="G20" s="207">
        <f t="shared" si="17"/>
        <v>37.5</v>
      </c>
      <c r="H20" s="207">
        <f t="shared" si="17"/>
        <v>43.75</v>
      </c>
      <c r="I20" s="207">
        <f t="shared" si="17"/>
        <v>43.75</v>
      </c>
      <c r="J20" s="208">
        <f t="shared" si="3"/>
        <v>43.75</v>
      </c>
      <c r="K20" s="258">
        <v>0.0</v>
      </c>
      <c r="L20" s="258">
        <v>0.0</v>
      </c>
      <c r="M20" s="258">
        <v>6.25</v>
      </c>
      <c r="N20" s="258">
        <v>6.25</v>
      </c>
      <c r="O20" s="207">
        <f t="shared" si="4"/>
        <v>3.125</v>
      </c>
      <c r="P20" s="258">
        <v>25.0</v>
      </c>
      <c r="Q20" s="258">
        <v>12.5</v>
      </c>
      <c r="R20" s="258">
        <v>12.5</v>
      </c>
      <c r="S20" s="258">
        <v>12.5</v>
      </c>
      <c r="T20" s="207">
        <f t="shared" si="5"/>
        <v>15.625</v>
      </c>
      <c r="U20" s="258">
        <v>0.0</v>
      </c>
      <c r="V20" s="258">
        <v>0.0</v>
      </c>
      <c r="W20" s="258">
        <v>0.0</v>
      </c>
      <c r="X20" s="258">
        <v>0.0</v>
      </c>
      <c r="Y20" s="207">
        <f t="shared" si="6"/>
        <v>0</v>
      </c>
      <c r="Z20" s="258">
        <v>25.0</v>
      </c>
      <c r="AA20" s="258">
        <v>25.0</v>
      </c>
      <c r="AB20" s="258">
        <v>25.0</v>
      </c>
      <c r="AC20" s="258">
        <v>25.0</v>
      </c>
      <c r="AD20" s="207">
        <f t="shared" si="7"/>
        <v>25</v>
      </c>
      <c r="AE20" s="258">
        <v>0.0</v>
      </c>
      <c r="AF20" s="258">
        <v>0.0</v>
      </c>
      <c r="AG20" s="258">
        <v>0.0</v>
      </c>
      <c r="AH20" s="258">
        <v>0.0</v>
      </c>
      <c r="AI20" s="207">
        <f t="shared" si="8"/>
        <v>0</v>
      </c>
      <c r="AJ20" s="110">
        <f t="shared" si="9"/>
        <v>3</v>
      </c>
      <c r="AK20" s="222">
        <v>8.0</v>
      </c>
      <c r="AL20" s="300">
        <v>25.0</v>
      </c>
      <c r="AM20" s="301">
        <v>50.0</v>
      </c>
      <c r="AN20" s="97"/>
      <c r="AO20" s="97"/>
      <c r="AP20" s="216"/>
      <c r="AQ20" s="217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</row>
    <row r="21">
      <c r="A21" s="96"/>
      <c r="B21" s="203">
        <v>100.0</v>
      </c>
      <c r="C21" s="302" t="s">
        <v>81</v>
      </c>
      <c r="D21" s="302" t="s">
        <v>345</v>
      </c>
      <c r="E21" s="227"/>
      <c r="F21" s="207">
        <f t="shared" ref="F21:I21" si="18">sum(K21,P21,U21,Z21,AE21)</f>
        <v>87.5</v>
      </c>
      <c r="G21" s="207">
        <f t="shared" si="18"/>
        <v>50</v>
      </c>
      <c r="H21" s="207">
        <f t="shared" si="18"/>
        <v>37.5</v>
      </c>
      <c r="I21" s="207">
        <f t="shared" si="18"/>
        <v>50</v>
      </c>
      <c r="J21" s="208">
        <f t="shared" si="3"/>
        <v>56.25</v>
      </c>
      <c r="K21" s="258">
        <v>0.0</v>
      </c>
      <c r="L21" s="258">
        <v>0.0</v>
      </c>
      <c r="M21" s="258">
        <v>0.0</v>
      </c>
      <c r="N21" s="258">
        <v>0.0</v>
      </c>
      <c r="O21" s="207">
        <f t="shared" si="4"/>
        <v>0</v>
      </c>
      <c r="P21" s="258">
        <v>12.5</v>
      </c>
      <c r="Q21" s="258">
        <v>25.0</v>
      </c>
      <c r="R21" s="258">
        <v>12.5</v>
      </c>
      <c r="S21" s="258">
        <v>25.0</v>
      </c>
      <c r="T21" s="207">
        <f t="shared" si="5"/>
        <v>18.75</v>
      </c>
      <c r="U21" s="258">
        <v>50.0</v>
      </c>
      <c r="V21" s="258">
        <v>0.0</v>
      </c>
      <c r="W21" s="258">
        <v>0.0</v>
      </c>
      <c r="X21" s="258">
        <v>0.0</v>
      </c>
      <c r="Y21" s="207">
        <f t="shared" si="6"/>
        <v>12.5</v>
      </c>
      <c r="Z21" s="258">
        <v>25.0</v>
      </c>
      <c r="AA21" s="258">
        <v>25.0</v>
      </c>
      <c r="AB21" s="258">
        <v>25.0</v>
      </c>
      <c r="AC21" s="258">
        <v>25.0</v>
      </c>
      <c r="AD21" s="207">
        <f t="shared" si="7"/>
        <v>25</v>
      </c>
      <c r="AE21" s="258">
        <v>0.0</v>
      </c>
      <c r="AF21" s="258">
        <v>0.0</v>
      </c>
      <c r="AG21" s="258">
        <v>0.0</v>
      </c>
      <c r="AH21" s="258">
        <v>0.0</v>
      </c>
      <c r="AI21" s="207">
        <f t="shared" si="8"/>
        <v>0</v>
      </c>
      <c r="AJ21" s="110">
        <f t="shared" si="9"/>
        <v>3</v>
      </c>
      <c r="AK21" s="224"/>
      <c r="AL21" s="300">
        <v>10.0</v>
      </c>
      <c r="AM21" s="301">
        <v>0.0</v>
      </c>
      <c r="AN21" s="96"/>
      <c r="AO21" s="96"/>
      <c r="AP21" s="216"/>
      <c r="AQ21" s="217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</row>
    <row r="22">
      <c r="A22" s="202">
        <v>2.0</v>
      </c>
      <c r="B22" s="203">
        <v>0.0</v>
      </c>
      <c r="C22" s="264" t="s">
        <v>346</v>
      </c>
      <c r="D22" s="264" t="s">
        <v>80</v>
      </c>
      <c r="E22" s="206"/>
      <c r="F22" s="207">
        <f t="shared" ref="F22:I22" si="19">sum(K22,P22,U22,Z22,AE22)</f>
        <v>0</v>
      </c>
      <c r="G22" s="207">
        <f t="shared" si="19"/>
        <v>0</v>
      </c>
      <c r="H22" s="207">
        <f t="shared" si="19"/>
        <v>0</v>
      </c>
      <c r="I22" s="207">
        <f t="shared" si="19"/>
        <v>0</v>
      </c>
      <c r="J22" s="208">
        <f t="shared" si="3"/>
        <v>0</v>
      </c>
      <c r="K22" s="258">
        <v>0.0</v>
      </c>
      <c r="L22" s="258">
        <v>0.0</v>
      </c>
      <c r="M22" s="258">
        <v>0.0</v>
      </c>
      <c r="N22" s="258">
        <v>0.0</v>
      </c>
      <c r="O22" s="207">
        <f t="shared" si="4"/>
        <v>0</v>
      </c>
      <c r="P22" s="258">
        <v>0.0</v>
      </c>
      <c r="Q22" s="258">
        <v>0.0</v>
      </c>
      <c r="R22" s="258">
        <v>0.0</v>
      </c>
      <c r="S22" s="258">
        <v>0.0</v>
      </c>
      <c r="T22" s="207">
        <f t="shared" si="5"/>
        <v>0</v>
      </c>
      <c r="U22" s="258">
        <v>0.0</v>
      </c>
      <c r="V22" s="258">
        <v>0.0</v>
      </c>
      <c r="W22" s="258">
        <v>0.0</v>
      </c>
      <c r="X22" s="258">
        <v>0.0</v>
      </c>
      <c r="Y22" s="207">
        <f t="shared" si="6"/>
        <v>0</v>
      </c>
      <c r="Z22" s="258">
        <v>0.0</v>
      </c>
      <c r="AA22" s="258">
        <v>0.0</v>
      </c>
      <c r="AB22" s="258">
        <v>0.0</v>
      </c>
      <c r="AC22" s="258">
        <v>0.0</v>
      </c>
      <c r="AD22" s="207">
        <f t="shared" si="7"/>
        <v>0</v>
      </c>
      <c r="AE22" s="258">
        <v>0.0</v>
      </c>
      <c r="AF22" s="258">
        <v>0.0</v>
      </c>
      <c r="AG22" s="258">
        <v>0.0</v>
      </c>
      <c r="AH22" s="258">
        <v>0.0</v>
      </c>
      <c r="AI22" s="207">
        <f t="shared" si="8"/>
        <v>0</v>
      </c>
      <c r="AJ22" s="110">
        <f t="shared" si="9"/>
        <v>0</v>
      </c>
      <c r="AK22" s="110"/>
      <c r="AL22" s="300">
        <v>0.0</v>
      </c>
      <c r="AM22" s="301">
        <v>0.0</v>
      </c>
      <c r="AN22" s="214" t="s">
        <v>344</v>
      </c>
      <c r="AO22" s="215" t="s">
        <v>291</v>
      </c>
      <c r="AP22" s="216"/>
      <c r="AQ22" s="217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</row>
    <row r="23">
      <c r="A23" s="97"/>
      <c r="B23" s="203">
        <v>10.0</v>
      </c>
      <c r="C23" s="268"/>
      <c r="D23" s="268"/>
      <c r="E23" s="220"/>
      <c r="F23" s="207">
        <f t="shared" ref="F23:I23" si="20">sum(K23,P23,U23,Z23,AE23)</f>
        <v>0</v>
      </c>
      <c r="G23" s="207">
        <f t="shared" si="20"/>
        <v>0</v>
      </c>
      <c r="H23" s="207">
        <f t="shared" si="20"/>
        <v>0</v>
      </c>
      <c r="I23" s="207">
        <f t="shared" si="20"/>
        <v>0</v>
      </c>
      <c r="J23" s="208">
        <f t="shared" si="3"/>
        <v>0</v>
      </c>
      <c r="K23" s="258">
        <v>0.0</v>
      </c>
      <c r="L23" s="258">
        <v>0.0</v>
      </c>
      <c r="M23" s="258">
        <v>0.0</v>
      </c>
      <c r="N23" s="258">
        <v>0.0</v>
      </c>
      <c r="O23" s="207">
        <f t="shared" si="4"/>
        <v>0</v>
      </c>
      <c r="P23" s="258">
        <v>0.0</v>
      </c>
      <c r="Q23" s="258">
        <v>0.0</v>
      </c>
      <c r="R23" s="258">
        <v>0.0</v>
      </c>
      <c r="S23" s="258">
        <v>0.0</v>
      </c>
      <c r="T23" s="207">
        <f t="shared" si="5"/>
        <v>0</v>
      </c>
      <c r="U23" s="258">
        <v>0.0</v>
      </c>
      <c r="V23" s="258">
        <v>0.0</v>
      </c>
      <c r="W23" s="258">
        <v>0.0</v>
      </c>
      <c r="X23" s="258">
        <v>0.0</v>
      </c>
      <c r="Y23" s="207">
        <f t="shared" si="6"/>
        <v>0</v>
      </c>
      <c r="Z23" s="258">
        <v>0.0</v>
      </c>
      <c r="AA23" s="258">
        <v>0.0</v>
      </c>
      <c r="AB23" s="258">
        <v>0.0</v>
      </c>
      <c r="AC23" s="258">
        <v>0.0</v>
      </c>
      <c r="AD23" s="207">
        <f t="shared" si="7"/>
        <v>0</v>
      </c>
      <c r="AE23" s="258">
        <v>0.0</v>
      </c>
      <c r="AF23" s="258">
        <v>0.0</v>
      </c>
      <c r="AG23" s="258">
        <v>0.0</v>
      </c>
      <c r="AH23" s="258">
        <v>0.0</v>
      </c>
      <c r="AI23" s="207">
        <f t="shared" si="8"/>
        <v>0</v>
      </c>
      <c r="AJ23" s="110">
        <f t="shared" si="9"/>
        <v>0</v>
      </c>
      <c r="AK23" s="110"/>
      <c r="AL23" s="300">
        <v>0.0</v>
      </c>
      <c r="AM23" s="301">
        <v>0.0</v>
      </c>
      <c r="AN23" s="97"/>
      <c r="AO23" s="97"/>
      <c r="AP23" s="216"/>
      <c r="AQ23" s="217"/>
      <c r="AR23" s="162"/>
      <c r="AS23" s="152"/>
      <c r="AT23" s="152"/>
      <c r="AU23" s="152"/>
      <c r="AV23" s="152"/>
      <c r="AW23" s="152"/>
      <c r="AX23" s="152"/>
      <c r="AY23" s="152"/>
      <c r="AZ23" s="152"/>
      <c r="BA23" s="152"/>
    </row>
    <row r="24">
      <c r="A24" s="97"/>
      <c r="B24" s="203">
        <v>20.0</v>
      </c>
      <c r="C24" s="268"/>
      <c r="D24" s="268"/>
      <c r="E24" s="220"/>
      <c r="F24" s="207">
        <f t="shared" ref="F24:I24" si="21">sum(K24,P24,U24,Z24,AE24)</f>
        <v>0</v>
      </c>
      <c r="G24" s="207">
        <f t="shared" si="21"/>
        <v>0</v>
      </c>
      <c r="H24" s="207">
        <f t="shared" si="21"/>
        <v>0</v>
      </c>
      <c r="I24" s="207">
        <f t="shared" si="21"/>
        <v>0</v>
      </c>
      <c r="J24" s="208">
        <f t="shared" si="3"/>
        <v>0</v>
      </c>
      <c r="K24" s="258">
        <v>0.0</v>
      </c>
      <c r="L24" s="258">
        <v>0.0</v>
      </c>
      <c r="M24" s="258">
        <v>0.0</v>
      </c>
      <c r="N24" s="258">
        <v>0.0</v>
      </c>
      <c r="O24" s="207">
        <f t="shared" si="4"/>
        <v>0</v>
      </c>
      <c r="P24" s="258">
        <v>0.0</v>
      </c>
      <c r="Q24" s="258">
        <v>0.0</v>
      </c>
      <c r="R24" s="258">
        <v>0.0</v>
      </c>
      <c r="S24" s="258">
        <v>0.0</v>
      </c>
      <c r="T24" s="207">
        <f t="shared" si="5"/>
        <v>0</v>
      </c>
      <c r="U24" s="258">
        <v>0.0</v>
      </c>
      <c r="V24" s="258">
        <v>0.0</v>
      </c>
      <c r="W24" s="258">
        <v>0.0</v>
      </c>
      <c r="X24" s="258">
        <v>0.0</v>
      </c>
      <c r="Y24" s="207">
        <f t="shared" si="6"/>
        <v>0</v>
      </c>
      <c r="Z24" s="258">
        <v>0.0</v>
      </c>
      <c r="AA24" s="258">
        <v>0.0</v>
      </c>
      <c r="AB24" s="258">
        <v>0.0</v>
      </c>
      <c r="AC24" s="258">
        <v>0.0</v>
      </c>
      <c r="AD24" s="207">
        <f t="shared" si="7"/>
        <v>0</v>
      </c>
      <c r="AE24" s="258">
        <v>0.0</v>
      </c>
      <c r="AF24" s="258">
        <v>0.0</v>
      </c>
      <c r="AG24" s="258">
        <v>0.0</v>
      </c>
      <c r="AH24" s="258">
        <v>0.0</v>
      </c>
      <c r="AI24" s="207">
        <f t="shared" si="8"/>
        <v>0</v>
      </c>
      <c r="AJ24" s="110">
        <f t="shared" si="9"/>
        <v>0</v>
      </c>
      <c r="AK24" s="224"/>
      <c r="AL24" s="300">
        <v>0.0</v>
      </c>
      <c r="AM24" s="301">
        <v>0.0</v>
      </c>
      <c r="AN24" s="97"/>
      <c r="AO24" s="97"/>
      <c r="AP24" s="216"/>
      <c r="AQ24" s="217"/>
      <c r="AR24" s="162"/>
      <c r="AS24" s="152"/>
      <c r="AT24" s="152"/>
      <c r="AU24" s="152"/>
      <c r="AV24" s="152"/>
      <c r="AW24" s="152"/>
      <c r="AX24" s="152"/>
      <c r="AY24" s="152"/>
      <c r="AZ24" s="152"/>
      <c r="BA24" s="152"/>
    </row>
    <row r="25">
      <c r="A25" s="97"/>
      <c r="B25" s="203">
        <v>30.0</v>
      </c>
      <c r="C25" s="268"/>
      <c r="D25" s="268"/>
      <c r="E25" s="220"/>
      <c r="F25" s="207">
        <f t="shared" ref="F25:I25" si="22">sum(K25,P25,U25,Z25,AE25)</f>
        <v>0</v>
      </c>
      <c r="G25" s="207">
        <f t="shared" si="22"/>
        <v>0</v>
      </c>
      <c r="H25" s="207">
        <f t="shared" si="22"/>
        <v>0</v>
      </c>
      <c r="I25" s="207">
        <f t="shared" si="22"/>
        <v>0</v>
      </c>
      <c r="J25" s="208">
        <f t="shared" si="3"/>
        <v>0</v>
      </c>
      <c r="K25" s="258">
        <v>0.0</v>
      </c>
      <c r="L25" s="258">
        <v>0.0</v>
      </c>
      <c r="M25" s="258">
        <v>0.0</v>
      </c>
      <c r="N25" s="258">
        <v>0.0</v>
      </c>
      <c r="O25" s="207">
        <f t="shared" si="4"/>
        <v>0</v>
      </c>
      <c r="P25" s="258">
        <v>0.0</v>
      </c>
      <c r="Q25" s="258">
        <v>0.0</v>
      </c>
      <c r="R25" s="258">
        <v>0.0</v>
      </c>
      <c r="S25" s="258">
        <v>0.0</v>
      </c>
      <c r="T25" s="207">
        <f t="shared" si="5"/>
        <v>0</v>
      </c>
      <c r="U25" s="258">
        <v>0.0</v>
      </c>
      <c r="V25" s="258">
        <v>0.0</v>
      </c>
      <c r="W25" s="258">
        <v>0.0</v>
      </c>
      <c r="X25" s="258">
        <v>0.0</v>
      </c>
      <c r="Y25" s="207">
        <f t="shared" si="6"/>
        <v>0</v>
      </c>
      <c r="Z25" s="258">
        <v>0.0</v>
      </c>
      <c r="AA25" s="258">
        <v>0.0</v>
      </c>
      <c r="AB25" s="258">
        <v>0.0</v>
      </c>
      <c r="AC25" s="258">
        <v>0.0</v>
      </c>
      <c r="AD25" s="207">
        <f t="shared" si="7"/>
        <v>0</v>
      </c>
      <c r="AE25" s="258">
        <v>0.0</v>
      </c>
      <c r="AF25" s="258">
        <v>0.0</v>
      </c>
      <c r="AG25" s="258">
        <v>0.0</v>
      </c>
      <c r="AH25" s="258">
        <v>0.0</v>
      </c>
      <c r="AI25" s="207">
        <f t="shared" si="8"/>
        <v>0</v>
      </c>
      <c r="AJ25" s="110">
        <f t="shared" si="9"/>
        <v>0</v>
      </c>
      <c r="AK25" s="224"/>
      <c r="AL25" s="300">
        <v>0.0</v>
      </c>
      <c r="AM25" s="301">
        <v>0.0</v>
      </c>
      <c r="AN25" s="97"/>
      <c r="AO25" s="97"/>
      <c r="AP25" s="216"/>
      <c r="AQ25" s="217"/>
      <c r="AR25" s="162"/>
      <c r="AS25" s="152"/>
      <c r="AT25" s="152"/>
      <c r="AU25" s="152"/>
      <c r="AV25" s="152"/>
      <c r="AW25" s="152"/>
      <c r="AX25" s="152"/>
      <c r="AY25" s="152"/>
      <c r="AZ25" s="152"/>
      <c r="BA25" s="152"/>
    </row>
    <row r="26">
      <c r="A26" s="97"/>
      <c r="B26" s="203">
        <v>40.0</v>
      </c>
      <c r="C26" s="268"/>
      <c r="D26" s="268"/>
      <c r="E26" s="220"/>
      <c r="F26" s="207">
        <f t="shared" ref="F26:I26" si="23">sum(K26,P26,U26,Z26,AE26)</f>
        <v>0</v>
      </c>
      <c r="G26" s="207">
        <f t="shared" si="23"/>
        <v>0</v>
      </c>
      <c r="H26" s="207">
        <f t="shared" si="23"/>
        <v>0</v>
      </c>
      <c r="I26" s="207">
        <f t="shared" si="23"/>
        <v>0</v>
      </c>
      <c r="J26" s="208">
        <f t="shared" si="3"/>
        <v>0</v>
      </c>
      <c r="K26" s="258">
        <v>0.0</v>
      </c>
      <c r="L26" s="258">
        <v>0.0</v>
      </c>
      <c r="M26" s="258">
        <v>0.0</v>
      </c>
      <c r="N26" s="258">
        <v>0.0</v>
      </c>
      <c r="O26" s="207">
        <f t="shared" si="4"/>
        <v>0</v>
      </c>
      <c r="P26" s="258">
        <v>0.0</v>
      </c>
      <c r="Q26" s="258">
        <v>0.0</v>
      </c>
      <c r="R26" s="258">
        <v>0.0</v>
      </c>
      <c r="S26" s="258">
        <v>0.0</v>
      </c>
      <c r="T26" s="207">
        <f t="shared" si="5"/>
        <v>0</v>
      </c>
      <c r="U26" s="258">
        <v>0.0</v>
      </c>
      <c r="V26" s="258">
        <v>0.0</v>
      </c>
      <c r="W26" s="258">
        <v>0.0</v>
      </c>
      <c r="X26" s="258">
        <v>0.0</v>
      </c>
      <c r="Y26" s="207">
        <f t="shared" si="6"/>
        <v>0</v>
      </c>
      <c r="Z26" s="258">
        <v>0.0</v>
      </c>
      <c r="AA26" s="258">
        <v>0.0</v>
      </c>
      <c r="AB26" s="258">
        <v>0.0</v>
      </c>
      <c r="AC26" s="258">
        <v>0.0</v>
      </c>
      <c r="AD26" s="207">
        <f t="shared" si="7"/>
        <v>0</v>
      </c>
      <c r="AE26" s="258">
        <v>0.0</v>
      </c>
      <c r="AF26" s="258">
        <v>0.0</v>
      </c>
      <c r="AG26" s="258">
        <v>0.0</v>
      </c>
      <c r="AH26" s="258">
        <v>0.0</v>
      </c>
      <c r="AI26" s="207">
        <f t="shared" si="8"/>
        <v>0</v>
      </c>
      <c r="AJ26" s="110">
        <f t="shared" si="9"/>
        <v>0</v>
      </c>
      <c r="AK26" s="110"/>
      <c r="AL26" s="300">
        <v>0.0</v>
      </c>
      <c r="AM26" s="301">
        <v>0.0</v>
      </c>
      <c r="AN26" s="97"/>
      <c r="AO26" s="97"/>
      <c r="AP26" s="216"/>
      <c r="AQ26" s="217"/>
      <c r="AR26" s="162"/>
      <c r="AS26" s="152"/>
      <c r="AT26" s="152"/>
      <c r="AU26" s="152"/>
      <c r="AV26" s="152"/>
      <c r="AW26" s="152"/>
      <c r="AX26" s="152"/>
      <c r="AY26" s="152"/>
      <c r="AZ26" s="152"/>
      <c r="BA26" s="152"/>
    </row>
    <row r="27">
      <c r="A27" s="97"/>
      <c r="B27" s="203">
        <v>50.0</v>
      </c>
      <c r="C27" s="268"/>
      <c r="D27" s="268"/>
      <c r="E27" s="220"/>
      <c r="F27" s="207">
        <f t="shared" ref="F27:I27" si="24">sum(K27,P27,U27,Z27,AE27)</f>
        <v>68.75</v>
      </c>
      <c r="G27" s="207">
        <f t="shared" si="24"/>
        <v>81.25</v>
      </c>
      <c r="H27" s="207">
        <f t="shared" si="24"/>
        <v>87.5</v>
      </c>
      <c r="I27" s="207">
        <f t="shared" si="24"/>
        <v>75</v>
      </c>
      <c r="J27" s="208">
        <f t="shared" si="3"/>
        <v>78.125</v>
      </c>
      <c r="K27" s="258">
        <v>0.0</v>
      </c>
      <c r="L27" s="258">
        <v>12.5</v>
      </c>
      <c r="M27" s="258">
        <v>12.5</v>
      </c>
      <c r="N27" s="258">
        <v>0.0</v>
      </c>
      <c r="O27" s="207">
        <f t="shared" si="4"/>
        <v>6.25</v>
      </c>
      <c r="P27" s="258">
        <v>25.0</v>
      </c>
      <c r="Q27" s="258">
        <v>25.0</v>
      </c>
      <c r="R27" s="258">
        <v>25.0</v>
      </c>
      <c r="S27" s="258">
        <v>25.0</v>
      </c>
      <c r="T27" s="207">
        <f t="shared" si="5"/>
        <v>25</v>
      </c>
      <c r="U27" s="258">
        <v>12.5</v>
      </c>
      <c r="V27" s="258">
        <v>12.5</v>
      </c>
      <c r="W27" s="258">
        <v>25.0</v>
      </c>
      <c r="X27" s="258">
        <v>25.0</v>
      </c>
      <c r="Y27" s="207">
        <f t="shared" si="6"/>
        <v>18.75</v>
      </c>
      <c r="Z27" s="258">
        <v>25.0</v>
      </c>
      <c r="AA27" s="258">
        <v>25.0</v>
      </c>
      <c r="AB27" s="258">
        <v>25.0</v>
      </c>
      <c r="AC27" s="258">
        <v>25.0</v>
      </c>
      <c r="AD27" s="207">
        <f t="shared" si="7"/>
        <v>25</v>
      </c>
      <c r="AE27" s="258">
        <v>6.25</v>
      </c>
      <c r="AF27" s="258">
        <v>6.25</v>
      </c>
      <c r="AG27" s="258">
        <v>0.0</v>
      </c>
      <c r="AH27" s="258">
        <v>0.0</v>
      </c>
      <c r="AI27" s="207">
        <f t="shared" si="8"/>
        <v>3.125</v>
      </c>
      <c r="AJ27" s="110">
        <f t="shared" si="9"/>
        <v>5</v>
      </c>
      <c r="AK27" s="222">
        <v>16.0</v>
      </c>
      <c r="AL27" s="300">
        <v>10.0</v>
      </c>
      <c r="AM27" s="301">
        <v>40.0</v>
      </c>
      <c r="AN27" s="97"/>
      <c r="AO27" s="97"/>
      <c r="AP27" s="216"/>
      <c r="AQ27" s="217"/>
      <c r="AR27" s="162"/>
      <c r="AS27" s="152"/>
      <c r="AT27" s="152"/>
      <c r="AU27" s="152"/>
      <c r="AV27" s="152"/>
      <c r="AW27" s="152"/>
      <c r="AX27" s="152"/>
      <c r="AY27" s="152"/>
      <c r="AZ27" s="152"/>
      <c r="BA27" s="152"/>
    </row>
    <row r="28">
      <c r="A28" s="97"/>
      <c r="B28" s="203">
        <v>60.0</v>
      </c>
      <c r="C28" s="268"/>
      <c r="D28" s="268"/>
      <c r="E28" s="220"/>
      <c r="F28" s="207">
        <f t="shared" ref="F28:I28" si="25">sum(K28,P28,U28,Z28,AE28)</f>
        <v>87.5</v>
      </c>
      <c r="G28" s="207">
        <f t="shared" si="25"/>
        <v>81.25</v>
      </c>
      <c r="H28" s="207">
        <f t="shared" si="25"/>
        <v>50</v>
      </c>
      <c r="I28" s="207">
        <f t="shared" si="25"/>
        <v>50</v>
      </c>
      <c r="J28" s="208">
        <f t="shared" si="3"/>
        <v>67.1875</v>
      </c>
      <c r="K28" s="258">
        <v>12.5</v>
      </c>
      <c r="L28" s="258">
        <v>0.0</v>
      </c>
      <c r="M28" s="258">
        <v>0.0</v>
      </c>
      <c r="N28" s="258">
        <v>0.0</v>
      </c>
      <c r="O28" s="207">
        <f t="shared" si="4"/>
        <v>3.125</v>
      </c>
      <c r="P28" s="258">
        <v>0.0</v>
      </c>
      <c r="Q28" s="258">
        <v>25.0</v>
      </c>
      <c r="R28" s="258">
        <v>0.0</v>
      </c>
      <c r="S28" s="258">
        <v>0.0</v>
      </c>
      <c r="T28" s="207">
        <f t="shared" si="5"/>
        <v>6.25</v>
      </c>
      <c r="U28" s="258">
        <v>25.0</v>
      </c>
      <c r="V28" s="258">
        <v>18.75</v>
      </c>
      <c r="W28" s="258">
        <v>12.5</v>
      </c>
      <c r="X28" s="258">
        <v>12.5</v>
      </c>
      <c r="Y28" s="207">
        <f t="shared" si="6"/>
        <v>17.1875</v>
      </c>
      <c r="Z28" s="258">
        <v>25.0</v>
      </c>
      <c r="AA28" s="258">
        <v>25.0</v>
      </c>
      <c r="AB28" s="258">
        <v>25.0</v>
      </c>
      <c r="AC28" s="258">
        <v>25.0</v>
      </c>
      <c r="AD28" s="207">
        <f t="shared" si="7"/>
        <v>25</v>
      </c>
      <c r="AE28" s="258">
        <v>25.0</v>
      </c>
      <c r="AF28" s="258">
        <v>12.5</v>
      </c>
      <c r="AG28" s="258">
        <v>12.5</v>
      </c>
      <c r="AH28" s="258">
        <v>12.5</v>
      </c>
      <c r="AI28" s="207">
        <f t="shared" si="8"/>
        <v>15.625</v>
      </c>
      <c r="AJ28" s="110">
        <f t="shared" si="9"/>
        <v>5</v>
      </c>
      <c r="AK28" s="110">
        <v>8.0</v>
      </c>
      <c r="AL28" s="300">
        <v>25.0</v>
      </c>
      <c r="AM28" s="301">
        <v>50.0</v>
      </c>
      <c r="AN28" s="97"/>
      <c r="AO28" s="97"/>
      <c r="AP28" s="216"/>
      <c r="AQ28" s="217"/>
      <c r="AR28" s="162"/>
      <c r="AS28" s="152"/>
      <c r="AT28" s="152"/>
      <c r="AU28" s="152"/>
      <c r="AV28" s="152"/>
      <c r="AW28" s="152"/>
      <c r="AX28" s="152"/>
      <c r="AY28" s="152"/>
      <c r="AZ28" s="152"/>
      <c r="BA28" s="152"/>
    </row>
    <row r="29">
      <c r="A29" s="97"/>
      <c r="B29" s="203">
        <v>70.0</v>
      </c>
      <c r="C29" s="268"/>
      <c r="D29" s="268"/>
      <c r="E29" s="220"/>
      <c r="F29" s="207">
        <f t="shared" ref="F29:I29" si="26">sum(K29,P29,U29,Z29,AE29)</f>
        <v>50</v>
      </c>
      <c r="G29" s="207">
        <f t="shared" si="26"/>
        <v>31.25</v>
      </c>
      <c r="H29" s="207">
        <f t="shared" si="26"/>
        <v>25</v>
      </c>
      <c r="I29" s="207">
        <f t="shared" si="26"/>
        <v>87.5</v>
      </c>
      <c r="J29" s="208">
        <f t="shared" si="3"/>
        <v>48.4375</v>
      </c>
      <c r="K29" s="258">
        <v>0.0</v>
      </c>
      <c r="L29" s="258">
        <v>6.25</v>
      </c>
      <c r="M29" s="258">
        <v>0.0</v>
      </c>
      <c r="N29" s="258">
        <v>12.5</v>
      </c>
      <c r="O29" s="207">
        <f t="shared" si="4"/>
        <v>4.6875</v>
      </c>
      <c r="P29" s="258">
        <v>25.0</v>
      </c>
      <c r="Q29" s="258">
        <v>25.0</v>
      </c>
      <c r="R29" s="258">
        <v>25.0</v>
      </c>
      <c r="S29" s="258">
        <v>25.0</v>
      </c>
      <c r="T29" s="207">
        <f t="shared" si="5"/>
        <v>25</v>
      </c>
      <c r="U29" s="258">
        <v>0.0</v>
      </c>
      <c r="V29" s="258">
        <v>0.0</v>
      </c>
      <c r="W29" s="258">
        <v>0.0</v>
      </c>
      <c r="X29" s="258">
        <v>25.0</v>
      </c>
      <c r="Y29" s="207">
        <f t="shared" si="6"/>
        <v>6.25</v>
      </c>
      <c r="Z29" s="258">
        <v>25.0</v>
      </c>
      <c r="AA29" s="258">
        <v>0.0</v>
      </c>
      <c r="AB29" s="258">
        <v>0.0</v>
      </c>
      <c r="AC29" s="258">
        <v>25.0</v>
      </c>
      <c r="AD29" s="207">
        <f t="shared" si="7"/>
        <v>12.5</v>
      </c>
      <c r="AE29" s="258">
        <v>0.0</v>
      </c>
      <c r="AF29" s="258">
        <v>0.0</v>
      </c>
      <c r="AG29" s="258">
        <v>0.0</v>
      </c>
      <c r="AH29" s="258">
        <v>0.0</v>
      </c>
      <c r="AI29" s="207">
        <f t="shared" si="8"/>
        <v>0</v>
      </c>
      <c r="AJ29" s="110">
        <f t="shared" si="9"/>
        <v>4</v>
      </c>
      <c r="AK29" s="222">
        <v>12.0</v>
      </c>
      <c r="AL29" s="300">
        <v>25.0</v>
      </c>
      <c r="AM29" s="301">
        <v>30.0</v>
      </c>
      <c r="AN29" s="97"/>
      <c r="AO29" s="97"/>
      <c r="AP29" s="216"/>
      <c r="AQ29" s="217"/>
      <c r="AR29" s="162"/>
      <c r="AS29" s="152"/>
      <c r="AT29" s="152"/>
      <c r="AU29" s="152"/>
      <c r="AV29" s="152"/>
      <c r="AW29" s="152"/>
      <c r="AX29" s="152"/>
      <c r="AY29" s="152"/>
      <c r="AZ29" s="152"/>
      <c r="BA29" s="152"/>
    </row>
    <row r="30">
      <c r="A30" s="97"/>
      <c r="B30" s="203">
        <v>80.0</v>
      </c>
      <c r="C30" s="268"/>
      <c r="D30" s="268"/>
      <c r="E30" s="220"/>
      <c r="F30" s="207">
        <f t="shared" ref="F30:I30" si="27">sum(K30,P30,U30,Z30,AE30)</f>
        <v>62.5</v>
      </c>
      <c r="G30" s="207">
        <f t="shared" si="27"/>
        <v>87.5</v>
      </c>
      <c r="H30" s="207">
        <f t="shared" si="27"/>
        <v>100</v>
      </c>
      <c r="I30" s="207">
        <f t="shared" si="27"/>
        <v>62.5</v>
      </c>
      <c r="J30" s="208">
        <f t="shared" si="3"/>
        <v>78.125</v>
      </c>
      <c r="K30" s="258">
        <v>0.0</v>
      </c>
      <c r="L30" s="258">
        <v>0.0</v>
      </c>
      <c r="M30" s="258">
        <v>25.0</v>
      </c>
      <c r="N30" s="258">
        <v>12.5</v>
      </c>
      <c r="O30" s="207">
        <f t="shared" si="4"/>
        <v>9.375</v>
      </c>
      <c r="P30" s="258">
        <v>25.0</v>
      </c>
      <c r="Q30" s="258">
        <v>25.0</v>
      </c>
      <c r="R30" s="258">
        <v>25.0</v>
      </c>
      <c r="S30" s="258">
        <v>25.0</v>
      </c>
      <c r="T30" s="207">
        <f t="shared" si="5"/>
        <v>25</v>
      </c>
      <c r="U30" s="258">
        <v>12.5</v>
      </c>
      <c r="V30" s="258">
        <v>12.5</v>
      </c>
      <c r="W30" s="258">
        <v>25.0</v>
      </c>
      <c r="X30" s="258">
        <v>0.0</v>
      </c>
      <c r="Y30" s="207">
        <f t="shared" si="6"/>
        <v>12.5</v>
      </c>
      <c r="Z30" s="258">
        <v>25.0</v>
      </c>
      <c r="AA30" s="258">
        <v>50.0</v>
      </c>
      <c r="AB30" s="258">
        <v>25.0</v>
      </c>
      <c r="AC30" s="258">
        <v>25.0</v>
      </c>
      <c r="AD30" s="207">
        <f t="shared" si="7"/>
        <v>31.25</v>
      </c>
      <c r="AE30" s="258">
        <v>0.0</v>
      </c>
      <c r="AF30" s="258">
        <v>0.0</v>
      </c>
      <c r="AG30" s="258">
        <v>0.0</v>
      </c>
      <c r="AH30" s="258">
        <v>0.0</v>
      </c>
      <c r="AI30" s="207">
        <f t="shared" si="8"/>
        <v>0</v>
      </c>
      <c r="AJ30" s="110">
        <f t="shared" si="9"/>
        <v>4</v>
      </c>
      <c r="AK30" s="110">
        <v>24.0</v>
      </c>
      <c r="AL30" s="300">
        <v>25.0</v>
      </c>
      <c r="AM30" s="301">
        <v>50.0</v>
      </c>
      <c r="AN30" s="97"/>
      <c r="AO30" s="97"/>
      <c r="AP30" s="216"/>
      <c r="AQ30" s="217"/>
      <c r="AR30" s="162"/>
      <c r="AS30" s="152"/>
      <c r="AT30" s="152"/>
      <c r="AU30" s="152"/>
      <c r="AV30" s="152"/>
      <c r="AW30" s="152"/>
      <c r="AX30" s="152"/>
      <c r="AY30" s="152"/>
      <c r="AZ30" s="152"/>
      <c r="BA30" s="152"/>
    </row>
    <row r="31">
      <c r="A31" s="97"/>
      <c r="B31" s="203">
        <v>90.0</v>
      </c>
      <c r="C31" s="268"/>
      <c r="D31" s="268"/>
      <c r="E31" s="220"/>
      <c r="F31" s="207">
        <f t="shared" ref="F31:I31" si="28">sum(K31,P31,U31,Z31,AE31)</f>
        <v>75</v>
      </c>
      <c r="G31" s="207">
        <f t="shared" si="28"/>
        <v>62.5</v>
      </c>
      <c r="H31" s="207">
        <f t="shared" si="28"/>
        <v>87.5</v>
      </c>
      <c r="I31" s="207">
        <f t="shared" si="28"/>
        <v>37.5</v>
      </c>
      <c r="J31" s="208">
        <f t="shared" si="3"/>
        <v>65.625</v>
      </c>
      <c r="K31" s="258">
        <v>0.0</v>
      </c>
      <c r="L31" s="258">
        <v>12.5</v>
      </c>
      <c r="M31" s="258">
        <v>12.5</v>
      </c>
      <c r="N31" s="258">
        <v>12.5</v>
      </c>
      <c r="O31" s="207">
        <f t="shared" si="4"/>
        <v>9.375</v>
      </c>
      <c r="P31" s="258">
        <v>25.0</v>
      </c>
      <c r="Q31" s="258">
        <v>0.0</v>
      </c>
      <c r="R31" s="258">
        <v>0.0</v>
      </c>
      <c r="S31" s="258">
        <v>0.0</v>
      </c>
      <c r="T31" s="207">
        <f t="shared" si="5"/>
        <v>6.25</v>
      </c>
      <c r="U31" s="258">
        <v>25.0</v>
      </c>
      <c r="V31" s="258">
        <v>25.0</v>
      </c>
      <c r="W31" s="258">
        <v>25.0</v>
      </c>
      <c r="X31" s="258">
        <v>25.0</v>
      </c>
      <c r="Y31" s="207">
        <f t="shared" si="6"/>
        <v>25</v>
      </c>
      <c r="Z31" s="258">
        <v>25.0</v>
      </c>
      <c r="AA31" s="258">
        <v>25.0</v>
      </c>
      <c r="AB31" s="258">
        <v>50.0</v>
      </c>
      <c r="AC31" s="258">
        <v>0.0</v>
      </c>
      <c r="AD31" s="207">
        <f t="shared" si="7"/>
        <v>25</v>
      </c>
      <c r="AE31" s="258">
        <v>0.0</v>
      </c>
      <c r="AF31" s="258">
        <v>0.0</v>
      </c>
      <c r="AG31" s="258">
        <v>0.0</v>
      </c>
      <c r="AH31" s="258">
        <v>0.0</v>
      </c>
      <c r="AI31" s="207">
        <f t="shared" si="8"/>
        <v>0</v>
      </c>
      <c r="AJ31" s="110">
        <f t="shared" si="9"/>
        <v>4</v>
      </c>
      <c r="AK31" s="110">
        <v>24.0</v>
      </c>
      <c r="AL31" s="300">
        <v>40.0</v>
      </c>
      <c r="AM31" s="301">
        <v>40.0</v>
      </c>
      <c r="AN31" s="97"/>
      <c r="AO31" s="97"/>
      <c r="AP31" s="216"/>
      <c r="AQ31" s="217"/>
      <c r="AR31" s="162"/>
      <c r="AS31" s="152"/>
      <c r="AT31" s="152"/>
      <c r="AU31" s="152"/>
      <c r="AV31" s="152"/>
      <c r="AW31" s="152"/>
      <c r="AX31" s="152"/>
      <c r="AY31" s="152"/>
      <c r="AZ31" s="152"/>
      <c r="BA31" s="152"/>
    </row>
    <row r="32">
      <c r="A32" s="96"/>
      <c r="B32" s="203">
        <v>100.0</v>
      </c>
      <c r="C32" s="264" t="s">
        <v>346</v>
      </c>
      <c r="D32" s="303" t="s">
        <v>345</v>
      </c>
      <c r="E32" s="227"/>
      <c r="F32" s="207">
        <f t="shared" ref="F32:I32" si="29">sum(K32,P32,U32,Z32,AE32)</f>
        <v>31.25</v>
      </c>
      <c r="G32" s="207">
        <f t="shared" si="29"/>
        <v>37.5</v>
      </c>
      <c r="H32" s="207">
        <f t="shared" si="29"/>
        <v>62.5</v>
      </c>
      <c r="I32" s="207">
        <f t="shared" si="29"/>
        <v>50</v>
      </c>
      <c r="J32" s="208">
        <f t="shared" si="3"/>
        <v>45.3125</v>
      </c>
      <c r="K32" s="258">
        <v>6.25</v>
      </c>
      <c r="L32" s="258">
        <v>12.5</v>
      </c>
      <c r="M32" s="258">
        <v>12.5</v>
      </c>
      <c r="N32" s="258">
        <v>0.0</v>
      </c>
      <c r="O32" s="207">
        <f t="shared" si="4"/>
        <v>7.8125</v>
      </c>
      <c r="P32" s="258">
        <v>0.0</v>
      </c>
      <c r="Q32" s="258">
        <v>25.0</v>
      </c>
      <c r="R32" s="258">
        <v>25.0</v>
      </c>
      <c r="S32" s="258">
        <v>25.0</v>
      </c>
      <c r="T32" s="207">
        <f t="shared" si="5"/>
        <v>18.75</v>
      </c>
      <c r="U32" s="258">
        <v>0.0</v>
      </c>
      <c r="V32" s="258">
        <v>0.0</v>
      </c>
      <c r="W32" s="258">
        <v>0.0</v>
      </c>
      <c r="X32" s="258">
        <v>0.0</v>
      </c>
      <c r="Y32" s="207">
        <f t="shared" si="6"/>
        <v>0</v>
      </c>
      <c r="Z32" s="258">
        <v>25.0</v>
      </c>
      <c r="AA32" s="258">
        <v>0.0</v>
      </c>
      <c r="AB32" s="258">
        <v>25.0</v>
      </c>
      <c r="AC32" s="258">
        <v>25.0</v>
      </c>
      <c r="AD32" s="207">
        <f t="shared" si="7"/>
        <v>18.75</v>
      </c>
      <c r="AE32" s="258">
        <v>0.0</v>
      </c>
      <c r="AF32" s="258">
        <v>0.0</v>
      </c>
      <c r="AG32" s="258">
        <v>0.0</v>
      </c>
      <c r="AH32" s="258">
        <v>0.0</v>
      </c>
      <c r="AI32" s="207">
        <f t="shared" si="8"/>
        <v>0</v>
      </c>
      <c r="AJ32" s="110">
        <f t="shared" si="9"/>
        <v>3</v>
      </c>
      <c r="AK32" s="222">
        <v>20.0</v>
      </c>
      <c r="AL32" s="300">
        <v>50.0</v>
      </c>
      <c r="AM32" s="301">
        <v>40.0</v>
      </c>
      <c r="AN32" s="96"/>
      <c r="AO32" s="96"/>
      <c r="AP32" s="216"/>
      <c r="AQ32" s="217"/>
      <c r="AR32" s="162"/>
      <c r="AS32" s="152"/>
      <c r="AT32" s="152"/>
      <c r="AU32" s="152"/>
      <c r="AV32" s="152"/>
      <c r="AW32" s="152"/>
      <c r="AX32" s="152"/>
      <c r="AY32" s="152"/>
      <c r="AZ32" s="152"/>
      <c r="BA32" s="152"/>
    </row>
    <row r="33">
      <c r="A33" s="202">
        <v>3.0</v>
      </c>
      <c r="B33" s="203">
        <v>0.0</v>
      </c>
      <c r="C33" s="264" t="s">
        <v>347</v>
      </c>
      <c r="D33" s="304" t="s">
        <v>80</v>
      </c>
      <c r="E33" s="206"/>
      <c r="F33" s="207">
        <f t="shared" ref="F33:I33" si="30">sum(K33,P33,U33,Z33,AE33)</f>
        <v>0</v>
      </c>
      <c r="G33" s="207">
        <f t="shared" si="30"/>
        <v>6.25</v>
      </c>
      <c r="H33" s="207">
        <f t="shared" si="30"/>
        <v>12.5</v>
      </c>
      <c r="I33" s="207">
        <f t="shared" si="30"/>
        <v>0</v>
      </c>
      <c r="J33" s="208">
        <f t="shared" si="3"/>
        <v>4.6875</v>
      </c>
      <c r="K33" s="258">
        <v>0.0</v>
      </c>
      <c r="L33" s="258">
        <v>6.25</v>
      </c>
      <c r="M33" s="258">
        <v>12.5</v>
      </c>
      <c r="N33" s="258">
        <v>0.0</v>
      </c>
      <c r="O33" s="207">
        <f t="shared" si="4"/>
        <v>4.6875</v>
      </c>
      <c r="P33" s="258">
        <v>0.0</v>
      </c>
      <c r="Q33" s="258">
        <v>0.0</v>
      </c>
      <c r="R33" s="258">
        <v>0.0</v>
      </c>
      <c r="S33" s="258">
        <v>0.0</v>
      </c>
      <c r="T33" s="207">
        <f t="shared" si="5"/>
        <v>0</v>
      </c>
      <c r="U33" s="258">
        <v>0.0</v>
      </c>
      <c r="V33" s="258">
        <v>0.0</v>
      </c>
      <c r="W33" s="258">
        <v>0.0</v>
      </c>
      <c r="X33" s="258">
        <v>0.0</v>
      </c>
      <c r="Y33" s="207">
        <f t="shared" si="6"/>
        <v>0</v>
      </c>
      <c r="Z33" s="258">
        <v>0.0</v>
      </c>
      <c r="AA33" s="258">
        <v>0.0</v>
      </c>
      <c r="AB33" s="258">
        <v>0.0</v>
      </c>
      <c r="AC33" s="258">
        <v>0.0</v>
      </c>
      <c r="AD33" s="207">
        <f t="shared" si="7"/>
        <v>0</v>
      </c>
      <c r="AE33" s="258">
        <v>0.0</v>
      </c>
      <c r="AF33" s="258">
        <v>0.0</v>
      </c>
      <c r="AG33" s="258">
        <v>0.0</v>
      </c>
      <c r="AH33" s="258">
        <v>0.0</v>
      </c>
      <c r="AI33" s="207">
        <f t="shared" si="8"/>
        <v>0</v>
      </c>
      <c r="AJ33" s="110">
        <f t="shared" si="9"/>
        <v>1</v>
      </c>
      <c r="AK33" s="110">
        <v>12.0</v>
      </c>
      <c r="AL33" s="300">
        <v>40.0</v>
      </c>
      <c r="AM33" s="301">
        <v>30.0</v>
      </c>
      <c r="AN33" s="214" t="s">
        <v>344</v>
      </c>
      <c r="AO33" s="215" t="s">
        <v>291</v>
      </c>
      <c r="AP33" s="216"/>
      <c r="AQ33" s="217"/>
      <c r="AR33" s="162"/>
      <c r="AS33" s="152"/>
      <c r="AT33" s="152"/>
      <c r="AU33" s="152"/>
      <c r="AV33" s="152"/>
      <c r="AW33" s="152"/>
      <c r="AX33" s="152"/>
      <c r="AY33" s="152"/>
      <c r="AZ33" s="152"/>
      <c r="BA33" s="152"/>
    </row>
    <row r="34">
      <c r="A34" s="97"/>
      <c r="B34" s="203">
        <v>10.0</v>
      </c>
      <c r="C34" s="268"/>
      <c r="D34" s="268"/>
      <c r="E34" s="220"/>
      <c r="F34" s="207">
        <f t="shared" ref="F34:I34" si="31">sum(K34,P34,U34,Z34,AE34)</f>
        <v>6.25</v>
      </c>
      <c r="G34" s="207">
        <f t="shared" si="31"/>
        <v>6.25</v>
      </c>
      <c r="H34" s="207">
        <f t="shared" si="31"/>
        <v>0</v>
      </c>
      <c r="I34" s="207">
        <f t="shared" si="31"/>
        <v>0</v>
      </c>
      <c r="J34" s="208">
        <f t="shared" si="3"/>
        <v>3.125</v>
      </c>
      <c r="K34" s="258">
        <v>6.25</v>
      </c>
      <c r="L34" s="258">
        <v>6.25</v>
      </c>
      <c r="M34" s="258">
        <v>0.0</v>
      </c>
      <c r="N34" s="258">
        <v>0.0</v>
      </c>
      <c r="O34" s="207">
        <f t="shared" si="4"/>
        <v>3.125</v>
      </c>
      <c r="P34" s="258">
        <v>0.0</v>
      </c>
      <c r="Q34" s="258">
        <v>0.0</v>
      </c>
      <c r="R34" s="258">
        <v>0.0</v>
      </c>
      <c r="S34" s="258">
        <v>0.0</v>
      </c>
      <c r="T34" s="207">
        <f t="shared" si="5"/>
        <v>0</v>
      </c>
      <c r="U34" s="258">
        <v>0.0</v>
      </c>
      <c r="V34" s="258">
        <v>0.0</v>
      </c>
      <c r="W34" s="258">
        <v>0.0</v>
      </c>
      <c r="X34" s="258">
        <v>0.0</v>
      </c>
      <c r="Y34" s="207">
        <f t="shared" si="6"/>
        <v>0</v>
      </c>
      <c r="Z34" s="258">
        <v>0.0</v>
      </c>
      <c r="AA34" s="258">
        <v>0.0</v>
      </c>
      <c r="AB34" s="258">
        <v>0.0</v>
      </c>
      <c r="AC34" s="258">
        <v>0.0</v>
      </c>
      <c r="AD34" s="207">
        <f t="shared" si="7"/>
        <v>0</v>
      </c>
      <c r="AE34" s="258">
        <v>0.0</v>
      </c>
      <c r="AF34" s="258">
        <v>0.0</v>
      </c>
      <c r="AG34" s="258">
        <v>0.0</v>
      </c>
      <c r="AH34" s="258">
        <v>0.0</v>
      </c>
      <c r="AI34" s="207">
        <f t="shared" si="8"/>
        <v>0</v>
      </c>
      <c r="AJ34" s="110">
        <f t="shared" si="9"/>
        <v>1</v>
      </c>
      <c r="AK34" s="222">
        <v>8.0</v>
      </c>
      <c r="AL34" s="300">
        <v>25.0</v>
      </c>
      <c r="AM34" s="301">
        <v>30.0</v>
      </c>
      <c r="AN34" s="97"/>
      <c r="AO34" s="97"/>
      <c r="AP34" s="216"/>
      <c r="AQ34" s="217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</row>
    <row r="35">
      <c r="A35" s="97"/>
      <c r="B35" s="203">
        <v>20.0</v>
      </c>
      <c r="C35" s="268"/>
      <c r="D35" s="268"/>
      <c r="E35" s="220"/>
      <c r="F35" s="207">
        <f t="shared" ref="F35:I35" si="32">sum(K35,P35,U35,Z35,AE35)</f>
        <v>81.25</v>
      </c>
      <c r="G35" s="207">
        <f t="shared" si="32"/>
        <v>62.5</v>
      </c>
      <c r="H35" s="207">
        <f t="shared" si="32"/>
        <v>87.5</v>
      </c>
      <c r="I35" s="207">
        <f t="shared" si="32"/>
        <v>50</v>
      </c>
      <c r="J35" s="208">
        <f t="shared" si="3"/>
        <v>70.3125</v>
      </c>
      <c r="K35" s="258">
        <v>6.25</v>
      </c>
      <c r="L35" s="258">
        <v>12.5</v>
      </c>
      <c r="M35" s="258">
        <v>12.5</v>
      </c>
      <c r="N35" s="258">
        <v>0.0</v>
      </c>
      <c r="O35" s="207">
        <f t="shared" si="4"/>
        <v>7.8125</v>
      </c>
      <c r="P35" s="258">
        <v>25.0</v>
      </c>
      <c r="Q35" s="258">
        <v>25.0</v>
      </c>
      <c r="R35" s="258">
        <v>25.0</v>
      </c>
      <c r="S35" s="258">
        <v>0.0</v>
      </c>
      <c r="T35" s="207">
        <f t="shared" si="5"/>
        <v>18.75</v>
      </c>
      <c r="U35" s="258">
        <v>25.0</v>
      </c>
      <c r="V35" s="258">
        <v>25.0</v>
      </c>
      <c r="W35" s="258">
        <v>25.0</v>
      </c>
      <c r="X35" s="258">
        <v>25.0</v>
      </c>
      <c r="Y35" s="207">
        <f t="shared" si="6"/>
        <v>25</v>
      </c>
      <c r="Z35" s="258">
        <v>25.0</v>
      </c>
      <c r="AA35" s="258">
        <v>0.0</v>
      </c>
      <c r="AB35" s="258">
        <v>25.0</v>
      </c>
      <c r="AC35" s="258">
        <v>25.0</v>
      </c>
      <c r="AD35" s="207">
        <f t="shared" si="7"/>
        <v>18.75</v>
      </c>
      <c r="AE35" s="258">
        <v>0.0</v>
      </c>
      <c r="AF35" s="258">
        <v>0.0</v>
      </c>
      <c r="AG35" s="258">
        <v>0.0</v>
      </c>
      <c r="AH35" s="258">
        <v>0.0</v>
      </c>
      <c r="AI35" s="207">
        <f t="shared" si="8"/>
        <v>0</v>
      </c>
      <c r="AJ35" s="110">
        <f t="shared" si="9"/>
        <v>4</v>
      </c>
      <c r="AK35" s="222">
        <v>20.0</v>
      </c>
      <c r="AL35" s="300">
        <v>30.0</v>
      </c>
      <c r="AM35" s="301">
        <v>25.0</v>
      </c>
      <c r="AN35" s="97"/>
      <c r="AO35" s="97"/>
      <c r="AP35" s="272"/>
      <c r="AQ35" s="217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</row>
    <row r="36">
      <c r="A36" s="97"/>
      <c r="B36" s="203">
        <v>30.0</v>
      </c>
      <c r="C36" s="268"/>
      <c r="D36" s="268"/>
      <c r="E36" s="220"/>
      <c r="F36" s="207">
        <f t="shared" ref="F36:I36" si="33">sum(K36,P36,U36,Z36,AE36)</f>
        <v>50</v>
      </c>
      <c r="G36" s="207">
        <f t="shared" si="33"/>
        <v>50</v>
      </c>
      <c r="H36" s="207">
        <f t="shared" si="33"/>
        <v>37.5</v>
      </c>
      <c r="I36" s="207">
        <f t="shared" si="33"/>
        <v>87.5</v>
      </c>
      <c r="J36" s="208">
        <f t="shared" si="3"/>
        <v>56.25</v>
      </c>
      <c r="K36" s="258">
        <v>0.0</v>
      </c>
      <c r="L36" s="258">
        <v>12.5</v>
      </c>
      <c r="M36" s="258">
        <v>12.5</v>
      </c>
      <c r="N36" s="258">
        <v>12.5</v>
      </c>
      <c r="O36" s="207">
        <f t="shared" si="4"/>
        <v>9.375</v>
      </c>
      <c r="P36" s="258">
        <v>25.0</v>
      </c>
      <c r="Q36" s="258">
        <v>12.5</v>
      </c>
      <c r="R36" s="258">
        <v>25.0</v>
      </c>
      <c r="S36" s="258">
        <v>25.0</v>
      </c>
      <c r="T36" s="207">
        <f t="shared" si="5"/>
        <v>21.875</v>
      </c>
      <c r="U36" s="258">
        <v>0.0</v>
      </c>
      <c r="V36" s="258">
        <v>0.0</v>
      </c>
      <c r="W36" s="258">
        <v>0.0</v>
      </c>
      <c r="X36" s="258">
        <v>50.0</v>
      </c>
      <c r="Y36" s="207">
        <f t="shared" si="6"/>
        <v>12.5</v>
      </c>
      <c r="Z36" s="258">
        <v>25.0</v>
      </c>
      <c r="AA36" s="258">
        <v>25.0</v>
      </c>
      <c r="AB36" s="258">
        <v>0.0</v>
      </c>
      <c r="AC36" s="258">
        <v>0.0</v>
      </c>
      <c r="AD36" s="207">
        <f t="shared" si="7"/>
        <v>12.5</v>
      </c>
      <c r="AE36" s="258">
        <v>0.0</v>
      </c>
      <c r="AF36" s="258">
        <v>0.0</v>
      </c>
      <c r="AG36" s="258">
        <v>0.0</v>
      </c>
      <c r="AH36" s="258">
        <v>0.0</v>
      </c>
      <c r="AI36" s="207">
        <f t="shared" si="8"/>
        <v>0</v>
      </c>
      <c r="AJ36" s="110">
        <f t="shared" si="9"/>
        <v>4</v>
      </c>
      <c r="AK36" s="209">
        <v>24.0</v>
      </c>
      <c r="AL36" s="300">
        <v>25.0</v>
      </c>
      <c r="AM36" s="301">
        <v>50.0</v>
      </c>
      <c r="AN36" s="97"/>
      <c r="AO36" s="97"/>
      <c r="AP36" s="272"/>
      <c r="AQ36" s="217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</row>
    <row r="37">
      <c r="A37" s="97"/>
      <c r="B37" s="203">
        <v>40.0</v>
      </c>
      <c r="C37" s="268"/>
      <c r="D37" s="268"/>
      <c r="E37" s="220"/>
      <c r="F37" s="207">
        <f t="shared" ref="F37:I37" si="34">sum(K37,P37,U37,Z37,AE37)</f>
        <v>6.25</v>
      </c>
      <c r="G37" s="207">
        <f t="shared" si="34"/>
        <v>56.25</v>
      </c>
      <c r="H37" s="207">
        <f t="shared" si="34"/>
        <v>37.5</v>
      </c>
      <c r="I37" s="207">
        <f t="shared" si="34"/>
        <v>50</v>
      </c>
      <c r="J37" s="208">
        <f t="shared" si="3"/>
        <v>37.5</v>
      </c>
      <c r="K37" s="258">
        <v>6.25</v>
      </c>
      <c r="L37" s="258">
        <v>6.25</v>
      </c>
      <c r="M37" s="258">
        <v>12.5</v>
      </c>
      <c r="N37" s="258">
        <v>0.0</v>
      </c>
      <c r="O37" s="207">
        <f t="shared" si="4"/>
        <v>6.25</v>
      </c>
      <c r="P37" s="258">
        <v>0.0</v>
      </c>
      <c r="Q37" s="258">
        <v>25.0</v>
      </c>
      <c r="R37" s="258">
        <v>0.0</v>
      </c>
      <c r="S37" s="258">
        <v>25.0</v>
      </c>
      <c r="T37" s="207">
        <f t="shared" si="5"/>
        <v>12.5</v>
      </c>
      <c r="U37" s="258">
        <v>0.0</v>
      </c>
      <c r="V37" s="258">
        <v>25.0</v>
      </c>
      <c r="W37" s="258">
        <v>25.0</v>
      </c>
      <c r="X37" s="258">
        <v>25.0</v>
      </c>
      <c r="Y37" s="207">
        <f t="shared" si="6"/>
        <v>18.75</v>
      </c>
      <c r="Z37" s="258">
        <v>0.0</v>
      </c>
      <c r="AA37" s="258">
        <v>0.0</v>
      </c>
      <c r="AB37" s="258">
        <v>0.0</v>
      </c>
      <c r="AC37" s="258">
        <v>0.0</v>
      </c>
      <c r="AD37" s="207">
        <f t="shared" si="7"/>
        <v>0</v>
      </c>
      <c r="AE37" s="258">
        <v>0.0</v>
      </c>
      <c r="AF37" s="258">
        <v>0.0</v>
      </c>
      <c r="AG37" s="258">
        <v>0.0</v>
      </c>
      <c r="AH37" s="258">
        <v>0.0</v>
      </c>
      <c r="AI37" s="207">
        <f t="shared" si="8"/>
        <v>0</v>
      </c>
      <c r="AJ37" s="110">
        <f t="shared" si="9"/>
        <v>3</v>
      </c>
      <c r="AK37" s="209">
        <v>24.0</v>
      </c>
      <c r="AL37" s="300">
        <v>25.0</v>
      </c>
      <c r="AM37" s="301">
        <v>40.0</v>
      </c>
      <c r="AN37" s="97"/>
      <c r="AO37" s="97"/>
      <c r="AP37" s="216"/>
      <c r="AQ37" s="217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</row>
    <row r="38">
      <c r="A38" s="97"/>
      <c r="B38" s="203">
        <v>50.0</v>
      </c>
      <c r="C38" s="264" t="s">
        <v>347</v>
      </c>
      <c r="D38" s="264" t="s">
        <v>348</v>
      </c>
      <c r="E38" s="220"/>
      <c r="F38" s="207">
        <f t="shared" ref="F38:I38" si="35">sum(K38,P38,U38,Z38,AE38)</f>
        <v>50</v>
      </c>
      <c r="G38" s="207">
        <f t="shared" si="35"/>
        <v>31.25</v>
      </c>
      <c r="H38" s="207">
        <f t="shared" si="35"/>
        <v>56.25</v>
      </c>
      <c r="I38" s="207">
        <f t="shared" si="35"/>
        <v>75</v>
      </c>
      <c r="J38" s="208">
        <f t="shared" si="3"/>
        <v>53.125</v>
      </c>
      <c r="K38" s="258">
        <v>0.0</v>
      </c>
      <c r="L38" s="258">
        <v>6.25</v>
      </c>
      <c r="M38" s="258">
        <v>6.25</v>
      </c>
      <c r="N38" s="258">
        <v>25.0</v>
      </c>
      <c r="O38" s="207">
        <f t="shared" si="4"/>
        <v>9.375</v>
      </c>
      <c r="P38" s="258">
        <v>25.0</v>
      </c>
      <c r="Q38" s="258">
        <v>0.0</v>
      </c>
      <c r="R38" s="258">
        <v>0.0</v>
      </c>
      <c r="S38" s="258">
        <v>0.0</v>
      </c>
      <c r="T38" s="207">
        <f t="shared" si="5"/>
        <v>6.25</v>
      </c>
      <c r="U38" s="258">
        <v>0.0</v>
      </c>
      <c r="V38" s="258">
        <v>0.0</v>
      </c>
      <c r="W38" s="258">
        <v>25.0</v>
      </c>
      <c r="X38" s="258">
        <v>25.0</v>
      </c>
      <c r="Y38" s="207">
        <f t="shared" si="6"/>
        <v>12.5</v>
      </c>
      <c r="Z38" s="258">
        <v>25.0</v>
      </c>
      <c r="AA38" s="258">
        <v>25.0</v>
      </c>
      <c r="AB38" s="258">
        <v>25.0</v>
      </c>
      <c r="AC38" s="258">
        <v>25.0</v>
      </c>
      <c r="AD38" s="207">
        <f t="shared" si="7"/>
        <v>25</v>
      </c>
      <c r="AE38" s="258">
        <v>0.0</v>
      </c>
      <c r="AF38" s="258">
        <v>0.0</v>
      </c>
      <c r="AG38" s="258">
        <v>0.0</v>
      </c>
      <c r="AH38" s="258">
        <v>0.0</v>
      </c>
      <c r="AI38" s="207">
        <f t="shared" si="8"/>
        <v>0</v>
      </c>
      <c r="AJ38" s="110">
        <f t="shared" si="9"/>
        <v>4</v>
      </c>
      <c r="AK38" s="222">
        <v>24.0</v>
      </c>
      <c r="AL38" s="300">
        <v>25.0</v>
      </c>
      <c r="AM38" s="301">
        <v>40.0</v>
      </c>
      <c r="AN38" s="97"/>
      <c r="AO38" s="97"/>
      <c r="AP38" s="272"/>
      <c r="AQ38" s="217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</row>
    <row r="39">
      <c r="A39" s="97"/>
      <c r="B39" s="203">
        <v>60.0</v>
      </c>
      <c r="C39" s="268"/>
      <c r="D39" s="268"/>
      <c r="E39" s="220"/>
      <c r="F39" s="207">
        <f t="shared" ref="F39:I39" si="36">sum(K39,P39,U39,Z39,AE39)</f>
        <v>0</v>
      </c>
      <c r="G39" s="207">
        <f t="shared" si="36"/>
        <v>0</v>
      </c>
      <c r="H39" s="207">
        <f t="shared" si="36"/>
        <v>0</v>
      </c>
      <c r="I39" s="207">
        <f t="shared" si="36"/>
        <v>0</v>
      </c>
      <c r="J39" s="208">
        <f t="shared" si="3"/>
        <v>0</v>
      </c>
      <c r="K39" s="261">
        <v>0.0</v>
      </c>
      <c r="L39" s="261">
        <v>0.0</v>
      </c>
      <c r="M39" s="261">
        <v>0.0</v>
      </c>
      <c r="N39" s="261">
        <v>0.0</v>
      </c>
      <c r="O39" s="207">
        <f t="shared" si="4"/>
        <v>0</v>
      </c>
      <c r="P39" s="261">
        <v>0.0</v>
      </c>
      <c r="Q39" s="261">
        <v>0.0</v>
      </c>
      <c r="R39" s="261">
        <v>0.0</v>
      </c>
      <c r="S39" s="261">
        <v>0.0</v>
      </c>
      <c r="T39" s="207">
        <f t="shared" si="5"/>
        <v>0</v>
      </c>
      <c r="U39" s="261">
        <v>0.0</v>
      </c>
      <c r="V39" s="261">
        <v>0.0</v>
      </c>
      <c r="W39" s="261">
        <v>0.0</v>
      </c>
      <c r="X39" s="261">
        <v>0.0</v>
      </c>
      <c r="Y39" s="207">
        <f t="shared" si="6"/>
        <v>0</v>
      </c>
      <c r="Z39" s="261">
        <v>0.0</v>
      </c>
      <c r="AA39" s="261">
        <v>0.0</v>
      </c>
      <c r="AB39" s="261">
        <v>0.0</v>
      </c>
      <c r="AC39" s="261">
        <v>0.0</v>
      </c>
      <c r="AD39" s="207">
        <f t="shared" si="7"/>
        <v>0</v>
      </c>
      <c r="AE39" s="258">
        <v>0.0</v>
      </c>
      <c r="AF39" s="258">
        <v>0.0</v>
      </c>
      <c r="AG39" s="258">
        <v>0.0</v>
      </c>
      <c r="AH39" s="258">
        <v>0.0</v>
      </c>
      <c r="AI39" s="207">
        <f t="shared" si="8"/>
        <v>0</v>
      </c>
      <c r="AJ39" s="110">
        <f t="shared" si="9"/>
        <v>0</v>
      </c>
      <c r="AK39" s="110"/>
      <c r="AL39" s="300">
        <v>0.0</v>
      </c>
      <c r="AM39" s="301">
        <v>0.0</v>
      </c>
      <c r="AN39" s="97"/>
      <c r="AO39" s="97"/>
      <c r="AP39" s="272"/>
      <c r="AQ39" s="217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</row>
    <row r="40">
      <c r="A40" s="97"/>
      <c r="B40" s="203">
        <v>70.0</v>
      </c>
      <c r="C40" s="268"/>
      <c r="D40" s="268"/>
      <c r="E40" s="220"/>
      <c r="F40" s="207">
        <f t="shared" ref="F40:I40" si="37">sum(K40,P40,U40,Z40,AE40)</f>
        <v>0</v>
      </c>
      <c r="G40" s="207">
        <f t="shared" si="37"/>
        <v>0</v>
      </c>
      <c r="H40" s="207">
        <f t="shared" si="37"/>
        <v>0</v>
      </c>
      <c r="I40" s="207">
        <f t="shared" si="37"/>
        <v>0</v>
      </c>
      <c r="J40" s="208">
        <f t="shared" si="3"/>
        <v>0</v>
      </c>
      <c r="K40" s="261">
        <v>0.0</v>
      </c>
      <c r="L40" s="261">
        <v>0.0</v>
      </c>
      <c r="M40" s="261">
        <v>0.0</v>
      </c>
      <c r="N40" s="261">
        <v>0.0</v>
      </c>
      <c r="O40" s="207">
        <f t="shared" si="4"/>
        <v>0</v>
      </c>
      <c r="P40" s="261">
        <v>0.0</v>
      </c>
      <c r="Q40" s="261">
        <v>0.0</v>
      </c>
      <c r="R40" s="261">
        <v>0.0</v>
      </c>
      <c r="S40" s="261">
        <v>0.0</v>
      </c>
      <c r="T40" s="207">
        <f t="shared" si="5"/>
        <v>0</v>
      </c>
      <c r="U40" s="261">
        <v>0.0</v>
      </c>
      <c r="V40" s="261">
        <v>0.0</v>
      </c>
      <c r="W40" s="261">
        <v>0.0</v>
      </c>
      <c r="X40" s="261">
        <v>0.0</v>
      </c>
      <c r="Y40" s="207">
        <f t="shared" si="6"/>
        <v>0</v>
      </c>
      <c r="Z40" s="261">
        <v>0.0</v>
      </c>
      <c r="AA40" s="261">
        <v>0.0</v>
      </c>
      <c r="AB40" s="261">
        <v>0.0</v>
      </c>
      <c r="AC40" s="261">
        <v>0.0</v>
      </c>
      <c r="AD40" s="207">
        <f t="shared" si="7"/>
        <v>0</v>
      </c>
      <c r="AE40" s="258">
        <v>0.0</v>
      </c>
      <c r="AF40" s="258">
        <v>0.0</v>
      </c>
      <c r="AG40" s="258">
        <v>0.0</v>
      </c>
      <c r="AH40" s="258">
        <v>0.0</v>
      </c>
      <c r="AI40" s="207">
        <f t="shared" si="8"/>
        <v>0</v>
      </c>
      <c r="AJ40" s="110">
        <f t="shared" si="9"/>
        <v>0</v>
      </c>
      <c r="AK40" s="110"/>
      <c r="AL40" s="300">
        <v>0.0</v>
      </c>
      <c r="AM40" s="301">
        <v>0.0</v>
      </c>
      <c r="AN40" s="97"/>
      <c r="AO40" s="97"/>
      <c r="AP40" s="272"/>
      <c r="AQ40" s="217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</row>
    <row r="41">
      <c r="A41" s="97"/>
      <c r="B41" s="203">
        <v>80.0</v>
      </c>
      <c r="C41" s="268"/>
      <c r="D41" s="268"/>
      <c r="E41" s="220"/>
      <c r="F41" s="207">
        <f t="shared" ref="F41:I41" si="38">sum(K41,P41,U41,Z41,AE41)</f>
        <v>0</v>
      </c>
      <c r="G41" s="207">
        <f t="shared" si="38"/>
        <v>0</v>
      </c>
      <c r="H41" s="207">
        <f t="shared" si="38"/>
        <v>0</v>
      </c>
      <c r="I41" s="207">
        <f t="shared" si="38"/>
        <v>0</v>
      </c>
      <c r="J41" s="208">
        <f t="shared" si="3"/>
        <v>0</v>
      </c>
      <c r="K41" s="261">
        <v>0.0</v>
      </c>
      <c r="L41" s="261">
        <v>0.0</v>
      </c>
      <c r="M41" s="261">
        <v>0.0</v>
      </c>
      <c r="N41" s="261">
        <v>0.0</v>
      </c>
      <c r="O41" s="207">
        <f t="shared" si="4"/>
        <v>0</v>
      </c>
      <c r="P41" s="261">
        <v>0.0</v>
      </c>
      <c r="Q41" s="261">
        <v>0.0</v>
      </c>
      <c r="R41" s="261">
        <v>0.0</v>
      </c>
      <c r="S41" s="261">
        <v>0.0</v>
      </c>
      <c r="T41" s="207">
        <f t="shared" si="5"/>
        <v>0</v>
      </c>
      <c r="U41" s="261">
        <v>0.0</v>
      </c>
      <c r="V41" s="261">
        <v>0.0</v>
      </c>
      <c r="W41" s="261">
        <v>0.0</v>
      </c>
      <c r="X41" s="261">
        <v>0.0</v>
      </c>
      <c r="Y41" s="207">
        <f t="shared" si="6"/>
        <v>0</v>
      </c>
      <c r="Z41" s="261">
        <v>0.0</v>
      </c>
      <c r="AA41" s="261">
        <v>0.0</v>
      </c>
      <c r="AB41" s="261">
        <v>0.0</v>
      </c>
      <c r="AC41" s="261">
        <v>0.0</v>
      </c>
      <c r="AD41" s="207">
        <f t="shared" si="7"/>
        <v>0</v>
      </c>
      <c r="AE41" s="258">
        <v>0.0</v>
      </c>
      <c r="AF41" s="258">
        <v>0.0</v>
      </c>
      <c r="AG41" s="258">
        <v>0.0</v>
      </c>
      <c r="AH41" s="258">
        <v>0.0</v>
      </c>
      <c r="AI41" s="207">
        <f t="shared" si="8"/>
        <v>0</v>
      </c>
      <c r="AJ41" s="110">
        <f t="shared" si="9"/>
        <v>0</v>
      </c>
      <c r="AK41" s="110"/>
      <c r="AL41" s="300">
        <v>0.0</v>
      </c>
      <c r="AM41" s="301">
        <v>0.0</v>
      </c>
      <c r="AN41" s="97"/>
      <c r="AO41" s="97"/>
      <c r="AP41" s="272"/>
      <c r="AQ41" s="217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</row>
    <row r="42">
      <c r="A42" s="97"/>
      <c r="B42" s="203">
        <v>90.0</v>
      </c>
      <c r="C42" s="268"/>
      <c r="D42" s="268"/>
      <c r="E42" s="220"/>
      <c r="F42" s="207">
        <f t="shared" ref="F42:I42" si="39">sum(K42,P42,U42,Z42,AE42)</f>
        <v>0</v>
      </c>
      <c r="G42" s="207">
        <f t="shared" si="39"/>
        <v>0</v>
      </c>
      <c r="H42" s="207">
        <f t="shared" si="39"/>
        <v>0</v>
      </c>
      <c r="I42" s="207">
        <f t="shared" si="39"/>
        <v>0</v>
      </c>
      <c r="J42" s="208">
        <f t="shared" si="3"/>
        <v>0</v>
      </c>
      <c r="K42" s="261">
        <v>0.0</v>
      </c>
      <c r="L42" s="261">
        <v>0.0</v>
      </c>
      <c r="M42" s="261">
        <v>0.0</v>
      </c>
      <c r="N42" s="261">
        <v>0.0</v>
      </c>
      <c r="O42" s="207">
        <f t="shared" si="4"/>
        <v>0</v>
      </c>
      <c r="P42" s="261">
        <v>0.0</v>
      </c>
      <c r="Q42" s="261">
        <v>0.0</v>
      </c>
      <c r="R42" s="261">
        <v>0.0</v>
      </c>
      <c r="S42" s="261">
        <v>0.0</v>
      </c>
      <c r="T42" s="207">
        <f t="shared" si="5"/>
        <v>0</v>
      </c>
      <c r="U42" s="261">
        <v>0.0</v>
      </c>
      <c r="V42" s="261">
        <v>0.0</v>
      </c>
      <c r="W42" s="261">
        <v>0.0</v>
      </c>
      <c r="X42" s="261">
        <v>0.0</v>
      </c>
      <c r="Y42" s="207">
        <f t="shared" si="6"/>
        <v>0</v>
      </c>
      <c r="Z42" s="261">
        <v>0.0</v>
      </c>
      <c r="AA42" s="261">
        <v>0.0</v>
      </c>
      <c r="AB42" s="261">
        <v>0.0</v>
      </c>
      <c r="AC42" s="261">
        <v>0.0</v>
      </c>
      <c r="AD42" s="207">
        <f t="shared" si="7"/>
        <v>0</v>
      </c>
      <c r="AE42" s="258">
        <v>0.0</v>
      </c>
      <c r="AF42" s="258">
        <v>0.0</v>
      </c>
      <c r="AG42" s="258">
        <v>0.0</v>
      </c>
      <c r="AH42" s="258">
        <v>0.0</v>
      </c>
      <c r="AI42" s="207">
        <f t="shared" si="8"/>
        <v>0</v>
      </c>
      <c r="AJ42" s="110">
        <f t="shared" si="9"/>
        <v>0</v>
      </c>
      <c r="AK42" s="222"/>
      <c r="AL42" s="300">
        <v>0.0</v>
      </c>
      <c r="AM42" s="301">
        <v>0.0</v>
      </c>
      <c r="AN42" s="97"/>
      <c r="AO42" s="97"/>
      <c r="AP42" s="216"/>
      <c r="AQ42" s="217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</row>
    <row r="43">
      <c r="A43" s="96"/>
      <c r="B43" s="203">
        <v>100.0</v>
      </c>
      <c r="C43" s="268"/>
      <c r="D43" s="268"/>
      <c r="E43" s="227"/>
      <c r="F43" s="207">
        <f t="shared" ref="F43:I43" si="40">sum(K43,P43,U43,Z43,AE43)</f>
        <v>0</v>
      </c>
      <c r="G43" s="207">
        <f t="shared" si="40"/>
        <v>0</v>
      </c>
      <c r="H43" s="207">
        <f t="shared" si="40"/>
        <v>0</v>
      </c>
      <c r="I43" s="207">
        <f t="shared" si="40"/>
        <v>0</v>
      </c>
      <c r="J43" s="208">
        <f t="shared" si="3"/>
        <v>0</v>
      </c>
      <c r="K43" s="261">
        <v>0.0</v>
      </c>
      <c r="L43" s="261">
        <v>0.0</v>
      </c>
      <c r="M43" s="261">
        <v>0.0</v>
      </c>
      <c r="N43" s="261">
        <v>0.0</v>
      </c>
      <c r="O43" s="207">
        <f t="shared" si="4"/>
        <v>0</v>
      </c>
      <c r="P43" s="261">
        <v>0.0</v>
      </c>
      <c r="Q43" s="261">
        <v>0.0</v>
      </c>
      <c r="R43" s="261">
        <v>0.0</v>
      </c>
      <c r="S43" s="261">
        <v>0.0</v>
      </c>
      <c r="T43" s="207">
        <f t="shared" si="5"/>
        <v>0</v>
      </c>
      <c r="U43" s="261">
        <v>0.0</v>
      </c>
      <c r="V43" s="261">
        <v>0.0</v>
      </c>
      <c r="W43" s="261">
        <v>0.0</v>
      </c>
      <c r="X43" s="261">
        <v>0.0</v>
      </c>
      <c r="Y43" s="207">
        <f t="shared" si="6"/>
        <v>0</v>
      </c>
      <c r="Z43" s="261">
        <v>0.0</v>
      </c>
      <c r="AA43" s="261">
        <v>0.0</v>
      </c>
      <c r="AB43" s="261">
        <v>0.0</v>
      </c>
      <c r="AC43" s="261">
        <v>0.0</v>
      </c>
      <c r="AD43" s="207">
        <f t="shared" si="7"/>
        <v>0</v>
      </c>
      <c r="AE43" s="258">
        <v>0.0</v>
      </c>
      <c r="AF43" s="258">
        <v>0.0</v>
      </c>
      <c r="AG43" s="258">
        <v>0.0</v>
      </c>
      <c r="AH43" s="258">
        <v>0.0</v>
      </c>
      <c r="AI43" s="202">
        <f t="shared" si="8"/>
        <v>0</v>
      </c>
      <c r="AJ43" s="110">
        <f t="shared" si="9"/>
        <v>0</v>
      </c>
      <c r="AK43" s="221"/>
      <c r="AL43" s="300">
        <v>0.0</v>
      </c>
      <c r="AM43" s="301">
        <v>0.0</v>
      </c>
      <c r="AN43" s="96"/>
      <c r="AO43" s="96"/>
      <c r="AP43" s="216"/>
      <c r="AQ43" s="217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29.35606061</v>
      </c>
      <c r="K44" s="236"/>
      <c r="L44" s="236"/>
      <c r="M44" s="236"/>
      <c r="N44" s="236"/>
      <c r="O44" s="237">
        <f>AVERAGE(O11:O43)</f>
        <v>2.698863636</v>
      </c>
      <c r="P44" s="238"/>
      <c r="Q44" s="236"/>
      <c r="R44" s="236"/>
      <c r="S44" s="236"/>
      <c r="T44" s="237">
        <f>AVERAGE(T11:T43)</f>
        <v>8.522727273</v>
      </c>
      <c r="U44" s="273"/>
      <c r="V44" s="273"/>
      <c r="W44" s="273"/>
      <c r="X44" s="273"/>
      <c r="Y44" s="237">
        <f>AVERAGE(Y11:Y43)</f>
        <v>6.392045455</v>
      </c>
      <c r="Z44" s="273"/>
      <c r="AA44" s="273"/>
      <c r="AB44" s="273"/>
      <c r="AC44" s="273"/>
      <c r="AD44" s="237">
        <f>AVERAGE(AD11:AD43)</f>
        <v>11.17424242</v>
      </c>
      <c r="AE44" s="236"/>
      <c r="AF44" s="236"/>
      <c r="AG44" s="236"/>
      <c r="AH44" s="239"/>
      <c r="AI44" s="240">
        <f>AVERAGE(AI11:AI43)</f>
        <v>0.5681818182</v>
      </c>
      <c r="AJ44" s="110"/>
      <c r="AK44" s="237">
        <f>SUM(AK11:AK42)</f>
        <v>236</v>
      </c>
      <c r="AL44" s="240">
        <f>AVERAGE(AL11:AL36)</f>
        <v>14.03846154</v>
      </c>
      <c r="AM44" s="244">
        <f>AVERAGE(AM11:AM43)</f>
        <v>19.54545455</v>
      </c>
      <c r="AN44" s="236"/>
      <c r="AO44" s="238"/>
      <c r="AP44" s="239"/>
      <c r="AQ44" s="217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31.30383047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31"/>
      <c r="AJ45" s="110"/>
      <c r="AK45" s="221"/>
      <c r="AL45" s="245"/>
      <c r="AM45" s="216"/>
      <c r="AN45" s="245"/>
      <c r="AO45" s="246"/>
      <c r="AP45" s="216"/>
      <c r="AQ45" s="217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248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4"/>
      <c r="AX46" s="154"/>
      <c r="AY46" s="154"/>
      <c r="AZ46" s="154"/>
      <c r="BA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248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4"/>
      <c r="AX47" s="154"/>
      <c r="AY47" s="154"/>
      <c r="AZ47" s="154"/>
      <c r="BA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248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4"/>
      <c r="AX48" s="154"/>
      <c r="AY48" s="154"/>
      <c r="AZ48" s="154"/>
      <c r="BA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248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4"/>
      <c r="AX49" s="154"/>
      <c r="AY49" s="154"/>
      <c r="AZ49" s="154"/>
      <c r="BA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</row>
  </sheetData>
  <mergeCells count="33">
    <mergeCell ref="K8:AI8"/>
    <mergeCell ref="AL8:AN8"/>
    <mergeCell ref="AO8:AO10"/>
    <mergeCell ref="AP8:AP10"/>
    <mergeCell ref="AN11:AN21"/>
    <mergeCell ref="AO11:AO21"/>
    <mergeCell ref="AN22:AN32"/>
    <mergeCell ref="AO22:AO32"/>
    <mergeCell ref="AN33:AN43"/>
    <mergeCell ref="AO33:AO43"/>
    <mergeCell ref="A9:A10"/>
    <mergeCell ref="B9:B10"/>
    <mergeCell ref="A11:A21"/>
    <mergeCell ref="A22:A32"/>
    <mergeCell ref="A33:A43"/>
    <mergeCell ref="C9:C10"/>
    <mergeCell ref="D9:D10"/>
    <mergeCell ref="H44:I44"/>
    <mergeCell ref="H45:I45"/>
    <mergeCell ref="J8:J10"/>
    <mergeCell ref="O9:O10"/>
    <mergeCell ref="T9:T10"/>
    <mergeCell ref="Y9:Y10"/>
    <mergeCell ref="AJ8:AJ10"/>
    <mergeCell ref="AI9:AI10"/>
    <mergeCell ref="AL9:AL10"/>
    <mergeCell ref="L2:P3"/>
    <mergeCell ref="C8:D8"/>
    <mergeCell ref="E8:E10"/>
    <mergeCell ref="F8:I8"/>
    <mergeCell ref="AK8:AK10"/>
    <mergeCell ref="F9:I9"/>
    <mergeCell ref="AD9:AD1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41" max="42" width="10.75"/>
    <col customWidth="1" min="45" max="45" width="14.5"/>
  </cols>
  <sheetData>
    <row r="1">
      <c r="A1" s="151" t="s">
        <v>96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4"/>
      <c r="BC1" s="154"/>
      <c r="BD1" s="154"/>
      <c r="BE1" s="154"/>
      <c r="BF1" s="152"/>
    </row>
    <row r="2">
      <c r="A2" s="155" t="s">
        <v>0</v>
      </c>
      <c r="B2" s="156" t="s">
        <v>95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4"/>
      <c r="BC2" s="154"/>
      <c r="BD2" s="154"/>
      <c r="BE2" s="154"/>
      <c r="BF2" s="152"/>
    </row>
    <row r="3">
      <c r="A3" s="155" t="s">
        <v>232</v>
      </c>
      <c r="B3" s="156" t="s">
        <v>349</v>
      </c>
      <c r="C3" s="16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4"/>
      <c r="BC3" s="154"/>
      <c r="BD3" s="154"/>
      <c r="BE3" s="154"/>
      <c r="BF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4"/>
      <c r="BC4" s="154"/>
      <c r="BD4" s="154"/>
      <c r="BE4" s="154"/>
      <c r="BF4" s="152"/>
    </row>
    <row r="5">
      <c r="A5" s="155" t="s">
        <v>236</v>
      </c>
      <c r="B5" s="152"/>
      <c r="C5" s="152"/>
      <c r="D5" s="155" t="s">
        <v>237</v>
      </c>
      <c r="E5" s="156" t="s">
        <v>267</v>
      </c>
      <c r="F5" s="152"/>
      <c r="G5" s="157" t="s">
        <v>238</v>
      </c>
      <c r="H5" s="156"/>
      <c r="I5" s="152"/>
      <c r="J5" s="152"/>
      <c r="K5" s="155" t="s">
        <v>239</v>
      </c>
      <c r="L5" s="156" t="s">
        <v>288</v>
      </c>
      <c r="M5" s="152"/>
      <c r="N5" s="152"/>
      <c r="O5" s="152"/>
      <c r="P5" s="152"/>
      <c r="Q5" s="152"/>
      <c r="R5" s="152"/>
      <c r="S5" s="152"/>
      <c r="T5" s="152"/>
      <c r="U5" s="155" t="s">
        <v>240</v>
      </c>
      <c r="V5" s="152"/>
      <c r="W5" s="161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4"/>
      <c r="BC5" s="154"/>
      <c r="BD5" s="154"/>
      <c r="BE5" s="154"/>
      <c r="BF5" s="152"/>
    </row>
    <row r="6">
      <c r="A6" s="152"/>
      <c r="B6" s="152"/>
      <c r="C6" s="152"/>
      <c r="D6" s="155" t="s">
        <v>241</v>
      </c>
      <c r="E6" s="156" t="s">
        <v>288</v>
      </c>
      <c r="F6" s="152"/>
      <c r="G6" s="157" t="s">
        <v>242</v>
      </c>
      <c r="H6" s="156" t="s">
        <v>186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 t="s">
        <v>10</v>
      </c>
      <c r="V6" s="162" t="s">
        <v>243</v>
      </c>
      <c r="W6" s="158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4"/>
      <c r="BC6" s="154"/>
      <c r="BD6" s="154"/>
      <c r="BE6" s="154"/>
      <c r="BF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4"/>
      <c r="BC7" s="154"/>
      <c r="BD7" s="154"/>
      <c r="BE7" s="154"/>
      <c r="BF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6"/>
      <c r="AO8" s="169" t="s">
        <v>250</v>
      </c>
      <c r="AP8" s="169" t="s">
        <v>251</v>
      </c>
      <c r="AQ8" s="170" t="s">
        <v>252</v>
      </c>
      <c r="AR8" s="39"/>
      <c r="AS8" s="40"/>
      <c r="AT8" s="171" t="s">
        <v>253</v>
      </c>
      <c r="AU8" s="172" t="s">
        <v>254</v>
      </c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65" t="s">
        <v>197</v>
      </c>
      <c r="L9" s="39"/>
      <c r="M9" s="39"/>
      <c r="N9" s="40"/>
      <c r="O9" s="305" t="s">
        <v>260</v>
      </c>
      <c r="P9" s="178" t="s">
        <v>198</v>
      </c>
      <c r="Q9" s="39"/>
      <c r="R9" s="39"/>
      <c r="S9" s="40"/>
      <c r="T9" s="183" t="s">
        <v>260</v>
      </c>
      <c r="U9" s="178" t="s">
        <v>199</v>
      </c>
      <c r="V9" s="39"/>
      <c r="W9" s="39"/>
      <c r="X9" s="40"/>
      <c r="Y9" s="185" t="s">
        <v>260</v>
      </c>
      <c r="Z9" s="186" t="s">
        <v>204</v>
      </c>
      <c r="AA9" s="35"/>
      <c r="AB9" s="35"/>
      <c r="AC9" s="36"/>
      <c r="AD9" s="185" t="s">
        <v>261</v>
      </c>
      <c r="AE9" s="187" t="s">
        <v>203</v>
      </c>
      <c r="AF9" s="39"/>
      <c r="AG9" s="39"/>
      <c r="AH9" s="40"/>
      <c r="AI9" s="188" t="s">
        <v>260</v>
      </c>
      <c r="AJ9" s="189" t="s">
        <v>200</v>
      </c>
      <c r="AK9" s="39"/>
      <c r="AL9" s="39"/>
      <c r="AM9" s="40"/>
      <c r="AN9" s="188" t="s">
        <v>260</v>
      </c>
      <c r="AO9" s="97"/>
      <c r="AP9" s="97"/>
      <c r="AQ9" s="172" t="s">
        <v>262</v>
      </c>
      <c r="AR9" s="190" t="s">
        <v>263</v>
      </c>
      <c r="AS9" s="191" t="s">
        <v>264</v>
      </c>
      <c r="AT9" s="97"/>
      <c r="AU9" s="97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45"/>
      <c r="P10" s="196">
        <v>1.0</v>
      </c>
      <c r="Q10" s="193">
        <v>2.0</v>
      </c>
      <c r="R10" s="193">
        <v>3.0</v>
      </c>
      <c r="S10" s="193">
        <v>4.0</v>
      </c>
      <c r="T10" s="197"/>
      <c r="U10" s="193">
        <v>1.0</v>
      </c>
      <c r="V10" s="193">
        <v>2.0</v>
      </c>
      <c r="W10" s="193">
        <v>3.0</v>
      </c>
      <c r="X10" s="193">
        <v>4.0</v>
      </c>
      <c r="Y10" s="96"/>
      <c r="Z10" s="198">
        <v>1.0</v>
      </c>
      <c r="AA10" s="198">
        <v>2.0</v>
      </c>
      <c r="AB10" s="198">
        <v>3.0</v>
      </c>
      <c r="AC10" s="198">
        <v>4.0</v>
      </c>
      <c r="AD10" s="96"/>
      <c r="AE10" s="199">
        <v>1.0</v>
      </c>
      <c r="AF10" s="199">
        <v>2.0</v>
      </c>
      <c r="AG10" s="199">
        <v>3.0</v>
      </c>
      <c r="AH10" s="199">
        <v>4.0</v>
      </c>
      <c r="AI10" s="96"/>
      <c r="AJ10" s="199">
        <v>1.0</v>
      </c>
      <c r="AK10" s="199">
        <v>2.0</v>
      </c>
      <c r="AL10" s="199">
        <v>3.0</v>
      </c>
      <c r="AM10" s="199">
        <v>4.0</v>
      </c>
      <c r="AN10" s="96"/>
      <c r="AO10" s="96"/>
      <c r="AP10" s="96"/>
      <c r="AQ10" s="96"/>
      <c r="AR10" s="200" t="s">
        <v>265</v>
      </c>
      <c r="AS10" s="201" t="s">
        <v>246</v>
      </c>
      <c r="AT10" s="96"/>
      <c r="AU10" s="96"/>
      <c r="AV10" s="152"/>
      <c r="AW10" s="162"/>
      <c r="AX10" s="152"/>
      <c r="AY10" s="152"/>
      <c r="AZ10" s="152"/>
      <c r="BA10" s="152"/>
      <c r="BB10" s="152"/>
      <c r="BC10" s="152"/>
      <c r="BD10" s="152"/>
      <c r="BE10" s="152"/>
      <c r="BF10" s="152"/>
    </row>
    <row r="11">
      <c r="A11" s="202">
        <v>1.0</v>
      </c>
      <c r="B11" s="203">
        <v>0.0</v>
      </c>
      <c r="C11" s="204"/>
      <c r="D11" s="205"/>
      <c r="E11" s="206"/>
      <c r="F11" s="207">
        <f t="shared" ref="F11:I11" si="1">sum(K11,P11,U11,Z11,AE11,AJ11)</f>
        <v>25</v>
      </c>
      <c r="G11" s="207">
        <f t="shared" si="1"/>
        <v>25</v>
      </c>
      <c r="H11" s="207">
        <f t="shared" si="1"/>
        <v>27.5</v>
      </c>
      <c r="I11" s="207">
        <f t="shared" si="1"/>
        <v>25</v>
      </c>
      <c r="J11" s="208">
        <f t="shared" ref="J11:J43" si="3">AVERAGE(F11:I11)</f>
        <v>25.625</v>
      </c>
      <c r="K11" s="110">
        <v>0.0</v>
      </c>
      <c r="L11" s="110">
        <v>0.0</v>
      </c>
      <c r="M11" s="110">
        <v>0.0</v>
      </c>
      <c r="N11" s="110">
        <v>0.0</v>
      </c>
      <c r="O11" s="207">
        <f t="shared" ref="O11:O43" si="4">AVERAGE(K11:N11)</f>
        <v>0</v>
      </c>
      <c r="P11" s="306">
        <v>0.0</v>
      </c>
      <c r="Q11" s="306">
        <v>0.0</v>
      </c>
      <c r="R11" s="306">
        <v>0.0</v>
      </c>
      <c r="S11" s="306">
        <v>0.0</v>
      </c>
      <c r="T11" s="207">
        <f t="shared" ref="T11:T43" si="5">AVERAGE(P11:S11)</f>
        <v>0</v>
      </c>
      <c r="U11" s="110">
        <v>0.0</v>
      </c>
      <c r="V11" s="110">
        <v>0.0</v>
      </c>
      <c r="W11" s="110">
        <v>0.0</v>
      </c>
      <c r="X11" s="110">
        <v>0.0</v>
      </c>
      <c r="Y11" s="207">
        <f t="shared" ref="Y11:Y43" si="6">AVERAGE(U11:X11)</f>
        <v>0</v>
      </c>
      <c r="Z11" s="306">
        <v>0.0</v>
      </c>
      <c r="AA11" s="306">
        <v>0.0</v>
      </c>
      <c r="AB11" s="306">
        <v>0.0</v>
      </c>
      <c r="AC11" s="306">
        <v>0.0</v>
      </c>
      <c r="AD11" s="207">
        <f t="shared" ref="AD11:AD43" si="7">AVERAGE(Z11:AC11)</f>
        <v>0</v>
      </c>
      <c r="AE11" s="306">
        <v>25.0</v>
      </c>
      <c r="AF11" s="306">
        <v>25.0</v>
      </c>
      <c r="AG11" s="306">
        <v>27.5</v>
      </c>
      <c r="AH11" s="306">
        <v>25.0</v>
      </c>
      <c r="AI11" s="211">
        <f t="shared" ref="AI11:AI43" si="8">AVERAGE(AE11:AH11)</f>
        <v>25.625</v>
      </c>
      <c r="AJ11" s="210">
        <v>0.0</v>
      </c>
      <c r="AK11" s="210">
        <v>0.0</v>
      </c>
      <c r="AL11" s="210">
        <v>0.0</v>
      </c>
      <c r="AM11" s="210">
        <v>0.0</v>
      </c>
      <c r="AN11" s="211">
        <f t="shared" ref="AN11:AN43" si="9">AVERAGE(AJ11:AM11)</f>
        <v>0</v>
      </c>
      <c r="AO11" s="110">
        <f t="shared" ref="AO11:AO43" si="10">SUM((O11&gt;0)*1,(T11&gt;0)*1,(Y11&gt;0)*1,(AD11&gt;0)*1,(AI11&gt;0)*1,(AN11&gt;0)*1)</f>
        <v>1</v>
      </c>
      <c r="AP11" s="110">
        <v>0.0</v>
      </c>
      <c r="AQ11" s="306">
        <v>30.0</v>
      </c>
      <c r="AR11" s="306">
        <v>20.0</v>
      </c>
      <c r="AS11" s="214" t="s">
        <v>179</v>
      </c>
      <c r="AT11" s="215" t="s">
        <v>267</v>
      </c>
      <c r="AU11" s="216"/>
      <c r="AV11" s="217"/>
      <c r="AW11" s="162"/>
      <c r="AX11" s="152"/>
      <c r="AY11" s="152"/>
      <c r="AZ11" s="152"/>
      <c r="BA11" s="152"/>
      <c r="BB11" s="152"/>
      <c r="BC11" s="152"/>
      <c r="BD11" s="152"/>
      <c r="BE11" s="152"/>
      <c r="BF11" s="152"/>
    </row>
    <row r="12">
      <c r="A12" s="97"/>
      <c r="B12" s="203">
        <v>10.0</v>
      </c>
      <c r="C12" s="218"/>
      <c r="D12" s="219"/>
      <c r="E12" s="220"/>
      <c r="F12" s="207">
        <f t="shared" ref="F12:I12" si="2">sum(K12,P12,U12,Z12,AE12,AJ12)</f>
        <v>25</v>
      </c>
      <c r="G12" s="207">
        <f t="shared" si="2"/>
        <v>50</v>
      </c>
      <c r="H12" s="207">
        <f t="shared" si="2"/>
        <v>50</v>
      </c>
      <c r="I12" s="207">
        <f t="shared" si="2"/>
        <v>62.5</v>
      </c>
      <c r="J12" s="208">
        <f t="shared" si="3"/>
        <v>46.875</v>
      </c>
      <c r="K12" s="110">
        <v>0.0</v>
      </c>
      <c r="L12" s="110">
        <v>0.0</v>
      </c>
      <c r="M12" s="110">
        <v>0.0</v>
      </c>
      <c r="N12" s="110">
        <v>0.0</v>
      </c>
      <c r="O12" s="207">
        <f t="shared" si="4"/>
        <v>0</v>
      </c>
      <c r="P12" s="306">
        <v>0.0</v>
      </c>
      <c r="Q12" s="306">
        <v>25.0</v>
      </c>
      <c r="R12" s="306">
        <v>25.0</v>
      </c>
      <c r="S12" s="306">
        <v>37.5</v>
      </c>
      <c r="T12" s="207">
        <f t="shared" si="5"/>
        <v>21.875</v>
      </c>
      <c r="U12" s="110">
        <v>0.0</v>
      </c>
      <c r="V12" s="110">
        <v>0.0</v>
      </c>
      <c r="W12" s="110">
        <v>0.0</v>
      </c>
      <c r="X12" s="110">
        <v>0.0</v>
      </c>
      <c r="Y12" s="207">
        <f t="shared" si="6"/>
        <v>0</v>
      </c>
      <c r="Z12" s="306">
        <v>0.0</v>
      </c>
      <c r="AA12" s="306">
        <v>0.0</v>
      </c>
      <c r="AB12" s="306">
        <v>0.0</v>
      </c>
      <c r="AC12" s="306">
        <v>0.0</v>
      </c>
      <c r="AD12" s="207">
        <f t="shared" si="7"/>
        <v>0</v>
      </c>
      <c r="AE12" s="306">
        <v>25.0</v>
      </c>
      <c r="AF12" s="306">
        <v>25.0</v>
      </c>
      <c r="AG12" s="306">
        <v>25.0</v>
      </c>
      <c r="AH12" s="306">
        <v>25.0</v>
      </c>
      <c r="AI12" s="211">
        <f t="shared" si="8"/>
        <v>25</v>
      </c>
      <c r="AJ12" s="210">
        <v>0.0</v>
      </c>
      <c r="AK12" s="210">
        <v>0.0</v>
      </c>
      <c r="AL12" s="210">
        <v>0.0</v>
      </c>
      <c r="AM12" s="210">
        <v>0.0</v>
      </c>
      <c r="AN12" s="211">
        <f t="shared" si="9"/>
        <v>0</v>
      </c>
      <c r="AO12" s="110">
        <f t="shared" si="10"/>
        <v>2</v>
      </c>
      <c r="AP12" s="110">
        <v>0.0</v>
      </c>
      <c r="AQ12" s="306">
        <v>20.0</v>
      </c>
      <c r="AR12" s="306">
        <v>30.0</v>
      </c>
      <c r="AS12" s="97"/>
      <c r="AT12" s="97"/>
      <c r="AU12" s="216"/>
      <c r="AV12" s="217"/>
      <c r="AW12" s="162"/>
      <c r="AX12" s="152"/>
      <c r="AY12" s="152"/>
      <c r="AZ12" s="152"/>
      <c r="BA12" s="152"/>
      <c r="BB12" s="152"/>
      <c r="BC12" s="152"/>
      <c r="BD12" s="152"/>
      <c r="BE12" s="152"/>
      <c r="BF12" s="152"/>
    </row>
    <row r="13">
      <c r="A13" s="97"/>
      <c r="B13" s="203">
        <v>20.0</v>
      </c>
      <c r="C13" s="218"/>
      <c r="D13" s="219"/>
      <c r="E13" s="220"/>
      <c r="F13" s="207">
        <f t="shared" ref="F13:I13" si="11">sum(K13,P13,U13,Z13,AE13,AJ13)</f>
        <v>62.5</v>
      </c>
      <c r="G13" s="207">
        <f t="shared" si="11"/>
        <v>25</v>
      </c>
      <c r="H13" s="207">
        <f t="shared" si="11"/>
        <v>25</v>
      </c>
      <c r="I13" s="207">
        <f t="shared" si="11"/>
        <v>0</v>
      </c>
      <c r="J13" s="208">
        <f t="shared" si="3"/>
        <v>28.125</v>
      </c>
      <c r="K13" s="110">
        <v>0.0</v>
      </c>
      <c r="L13" s="110">
        <v>0.0</v>
      </c>
      <c r="M13" s="110">
        <v>0.0</v>
      </c>
      <c r="N13" s="110">
        <v>0.0</v>
      </c>
      <c r="O13" s="207">
        <f t="shared" si="4"/>
        <v>0</v>
      </c>
      <c r="P13" s="306">
        <v>25.0</v>
      </c>
      <c r="Q13" s="306">
        <v>0.0</v>
      </c>
      <c r="R13" s="306">
        <v>0.0</v>
      </c>
      <c r="S13" s="306">
        <v>0.0</v>
      </c>
      <c r="T13" s="207">
        <f t="shared" si="5"/>
        <v>6.25</v>
      </c>
      <c r="U13" s="110">
        <v>0.0</v>
      </c>
      <c r="V13" s="110">
        <v>0.0</v>
      </c>
      <c r="W13" s="110">
        <v>0.0</v>
      </c>
      <c r="X13" s="110">
        <v>0.0</v>
      </c>
      <c r="Y13" s="207">
        <f t="shared" si="6"/>
        <v>0</v>
      </c>
      <c r="Z13" s="306">
        <v>0.0</v>
      </c>
      <c r="AA13" s="306">
        <v>0.0</v>
      </c>
      <c r="AB13" s="306">
        <v>0.0</v>
      </c>
      <c r="AC13" s="306">
        <v>0.0</v>
      </c>
      <c r="AD13" s="207">
        <f t="shared" si="7"/>
        <v>0</v>
      </c>
      <c r="AE13" s="306">
        <v>37.5</v>
      </c>
      <c r="AF13" s="306">
        <v>25.0</v>
      </c>
      <c r="AG13" s="306">
        <v>25.0</v>
      </c>
      <c r="AH13" s="306">
        <v>0.0</v>
      </c>
      <c r="AI13" s="211">
        <f t="shared" si="8"/>
        <v>21.875</v>
      </c>
      <c r="AJ13" s="210">
        <v>0.0</v>
      </c>
      <c r="AK13" s="210">
        <v>0.0</v>
      </c>
      <c r="AL13" s="210">
        <v>0.0</v>
      </c>
      <c r="AM13" s="210">
        <v>0.0</v>
      </c>
      <c r="AN13" s="211">
        <f t="shared" si="9"/>
        <v>0</v>
      </c>
      <c r="AO13" s="110">
        <f t="shared" si="10"/>
        <v>2</v>
      </c>
      <c r="AP13" s="110">
        <v>0.0</v>
      </c>
      <c r="AQ13" s="306">
        <v>25.0</v>
      </c>
      <c r="AR13" s="306">
        <v>30.0</v>
      </c>
      <c r="AS13" s="97"/>
      <c r="AT13" s="97"/>
      <c r="AU13" s="216"/>
      <c r="AV13" s="217"/>
      <c r="AW13" s="162"/>
      <c r="AX13" s="152"/>
      <c r="AY13" s="152"/>
      <c r="AZ13" s="152"/>
      <c r="BA13" s="152"/>
      <c r="BB13" s="152"/>
      <c r="BC13" s="152"/>
      <c r="BD13" s="152"/>
      <c r="BE13" s="152"/>
      <c r="BF13" s="152"/>
    </row>
    <row r="14">
      <c r="A14" s="97"/>
      <c r="B14" s="203">
        <v>30.0</v>
      </c>
      <c r="C14" s="218"/>
      <c r="D14" s="219"/>
      <c r="E14" s="220"/>
      <c r="F14" s="207">
        <f t="shared" ref="F14:I14" si="12">sum(K14,P14,U14,Z14,AE14,AJ14)</f>
        <v>25</v>
      </c>
      <c r="G14" s="207">
        <f t="shared" si="12"/>
        <v>50</v>
      </c>
      <c r="H14" s="207">
        <f t="shared" si="12"/>
        <v>25</v>
      </c>
      <c r="I14" s="207">
        <f t="shared" si="12"/>
        <v>62.5</v>
      </c>
      <c r="J14" s="208">
        <f t="shared" si="3"/>
        <v>40.625</v>
      </c>
      <c r="K14" s="110">
        <v>0.0</v>
      </c>
      <c r="L14" s="110">
        <v>0.0</v>
      </c>
      <c r="M14" s="110">
        <v>0.0</v>
      </c>
      <c r="N14" s="110">
        <v>0.0</v>
      </c>
      <c r="O14" s="207">
        <f t="shared" si="4"/>
        <v>0</v>
      </c>
      <c r="P14" s="306">
        <v>0.0</v>
      </c>
      <c r="Q14" s="306">
        <v>25.0</v>
      </c>
      <c r="R14" s="306">
        <v>0.0</v>
      </c>
      <c r="S14" s="306">
        <v>25.0</v>
      </c>
      <c r="T14" s="207">
        <f t="shared" si="5"/>
        <v>12.5</v>
      </c>
      <c r="U14" s="110">
        <v>0.0</v>
      </c>
      <c r="V14" s="110">
        <v>0.0</v>
      </c>
      <c r="W14" s="110">
        <v>0.0</v>
      </c>
      <c r="X14" s="110">
        <v>0.0</v>
      </c>
      <c r="Y14" s="207">
        <f t="shared" si="6"/>
        <v>0</v>
      </c>
      <c r="Z14" s="306">
        <v>0.0</v>
      </c>
      <c r="AA14" s="306">
        <v>0.0</v>
      </c>
      <c r="AB14" s="306">
        <v>0.0</v>
      </c>
      <c r="AC14" s="306">
        <v>0.0</v>
      </c>
      <c r="AD14" s="207">
        <f t="shared" si="7"/>
        <v>0</v>
      </c>
      <c r="AE14" s="306">
        <v>25.0</v>
      </c>
      <c r="AF14" s="306">
        <v>25.0</v>
      </c>
      <c r="AG14" s="306">
        <v>25.0</v>
      </c>
      <c r="AH14" s="306">
        <v>37.5</v>
      </c>
      <c r="AI14" s="211">
        <f t="shared" si="8"/>
        <v>28.125</v>
      </c>
      <c r="AJ14" s="210">
        <v>0.0</v>
      </c>
      <c r="AK14" s="210">
        <v>0.0</v>
      </c>
      <c r="AL14" s="210">
        <v>0.0</v>
      </c>
      <c r="AM14" s="210">
        <v>0.0</v>
      </c>
      <c r="AN14" s="211">
        <f t="shared" si="9"/>
        <v>0</v>
      </c>
      <c r="AO14" s="110">
        <f t="shared" si="10"/>
        <v>2</v>
      </c>
      <c r="AP14" s="110">
        <v>0.0</v>
      </c>
      <c r="AQ14" s="306">
        <v>25.0</v>
      </c>
      <c r="AR14" s="306">
        <v>20.0</v>
      </c>
      <c r="AS14" s="97"/>
      <c r="AT14" s="97"/>
      <c r="AU14" s="216"/>
      <c r="AV14" s="217"/>
      <c r="AW14" s="162"/>
      <c r="AX14" s="152"/>
      <c r="AY14" s="152"/>
      <c r="AZ14" s="152"/>
      <c r="BA14" s="152"/>
      <c r="BB14" s="152"/>
      <c r="BC14" s="152"/>
      <c r="BD14" s="152"/>
      <c r="BE14" s="152"/>
      <c r="BF14" s="152"/>
    </row>
    <row r="15">
      <c r="A15" s="97"/>
      <c r="B15" s="203">
        <v>40.0</v>
      </c>
      <c r="C15" s="218"/>
      <c r="D15" s="219"/>
      <c r="E15" s="220"/>
      <c r="F15" s="207">
        <f t="shared" ref="F15:I15" si="13">sum(K15,P15,U15,Z15,AE15,AJ15)</f>
        <v>37.5</v>
      </c>
      <c r="G15" s="207">
        <f t="shared" si="13"/>
        <v>50</v>
      </c>
      <c r="H15" s="207">
        <f t="shared" si="13"/>
        <v>50</v>
      </c>
      <c r="I15" s="207">
        <f t="shared" si="13"/>
        <v>25</v>
      </c>
      <c r="J15" s="208">
        <f t="shared" si="3"/>
        <v>40.625</v>
      </c>
      <c r="K15" s="110">
        <v>0.0</v>
      </c>
      <c r="L15" s="110">
        <v>0.0</v>
      </c>
      <c r="M15" s="110">
        <v>0.0</v>
      </c>
      <c r="N15" s="110">
        <v>0.0</v>
      </c>
      <c r="O15" s="207">
        <f t="shared" si="4"/>
        <v>0</v>
      </c>
      <c r="P15" s="306">
        <v>25.0</v>
      </c>
      <c r="Q15" s="306">
        <v>25.0</v>
      </c>
      <c r="R15" s="306">
        <v>25.0</v>
      </c>
      <c r="S15" s="306">
        <v>25.0</v>
      </c>
      <c r="T15" s="207">
        <f t="shared" si="5"/>
        <v>25</v>
      </c>
      <c r="U15" s="110">
        <v>0.0</v>
      </c>
      <c r="V15" s="110">
        <v>0.0</v>
      </c>
      <c r="W15" s="110">
        <v>0.0</v>
      </c>
      <c r="X15" s="110">
        <v>0.0</v>
      </c>
      <c r="Y15" s="207">
        <f t="shared" si="6"/>
        <v>0</v>
      </c>
      <c r="Z15" s="306">
        <v>0.0</v>
      </c>
      <c r="AA15" s="306">
        <v>0.0</v>
      </c>
      <c r="AB15" s="306">
        <v>0.0</v>
      </c>
      <c r="AC15" s="306">
        <v>0.0</v>
      </c>
      <c r="AD15" s="207">
        <f t="shared" si="7"/>
        <v>0</v>
      </c>
      <c r="AE15" s="306">
        <v>12.5</v>
      </c>
      <c r="AF15" s="306">
        <v>25.0</v>
      </c>
      <c r="AG15" s="306">
        <v>25.0</v>
      </c>
      <c r="AH15" s="306">
        <v>0.0</v>
      </c>
      <c r="AI15" s="211">
        <f t="shared" si="8"/>
        <v>15.625</v>
      </c>
      <c r="AJ15" s="210">
        <v>0.0</v>
      </c>
      <c r="AK15" s="210">
        <v>0.0</v>
      </c>
      <c r="AL15" s="210">
        <v>0.0</v>
      </c>
      <c r="AM15" s="210">
        <v>0.0</v>
      </c>
      <c r="AN15" s="211">
        <f t="shared" si="9"/>
        <v>0</v>
      </c>
      <c r="AO15" s="110">
        <f t="shared" si="10"/>
        <v>2</v>
      </c>
      <c r="AP15" s="110">
        <v>0.0</v>
      </c>
      <c r="AQ15" s="306">
        <v>20.0</v>
      </c>
      <c r="AR15" s="306">
        <v>20.0</v>
      </c>
      <c r="AS15" s="97"/>
      <c r="AT15" s="97"/>
      <c r="AU15" s="216"/>
      <c r="AV15" s="217"/>
      <c r="AW15" s="162"/>
      <c r="AX15" s="152"/>
      <c r="AY15" s="152"/>
      <c r="AZ15" s="152"/>
      <c r="BA15" s="152"/>
      <c r="BB15" s="152"/>
      <c r="BC15" s="152"/>
      <c r="BD15" s="152"/>
      <c r="BE15" s="152"/>
      <c r="BF15" s="152"/>
    </row>
    <row r="16">
      <c r="A16" s="97"/>
      <c r="B16" s="203">
        <v>50.0</v>
      </c>
      <c r="C16" s="218"/>
      <c r="D16" s="219"/>
      <c r="E16" s="220"/>
      <c r="F16" s="207">
        <f t="shared" ref="F16:I16" si="14">sum(K16,P16,U16,Z16,AE16,AJ16)</f>
        <v>50</v>
      </c>
      <c r="G16" s="207">
        <f t="shared" si="14"/>
        <v>25</v>
      </c>
      <c r="H16" s="207">
        <f t="shared" si="14"/>
        <v>37.5</v>
      </c>
      <c r="I16" s="207">
        <f t="shared" si="14"/>
        <v>50</v>
      </c>
      <c r="J16" s="208">
        <f t="shared" si="3"/>
        <v>40.625</v>
      </c>
      <c r="K16" s="110">
        <v>0.0</v>
      </c>
      <c r="L16" s="110">
        <v>0.0</v>
      </c>
      <c r="M16" s="110">
        <v>0.0</v>
      </c>
      <c r="N16" s="110">
        <v>0.0</v>
      </c>
      <c r="O16" s="207">
        <f t="shared" si="4"/>
        <v>0</v>
      </c>
      <c r="P16" s="306">
        <v>25.0</v>
      </c>
      <c r="Q16" s="306">
        <v>0.0</v>
      </c>
      <c r="R16" s="306">
        <v>25.0</v>
      </c>
      <c r="S16" s="306">
        <v>25.0</v>
      </c>
      <c r="T16" s="207">
        <f t="shared" si="5"/>
        <v>18.75</v>
      </c>
      <c r="U16" s="110">
        <v>0.0</v>
      </c>
      <c r="V16" s="110">
        <v>0.0</v>
      </c>
      <c r="W16" s="110">
        <v>0.0</v>
      </c>
      <c r="X16" s="110">
        <v>0.0</v>
      </c>
      <c r="Y16" s="207">
        <f t="shared" si="6"/>
        <v>0</v>
      </c>
      <c r="Z16" s="306">
        <v>0.0</v>
      </c>
      <c r="AA16" s="306">
        <v>0.0</v>
      </c>
      <c r="AB16" s="306">
        <v>0.0</v>
      </c>
      <c r="AC16" s="306">
        <v>0.0</v>
      </c>
      <c r="AD16" s="207">
        <f t="shared" si="7"/>
        <v>0</v>
      </c>
      <c r="AE16" s="306">
        <v>25.0</v>
      </c>
      <c r="AF16" s="306">
        <v>25.0</v>
      </c>
      <c r="AG16" s="306">
        <v>12.5</v>
      </c>
      <c r="AH16" s="306">
        <v>25.0</v>
      </c>
      <c r="AI16" s="211">
        <f t="shared" si="8"/>
        <v>21.875</v>
      </c>
      <c r="AJ16" s="210">
        <v>0.0</v>
      </c>
      <c r="AK16" s="210">
        <v>0.0</v>
      </c>
      <c r="AL16" s="210">
        <v>0.0</v>
      </c>
      <c r="AM16" s="210">
        <v>0.0</v>
      </c>
      <c r="AN16" s="211">
        <f t="shared" si="9"/>
        <v>0</v>
      </c>
      <c r="AO16" s="110">
        <f t="shared" si="10"/>
        <v>2</v>
      </c>
      <c r="AP16" s="110">
        <v>0.0</v>
      </c>
      <c r="AQ16" s="306">
        <v>10.0</v>
      </c>
      <c r="AR16" s="306">
        <v>50.0</v>
      </c>
      <c r="AS16" s="97"/>
      <c r="AT16" s="97"/>
      <c r="AU16" s="216"/>
      <c r="AV16" s="217"/>
      <c r="AW16" s="162"/>
      <c r="AX16" s="152"/>
      <c r="AY16" s="152"/>
      <c r="AZ16" s="152"/>
      <c r="BA16" s="152"/>
      <c r="BB16" s="152"/>
      <c r="BC16" s="152"/>
      <c r="BD16" s="152"/>
      <c r="BE16" s="152"/>
      <c r="BF16" s="152"/>
    </row>
    <row r="17">
      <c r="A17" s="97"/>
      <c r="B17" s="203">
        <v>60.0</v>
      </c>
      <c r="C17" s="223"/>
      <c r="D17" s="164"/>
      <c r="E17" s="220"/>
      <c r="F17" s="207">
        <f t="shared" ref="F17:I17" si="15">sum(K17,P17,U17,Z17,AE17,AJ17)</f>
        <v>50</v>
      </c>
      <c r="G17" s="207">
        <f t="shared" si="15"/>
        <v>50</v>
      </c>
      <c r="H17" s="207">
        <f t="shared" si="15"/>
        <v>62.5</v>
      </c>
      <c r="I17" s="207">
        <f t="shared" si="15"/>
        <v>50</v>
      </c>
      <c r="J17" s="208">
        <f t="shared" si="3"/>
        <v>53.125</v>
      </c>
      <c r="K17" s="110">
        <v>0.0</v>
      </c>
      <c r="L17" s="110">
        <v>0.0</v>
      </c>
      <c r="M17" s="110">
        <v>0.0</v>
      </c>
      <c r="N17" s="110">
        <v>0.0</v>
      </c>
      <c r="O17" s="207">
        <f t="shared" si="4"/>
        <v>0</v>
      </c>
      <c r="P17" s="306">
        <v>25.0</v>
      </c>
      <c r="Q17" s="306">
        <v>25.0</v>
      </c>
      <c r="R17" s="306">
        <v>37.5</v>
      </c>
      <c r="S17" s="306">
        <v>25.0</v>
      </c>
      <c r="T17" s="207">
        <f t="shared" si="5"/>
        <v>28.125</v>
      </c>
      <c r="U17" s="110">
        <v>0.0</v>
      </c>
      <c r="V17" s="110">
        <v>0.0</v>
      </c>
      <c r="W17" s="110">
        <v>0.0</v>
      </c>
      <c r="X17" s="110">
        <v>0.0</v>
      </c>
      <c r="Y17" s="207">
        <f t="shared" si="6"/>
        <v>0</v>
      </c>
      <c r="Z17" s="306">
        <v>0.0</v>
      </c>
      <c r="AA17" s="306">
        <v>0.0</v>
      </c>
      <c r="AB17" s="306">
        <v>0.0</v>
      </c>
      <c r="AC17" s="306">
        <v>0.0</v>
      </c>
      <c r="AD17" s="207">
        <f t="shared" si="7"/>
        <v>0</v>
      </c>
      <c r="AE17" s="306">
        <v>25.0</v>
      </c>
      <c r="AF17" s="306">
        <v>25.0</v>
      </c>
      <c r="AG17" s="306">
        <v>25.0</v>
      </c>
      <c r="AH17" s="306">
        <v>25.0</v>
      </c>
      <c r="AI17" s="211">
        <f t="shared" si="8"/>
        <v>25</v>
      </c>
      <c r="AJ17" s="210">
        <v>0.0</v>
      </c>
      <c r="AK17" s="210">
        <v>0.0</v>
      </c>
      <c r="AL17" s="210">
        <v>0.0</v>
      </c>
      <c r="AM17" s="210">
        <v>0.0</v>
      </c>
      <c r="AN17" s="211">
        <f t="shared" si="9"/>
        <v>0</v>
      </c>
      <c r="AO17" s="110">
        <f t="shared" si="10"/>
        <v>2</v>
      </c>
      <c r="AP17" s="110">
        <v>0.0</v>
      </c>
      <c r="AQ17" s="306">
        <v>30.0</v>
      </c>
      <c r="AR17" s="306">
        <v>20.0</v>
      </c>
      <c r="AS17" s="97"/>
      <c r="AT17" s="97"/>
      <c r="AU17" s="216"/>
      <c r="AV17" s="217"/>
      <c r="AW17" s="162"/>
      <c r="AX17" s="152"/>
      <c r="AY17" s="152"/>
      <c r="AZ17" s="152"/>
      <c r="BA17" s="152"/>
      <c r="BB17" s="152"/>
      <c r="BC17" s="152"/>
      <c r="BD17" s="152"/>
      <c r="BE17" s="152"/>
      <c r="BF17" s="152"/>
    </row>
    <row r="18">
      <c r="A18" s="97"/>
      <c r="B18" s="203">
        <v>70.0</v>
      </c>
      <c r="C18" s="223"/>
      <c r="D18" s="164"/>
      <c r="E18" s="220"/>
      <c r="F18" s="207">
        <f t="shared" ref="F18:I18" si="16">sum(K18,P18,U18,Z18,AE18,AJ18)</f>
        <v>50</v>
      </c>
      <c r="G18" s="207">
        <f t="shared" si="16"/>
        <v>50</v>
      </c>
      <c r="H18" s="207">
        <f t="shared" si="16"/>
        <v>50</v>
      </c>
      <c r="I18" s="207">
        <f t="shared" si="16"/>
        <v>50</v>
      </c>
      <c r="J18" s="208">
        <f t="shared" si="3"/>
        <v>50</v>
      </c>
      <c r="K18" s="110">
        <v>0.0</v>
      </c>
      <c r="L18" s="110">
        <v>0.0</v>
      </c>
      <c r="M18" s="110">
        <v>0.0</v>
      </c>
      <c r="N18" s="110">
        <v>0.0</v>
      </c>
      <c r="O18" s="207">
        <f t="shared" si="4"/>
        <v>0</v>
      </c>
      <c r="P18" s="306">
        <v>25.0</v>
      </c>
      <c r="Q18" s="306">
        <v>25.0</v>
      </c>
      <c r="R18" s="306">
        <v>25.0</v>
      </c>
      <c r="S18" s="306">
        <v>25.0</v>
      </c>
      <c r="T18" s="207">
        <f t="shared" si="5"/>
        <v>25</v>
      </c>
      <c r="U18" s="110">
        <v>0.0</v>
      </c>
      <c r="V18" s="110">
        <v>0.0</v>
      </c>
      <c r="W18" s="110">
        <v>0.0</v>
      </c>
      <c r="X18" s="110">
        <v>0.0</v>
      </c>
      <c r="Y18" s="207">
        <f t="shared" si="6"/>
        <v>0</v>
      </c>
      <c r="Z18" s="306">
        <v>0.0</v>
      </c>
      <c r="AA18" s="306">
        <v>0.0</v>
      </c>
      <c r="AB18" s="306">
        <v>0.0</v>
      </c>
      <c r="AC18" s="306">
        <v>0.0</v>
      </c>
      <c r="AD18" s="207">
        <f t="shared" si="7"/>
        <v>0</v>
      </c>
      <c r="AE18" s="306">
        <v>25.0</v>
      </c>
      <c r="AF18" s="306">
        <v>25.0</v>
      </c>
      <c r="AG18" s="306">
        <v>25.0</v>
      </c>
      <c r="AH18" s="306">
        <v>25.0</v>
      </c>
      <c r="AI18" s="211">
        <f t="shared" si="8"/>
        <v>25</v>
      </c>
      <c r="AJ18" s="210">
        <v>0.0</v>
      </c>
      <c r="AK18" s="210">
        <v>0.0</v>
      </c>
      <c r="AL18" s="210">
        <v>0.0</v>
      </c>
      <c r="AM18" s="210">
        <v>0.0</v>
      </c>
      <c r="AN18" s="211">
        <f t="shared" si="9"/>
        <v>0</v>
      </c>
      <c r="AO18" s="110">
        <f t="shared" si="10"/>
        <v>2</v>
      </c>
      <c r="AP18" s="110">
        <v>0.0</v>
      </c>
      <c r="AQ18" s="306">
        <v>25.0</v>
      </c>
      <c r="AR18" s="306">
        <v>25.0</v>
      </c>
      <c r="AS18" s="97"/>
      <c r="AT18" s="97"/>
      <c r="AU18" s="216"/>
      <c r="AV18" s="217"/>
      <c r="AW18" s="162"/>
      <c r="AX18" s="152"/>
      <c r="AY18" s="152"/>
      <c r="AZ18" s="152"/>
      <c r="BA18" s="152"/>
      <c r="BB18" s="152"/>
      <c r="BC18" s="152"/>
      <c r="BD18" s="152"/>
      <c r="BE18" s="152"/>
      <c r="BF18" s="152"/>
    </row>
    <row r="19">
      <c r="A19" s="97"/>
      <c r="B19" s="203">
        <v>80.0</v>
      </c>
      <c r="C19" s="223"/>
      <c r="D19" s="164"/>
      <c r="E19" s="220"/>
      <c r="F19" s="207">
        <f t="shared" ref="F19:I19" si="17">sum(K19,P19,U19,Z19,AE19,AJ19)</f>
        <v>50</v>
      </c>
      <c r="G19" s="207">
        <f t="shared" si="17"/>
        <v>50</v>
      </c>
      <c r="H19" s="207">
        <f t="shared" si="17"/>
        <v>62.5</v>
      </c>
      <c r="I19" s="207">
        <f t="shared" si="17"/>
        <v>50</v>
      </c>
      <c r="J19" s="208">
        <f t="shared" si="3"/>
        <v>53.125</v>
      </c>
      <c r="K19" s="110">
        <v>0.0</v>
      </c>
      <c r="L19" s="110">
        <v>0.0</v>
      </c>
      <c r="M19" s="110">
        <v>0.0</v>
      </c>
      <c r="N19" s="110">
        <v>0.0</v>
      </c>
      <c r="O19" s="207">
        <f t="shared" si="4"/>
        <v>0</v>
      </c>
      <c r="P19" s="306">
        <v>25.0</v>
      </c>
      <c r="Q19" s="306">
        <v>25.0</v>
      </c>
      <c r="R19" s="306">
        <v>25.0</v>
      </c>
      <c r="S19" s="306">
        <v>25.0</v>
      </c>
      <c r="T19" s="207">
        <f t="shared" si="5"/>
        <v>25</v>
      </c>
      <c r="U19" s="110">
        <v>0.0</v>
      </c>
      <c r="V19" s="110">
        <v>0.0</v>
      </c>
      <c r="W19" s="110">
        <v>0.0</v>
      </c>
      <c r="X19" s="110">
        <v>0.0</v>
      </c>
      <c r="Y19" s="207">
        <f t="shared" si="6"/>
        <v>0</v>
      </c>
      <c r="Z19" s="306">
        <v>0.0</v>
      </c>
      <c r="AA19" s="306">
        <v>0.0</v>
      </c>
      <c r="AB19" s="306">
        <v>0.0</v>
      </c>
      <c r="AC19" s="306">
        <v>0.0</v>
      </c>
      <c r="AD19" s="207">
        <f t="shared" si="7"/>
        <v>0</v>
      </c>
      <c r="AE19" s="306">
        <v>25.0</v>
      </c>
      <c r="AF19" s="306">
        <v>25.0</v>
      </c>
      <c r="AG19" s="306">
        <v>37.5</v>
      </c>
      <c r="AH19" s="306">
        <v>25.0</v>
      </c>
      <c r="AI19" s="211">
        <f t="shared" si="8"/>
        <v>28.125</v>
      </c>
      <c r="AJ19" s="210">
        <v>0.0</v>
      </c>
      <c r="AK19" s="210">
        <v>0.0</v>
      </c>
      <c r="AL19" s="210">
        <v>0.0</v>
      </c>
      <c r="AM19" s="210">
        <v>0.0</v>
      </c>
      <c r="AN19" s="211">
        <f t="shared" si="9"/>
        <v>0</v>
      </c>
      <c r="AO19" s="110">
        <f t="shared" si="10"/>
        <v>2</v>
      </c>
      <c r="AP19" s="110">
        <v>0.0</v>
      </c>
      <c r="AQ19" s="306">
        <v>25.0</v>
      </c>
      <c r="AR19" s="306">
        <v>20.0</v>
      </c>
      <c r="AS19" s="97"/>
      <c r="AT19" s="97"/>
      <c r="AU19" s="216"/>
      <c r="AV19" s="217"/>
      <c r="AW19" s="162"/>
      <c r="AX19" s="152"/>
      <c r="AY19" s="152"/>
      <c r="AZ19" s="152"/>
      <c r="BA19" s="152"/>
      <c r="BB19" s="152"/>
      <c r="BC19" s="152"/>
      <c r="BD19" s="152"/>
      <c r="BE19" s="152"/>
      <c r="BF19" s="152"/>
    </row>
    <row r="20">
      <c r="A20" s="97"/>
      <c r="B20" s="203">
        <v>90.0</v>
      </c>
      <c r="C20" s="223"/>
      <c r="D20" s="164"/>
      <c r="E20" s="220"/>
      <c r="F20" s="207">
        <f t="shared" ref="F20:I20" si="18">sum(K20,P20,U20,Z20,AE20,AJ20)</f>
        <v>50</v>
      </c>
      <c r="G20" s="207">
        <f t="shared" si="18"/>
        <v>50</v>
      </c>
      <c r="H20" s="207">
        <f t="shared" si="18"/>
        <v>50</v>
      </c>
      <c r="I20" s="207">
        <f t="shared" si="18"/>
        <v>0</v>
      </c>
      <c r="J20" s="208">
        <f t="shared" si="3"/>
        <v>37.5</v>
      </c>
      <c r="K20" s="110">
        <v>0.0</v>
      </c>
      <c r="L20" s="110">
        <v>0.0</v>
      </c>
      <c r="M20" s="110">
        <v>0.0</v>
      </c>
      <c r="N20" s="110">
        <v>0.0</v>
      </c>
      <c r="O20" s="207">
        <f t="shared" si="4"/>
        <v>0</v>
      </c>
      <c r="P20" s="306">
        <v>25.0</v>
      </c>
      <c r="Q20" s="306">
        <v>25.0</v>
      </c>
      <c r="R20" s="306">
        <v>25.0</v>
      </c>
      <c r="S20" s="306">
        <v>0.0</v>
      </c>
      <c r="T20" s="207">
        <f t="shared" si="5"/>
        <v>18.75</v>
      </c>
      <c r="U20" s="110">
        <v>0.0</v>
      </c>
      <c r="V20" s="110">
        <v>0.0</v>
      </c>
      <c r="W20" s="110">
        <v>0.0</v>
      </c>
      <c r="X20" s="110">
        <v>0.0</v>
      </c>
      <c r="Y20" s="207">
        <f t="shared" si="6"/>
        <v>0</v>
      </c>
      <c r="Z20" s="306">
        <v>0.0</v>
      </c>
      <c r="AA20" s="306">
        <v>0.0</v>
      </c>
      <c r="AB20" s="306">
        <v>0.0</v>
      </c>
      <c r="AC20" s="306">
        <v>0.0</v>
      </c>
      <c r="AD20" s="207">
        <f t="shared" si="7"/>
        <v>0</v>
      </c>
      <c r="AE20" s="306">
        <v>25.0</v>
      </c>
      <c r="AF20" s="306">
        <v>25.0</v>
      </c>
      <c r="AG20" s="306">
        <v>25.0</v>
      </c>
      <c r="AH20" s="306">
        <v>0.0</v>
      </c>
      <c r="AI20" s="211">
        <f t="shared" si="8"/>
        <v>18.75</v>
      </c>
      <c r="AJ20" s="210">
        <v>0.0</v>
      </c>
      <c r="AK20" s="210">
        <v>0.0</v>
      </c>
      <c r="AL20" s="210">
        <v>0.0</v>
      </c>
      <c r="AM20" s="210">
        <v>0.0</v>
      </c>
      <c r="AN20" s="211">
        <f t="shared" si="9"/>
        <v>0</v>
      </c>
      <c r="AO20" s="110">
        <f t="shared" si="10"/>
        <v>2</v>
      </c>
      <c r="AP20" s="110">
        <v>0.0</v>
      </c>
      <c r="AQ20" s="306">
        <v>30.0</v>
      </c>
      <c r="AR20" s="306">
        <v>20.0</v>
      </c>
      <c r="AS20" s="97"/>
      <c r="AT20" s="97"/>
      <c r="AU20" s="216"/>
      <c r="AV20" s="217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</row>
    <row r="21">
      <c r="A21" s="96"/>
      <c r="B21" s="203">
        <v>100.0</v>
      </c>
      <c r="C21" s="225"/>
      <c r="D21" s="226"/>
      <c r="E21" s="227"/>
      <c r="F21" s="207">
        <f t="shared" ref="F21:I21" si="19">sum(K21,P21,U21,Z21,AE21,AJ21)</f>
        <v>62.5</v>
      </c>
      <c r="G21" s="207">
        <f t="shared" si="19"/>
        <v>25</v>
      </c>
      <c r="H21" s="207">
        <f t="shared" si="19"/>
        <v>50</v>
      </c>
      <c r="I21" s="207">
        <f t="shared" si="19"/>
        <v>50</v>
      </c>
      <c r="J21" s="208">
        <f t="shared" si="3"/>
        <v>46.875</v>
      </c>
      <c r="K21" s="110">
        <v>0.0</v>
      </c>
      <c r="L21" s="110">
        <v>0.0</v>
      </c>
      <c r="M21" s="110">
        <v>0.0</v>
      </c>
      <c r="N21" s="110">
        <v>0.0</v>
      </c>
      <c r="O21" s="207">
        <f t="shared" si="4"/>
        <v>0</v>
      </c>
      <c r="P21" s="306">
        <v>37.5</v>
      </c>
      <c r="Q21" s="306">
        <v>25.0</v>
      </c>
      <c r="R21" s="306">
        <v>25.0</v>
      </c>
      <c r="S21" s="306">
        <v>25.0</v>
      </c>
      <c r="T21" s="207">
        <f t="shared" si="5"/>
        <v>28.125</v>
      </c>
      <c r="U21" s="110">
        <v>0.0</v>
      </c>
      <c r="V21" s="110">
        <v>0.0</v>
      </c>
      <c r="W21" s="110">
        <v>0.0</v>
      </c>
      <c r="X21" s="110">
        <v>0.0</v>
      </c>
      <c r="Y21" s="207">
        <f t="shared" si="6"/>
        <v>0</v>
      </c>
      <c r="Z21" s="306">
        <v>0.0</v>
      </c>
      <c r="AA21" s="306">
        <v>0.0</v>
      </c>
      <c r="AB21" s="306">
        <v>0.0</v>
      </c>
      <c r="AC21" s="306">
        <v>0.0</v>
      </c>
      <c r="AD21" s="207">
        <f t="shared" si="7"/>
        <v>0</v>
      </c>
      <c r="AE21" s="306">
        <v>25.0</v>
      </c>
      <c r="AF21" s="306">
        <v>0.0</v>
      </c>
      <c r="AG21" s="306">
        <v>25.0</v>
      </c>
      <c r="AH21" s="306">
        <v>25.0</v>
      </c>
      <c r="AI21" s="211">
        <f t="shared" si="8"/>
        <v>18.75</v>
      </c>
      <c r="AJ21" s="210">
        <v>0.0</v>
      </c>
      <c r="AK21" s="210">
        <v>0.0</v>
      </c>
      <c r="AL21" s="210">
        <v>0.0</v>
      </c>
      <c r="AM21" s="210">
        <v>0.0</v>
      </c>
      <c r="AN21" s="211">
        <f t="shared" si="9"/>
        <v>0</v>
      </c>
      <c r="AO21" s="110">
        <f t="shared" si="10"/>
        <v>2</v>
      </c>
      <c r="AP21" s="110">
        <v>0.0</v>
      </c>
      <c r="AQ21" s="306">
        <v>25.0</v>
      </c>
      <c r="AR21" s="306">
        <v>20.0</v>
      </c>
      <c r="AS21" s="96"/>
      <c r="AT21" s="96"/>
      <c r="AU21" s="216"/>
      <c r="AV21" s="217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</row>
    <row r="22">
      <c r="A22" s="202">
        <v>2.0</v>
      </c>
      <c r="B22" s="203">
        <v>0.0</v>
      </c>
      <c r="C22" s="204"/>
      <c r="D22" s="205"/>
      <c r="E22" s="206"/>
      <c r="F22" s="207">
        <f t="shared" ref="F22:I22" si="20">sum(K22,P22,U22,Z22,AE22,AJ22)</f>
        <v>25</v>
      </c>
      <c r="G22" s="207">
        <f t="shared" si="20"/>
        <v>25</v>
      </c>
      <c r="H22" s="207">
        <f t="shared" si="20"/>
        <v>87.5</v>
      </c>
      <c r="I22" s="207">
        <f t="shared" si="20"/>
        <v>25</v>
      </c>
      <c r="J22" s="208">
        <f t="shared" si="3"/>
        <v>40.625</v>
      </c>
      <c r="K22" s="110">
        <v>0.0</v>
      </c>
      <c r="L22" s="110">
        <v>0.0</v>
      </c>
      <c r="M22" s="110">
        <v>0.0</v>
      </c>
      <c r="N22" s="110">
        <v>0.0</v>
      </c>
      <c r="O22" s="207">
        <f t="shared" si="4"/>
        <v>0</v>
      </c>
      <c r="P22" s="306">
        <v>25.0</v>
      </c>
      <c r="Q22" s="306">
        <v>25.0</v>
      </c>
      <c r="R22" s="306">
        <v>87.5</v>
      </c>
      <c r="S22" s="306">
        <v>25.0</v>
      </c>
      <c r="T22" s="207">
        <f t="shared" si="5"/>
        <v>40.625</v>
      </c>
      <c r="U22" s="110">
        <v>0.0</v>
      </c>
      <c r="V22" s="110">
        <v>0.0</v>
      </c>
      <c r="W22" s="110">
        <v>0.0</v>
      </c>
      <c r="X22" s="110">
        <v>0.0</v>
      </c>
      <c r="Y22" s="207">
        <f t="shared" si="6"/>
        <v>0</v>
      </c>
      <c r="Z22" s="306">
        <v>0.0</v>
      </c>
      <c r="AA22" s="306">
        <v>0.0</v>
      </c>
      <c r="AB22" s="306">
        <v>0.0</v>
      </c>
      <c r="AC22" s="306">
        <v>0.0</v>
      </c>
      <c r="AD22" s="207">
        <f t="shared" si="7"/>
        <v>0</v>
      </c>
      <c r="AE22" s="306">
        <v>0.0</v>
      </c>
      <c r="AF22" s="306">
        <v>0.0</v>
      </c>
      <c r="AG22" s="306">
        <v>0.0</v>
      </c>
      <c r="AH22" s="306">
        <v>0.0</v>
      </c>
      <c r="AI22" s="211">
        <f t="shared" si="8"/>
        <v>0</v>
      </c>
      <c r="AJ22" s="210">
        <v>0.0</v>
      </c>
      <c r="AK22" s="210">
        <v>0.0</v>
      </c>
      <c r="AL22" s="210">
        <v>0.0</v>
      </c>
      <c r="AM22" s="210">
        <v>0.0</v>
      </c>
      <c r="AN22" s="211">
        <f t="shared" si="9"/>
        <v>0</v>
      </c>
      <c r="AO22" s="110">
        <f t="shared" si="10"/>
        <v>1</v>
      </c>
      <c r="AP22" s="110">
        <v>0.0</v>
      </c>
      <c r="AQ22" s="306">
        <v>25.0</v>
      </c>
      <c r="AR22" s="306">
        <v>30.0</v>
      </c>
      <c r="AS22" s="214" t="s">
        <v>179</v>
      </c>
      <c r="AT22" s="215" t="s">
        <v>267</v>
      </c>
      <c r="AU22" s="216"/>
      <c r="AV22" s="217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</row>
    <row r="23">
      <c r="A23" s="97"/>
      <c r="B23" s="203">
        <v>10.0</v>
      </c>
      <c r="C23" s="218"/>
      <c r="D23" s="219"/>
      <c r="E23" s="220"/>
      <c r="F23" s="207">
        <f t="shared" ref="F23:I23" si="21">sum(K23,P23,U23,Z23,AE23,AJ23)</f>
        <v>25</v>
      </c>
      <c r="G23" s="207">
        <f t="shared" si="21"/>
        <v>25</v>
      </c>
      <c r="H23" s="207">
        <f t="shared" si="21"/>
        <v>37.5</v>
      </c>
      <c r="I23" s="207">
        <f t="shared" si="21"/>
        <v>25</v>
      </c>
      <c r="J23" s="208">
        <f t="shared" si="3"/>
        <v>28.125</v>
      </c>
      <c r="K23" s="110">
        <v>0.0</v>
      </c>
      <c r="L23" s="110">
        <v>0.0</v>
      </c>
      <c r="M23" s="110">
        <v>0.0</v>
      </c>
      <c r="N23" s="110">
        <v>0.0</v>
      </c>
      <c r="O23" s="207">
        <f t="shared" si="4"/>
        <v>0</v>
      </c>
      <c r="P23" s="306">
        <v>25.0</v>
      </c>
      <c r="Q23" s="306">
        <v>25.0</v>
      </c>
      <c r="R23" s="306">
        <v>37.5</v>
      </c>
      <c r="S23" s="306">
        <v>25.0</v>
      </c>
      <c r="T23" s="207">
        <f t="shared" si="5"/>
        <v>28.125</v>
      </c>
      <c r="U23" s="110">
        <v>0.0</v>
      </c>
      <c r="V23" s="110">
        <v>0.0</v>
      </c>
      <c r="W23" s="110">
        <v>0.0</v>
      </c>
      <c r="X23" s="110">
        <v>0.0</v>
      </c>
      <c r="Y23" s="207">
        <f t="shared" si="6"/>
        <v>0</v>
      </c>
      <c r="Z23" s="306">
        <v>0.0</v>
      </c>
      <c r="AA23" s="306">
        <v>0.0</v>
      </c>
      <c r="AB23" s="306">
        <v>0.0</v>
      </c>
      <c r="AC23" s="306">
        <v>0.0</v>
      </c>
      <c r="AD23" s="207">
        <f t="shared" si="7"/>
        <v>0</v>
      </c>
      <c r="AE23" s="306">
        <v>0.0</v>
      </c>
      <c r="AF23" s="306">
        <v>0.0</v>
      </c>
      <c r="AG23" s="306">
        <v>0.0</v>
      </c>
      <c r="AH23" s="306">
        <v>0.0</v>
      </c>
      <c r="AI23" s="211">
        <f t="shared" si="8"/>
        <v>0</v>
      </c>
      <c r="AJ23" s="210">
        <v>0.0</v>
      </c>
      <c r="AK23" s="210">
        <v>0.0</v>
      </c>
      <c r="AL23" s="210">
        <v>0.0</v>
      </c>
      <c r="AM23" s="210">
        <v>0.0</v>
      </c>
      <c r="AN23" s="211">
        <f t="shared" si="9"/>
        <v>0</v>
      </c>
      <c r="AO23" s="110">
        <f t="shared" si="10"/>
        <v>1</v>
      </c>
      <c r="AP23" s="110">
        <v>0.0</v>
      </c>
      <c r="AQ23" s="306">
        <v>0.0</v>
      </c>
      <c r="AR23" s="306">
        <v>25.0</v>
      </c>
      <c r="AS23" s="97"/>
      <c r="AT23" s="97"/>
      <c r="AU23" s="216"/>
      <c r="AV23" s="217"/>
      <c r="AW23" s="162"/>
      <c r="AX23" s="152"/>
      <c r="AY23" s="152"/>
      <c r="AZ23" s="152"/>
      <c r="BA23" s="152"/>
      <c r="BB23" s="152"/>
      <c r="BC23" s="152"/>
      <c r="BD23" s="152"/>
      <c r="BE23" s="152"/>
      <c r="BF23" s="152"/>
    </row>
    <row r="24">
      <c r="A24" s="97"/>
      <c r="B24" s="203">
        <v>20.0</v>
      </c>
      <c r="C24" s="218"/>
      <c r="D24" s="219"/>
      <c r="E24" s="220"/>
      <c r="F24" s="207">
        <f t="shared" ref="F24:I24" si="22">sum(K24,P24,U24,Z24,AE24,AJ24)</f>
        <v>62.5</v>
      </c>
      <c r="G24" s="207">
        <f t="shared" si="22"/>
        <v>25</v>
      </c>
      <c r="H24" s="207">
        <f t="shared" si="22"/>
        <v>37.5</v>
      </c>
      <c r="I24" s="207">
        <f t="shared" si="22"/>
        <v>25</v>
      </c>
      <c r="J24" s="208">
        <f t="shared" si="3"/>
        <v>37.5</v>
      </c>
      <c r="K24" s="110">
        <v>0.0</v>
      </c>
      <c r="L24" s="110">
        <v>0.0</v>
      </c>
      <c r="M24" s="110">
        <v>0.0</v>
      </c>
      <c r="N24" s="110">
        <v>0.0</v>
      </c>
      <c r="O24" s="207">
        <f t="shared" si="4"/>
        <v>0</v>
      </c>
      <c r="P24" s="306">
        <v>62.5</v>
      </c>
      <c r="Q24" s="306">
        <v>25.0</v>
      </c>
      <c r="R24" s="306">
        <v>37.5</v>
      </c>
      <c r="S24" s="306">
        <v>25.0</v>
      </c>
      <c r="T24" s="207">
        <f t="shared" si="5"/>
        <v>37.5</v>
      </c>
      <c r="U24" s="110">
        <v>0.0</v>
      </c>
      <c r="V24" s="110">
        <v>0.0</v>
      </c>
      <c r="W24" s="110">
        <v>0.0</v>
      </c>
      <c r="X24" s="110">
        <v>0.0</v>
      </c>
      <c r="Y24" s="207">
        <f t="shared" si="6"/>
        <v>0</v>
      </c>
      <c r="Z24" s="306">
        <v>0.0</v>
      </c>
      <c r="AA24" s="306">
        <v>0.0</v>
      </c>
      <c r="AB24" s="306">
        <v>0.0</v>
      </c>
      <c r="AC24" s="306">
        <v>0.0</v>
      </c>
      <c r="AD24" s="207">
        <f t="shared" si="7"/>
        <v>0</v>
      </c>
      <c r="AE24" s="306">
        <v>0.0</v>
      </c>
      <c r="AF24" s="306">
        <v>0.0</v>
      </c>
      <c r="AG24" s="306">
        <v>0.0</v>
      </c>
      <c r="AH24" s="306">
        <v>0.0</v>
      </c>
      <c r="AI24" s="211">
        <f t="shared" si="8"/>
        <v>0</v>
      </c>
      <c r="AJ24" s="210">
        <v>0.0</v>
      </c>
      <c r="AK24" s="210">
        <v>0.0</v>
      </c>
      <c r="AL24" s="210">
        <v>0.0</v>
      </c>
      <c r="AM24" s="210">
        <v>0.0</v>
      </c>
      <c r="AN24" s="211">
        <f t="shared" si="9"/>
        <v>0</v>
      </c>
      <c r="AO24" s="110">
        <f t="shared" si="10"/>
        <v>1</v>
      </c>
      <c r="AP24" s="110">
        <v>0.0</v>
      </c>
      <c r="AQ24" s="306">
        <v>0.0</v>
      </c>
      <c r="AR24" s="306">
        <v>50.0</v>
      </c>
      <c r="AS24" s="97"/>
      <c r="AT24" s="97"/>
      <c r="AU24" s="216"/>
      <c r="AV24" s="217"/>
      <c r="AW24" s="162"/>
      <c r="AX24" s="152"/>
      <c r="AY24" s="152"/>
      <c r="AZ24" s="152"/>
      <c r="BA24" s="152"/>
      <c r="BB24" s="152"/>
      <c r="BC24" s="152"/>
      <c r="BD24" s="152"/>
      <c r="BE24" s="152"/>
      <c r="BF24" s="152"/>
    </row>
    <row r="25">
      <c r="A25" s="97"/>
      <c r="B25" s="203">
        <v>30.0</v>
      </c>
      <c r="C25" s="218"/>
      <c r="D25" s="219"/>
      <c r="E25" s="220"/>
      <c r="F25" s="207">
        <f t="shared" ref="F25:I25" si="23">sum(K25,P25,U25,Z25,AE25,AJ25)</f>
        <v>25</v>
      </c>
      <c r="G25" s="207">
        <f t="shared" si="23"/>
        <v>37.5</v>
      </c>
      <c r="H25" s="207">
        <f t="shared" si="23"/>
        <v>25</v>
      </c>
      <c r="I25" s="207">
        <f t="shared" si="23"/>
        <v>0</v>
      </c>
      <c r="J25" s="208">
        <f t="shared" si="3"/>
        <v>21.875</v>
      </c>
      <c r="K25" s="110">
        <v>0.0</v>
      </c>
      <c r="L25" s="110">
        <v>0.0</v>
      </c>
      <c r="M25" s="110">
        <v>0.0</v>
      </c>
      <c r="N25" s="110">
        <v>0.0</v>
      </c>
      <c r="O25" s="207">
        <f t="shared" si="4"/>
        <v>0</v>
      </c>
      <c r="P25" s="306">
        <v>25.0</v>
      </c>
      <c r="Q25" s="306">
        <v>37.5</v>
      </c>
      <c r="R25" s="306">
        <v>25.0</v>
      </c>
      <c r="S25" s="306">
        <v>0.0</v>
      </c>
      <c r="T25" s="207">
        <f t="shared" si="5"/>
        <v>21.875</v>
      </c>
      <c r="U25" s="110">
        <v>0.0</v>
      </c>
      <c r="V25" s="110">
        <v>0.0</v>
      </c>
      <c r="W25" s="110">
        <v>0.0</v>
      </c>
      <c r="X25" s="110">
        <v>0.0</v>
      </c>
      <c r="Y25" s="207">
        <f t="shared" si="6"/>
        <v>0</v>
      </c>
      <c r="Z25" s="306">
        <v>0.0</v>
      </c>
      <c r="AA25" s="306">
        <v>0.0</v>
      </c>
      <c r="AB25" s="306">
        <v>0.0</v>
      </c>
      <c r="AC25" s="306">
        <v>0.0</v>
      </c>
      <c r="AD25" s="207">
        <f t="shared" si="7"/>
        <v>0</v>
      </c>
      <c r="AE25" s="306">
        <v>0.0</v>
      </c>
      <c r="AF25" s="306">
        <v>0.0</v>
      </c>
      <c r="AG25" s="306">
        <v>0.0</v>
      </c>
      <c r="AH25" s="306">
        <v>0.0</v>
      </c>
      <c r="AI25" s="211">
        <f t="shared" si="8"/>
        <v>0</v>
      </c>
      <c r="AJ25" s="210">
        <v>0.0</v>
      </c>
      <c r="AK25" s="210">
        <v>0.0</v>
      </c>
      <c r="AL25" s="210">
        <v>0.0</v>
      </c>
      <c r="AM25" s="210">
        <v>0.0</v>
      </c>
      <c r="AN25" s="211">
        <f t="shared" si="9"/>
        <v>0</v>
      </c>
      <c r="AO25" s="110">
        <f t="shared" si="10"/>
        <v>1</v>
      </c>
      <c r="AP25" s="110">
        <v>0.0</v>
      </c>
      <c r="AQ25" s="306">
        <v>10.0</v>
      </c>
      <c r="AR25" s="306">
        <v>30.0</v>
      </c>
      <c r="AS25" s="97"/>
      <c r="AT25" s="97"/>
      <c r="AU25" s="216"/>
      <c r="AV25" s="217"/>
      <c r="AW25" s="162"/>
      <c r="AX25" s="152"/>
      <c r="AY25" s="152"/>
      <c r="AZ25" s="152"/>
      <c r="BA25" s="152"/>
      <c r="BB25" s="152"/>
      <c r="BC25" s="152"/>
      <c r="BD25" s="152"/>
      <c r="BE25" s="152"/>
      <c r="BF25" s="152"/>
    </row>
    <row r="26">
      <c r="A26" s="97"/>
      <c r="B26" s="203">
        <v>40.0</v>
      </c>
      <c r="C26" s="218"/>
      <c r="D26" s="219"/>
      <c r="E26" s="220"/>
      <c r="F26" s="207">
        <f t="shared" ref="F26:I26" si="24">sum(K26,P26,U26,Z26,AE26,AJ26)</f>
        <v>25</v>
      </c>
      <c r="G26" s="207">
        <f t="shared" si="24"/>
        <v>25</v>
      </c>
      <c r="H26" s="207">
        <f t="shared" si="24"/>
        <v>50</v>
      </c>
      <c r="I26" s="207">
        <f t="shared" si="24"/>
        <v>37.5</v>
      </c>
      <c r="J26" s="208">
        <f t="shared" si="3"/>
        <v>34.375</v>
      </c>
      <c r="K26" s="110">
        <v>0.0</v>
      </c>
      <c r="L26" s="110">
        <v>0.0</v>
      </c>
      <c r="M26" s="110">
        <v>0.0</v>
      </c>
      <c r="N26" s="110">
        <v>0.0</v>
      </c>
      <c r="O26" s="207">
        <f t="shared" si="4"/>
        <v>0</v>
      </c>
      <c r="P26" s="306">
        <v>25.0</v>
      </c>
      <c r="Q26" s="306">
        <v>25.0</v>
      </c>
      <c r="R26" s="306">
        <v>50.0</v>
      </c>
      <c r="S26" s="306">
        <v>37.5</v>
      </c>
      <c r="T26" s="207">
        <f t="shared" si="5"/>
        <v>34.375</v>
      </c>
      <c r="U26" s="110">
        <v>0.0</v>
      </c>
      <c r="V26" s="110">
        <v>0.0</v>
      </c>
      <c r="W26" s="110">
        <v>0.0</v>
      </c>
      <c r="X26" s="110">
        <v>0.0</v>
      </c>
      <c r="Y26" s="207">
        <f t="shared" si="6"/>
        <v>0</v>
      </c>
      <c r="Z26" s="306">
        <v>0.0</v>
      </c>
      <c r="AA26" s="306">
        <v>0.0</v>
      </c>
      <c r="AB26" s="306">
        <v>0.0</v>
      </c>
      <c r="AC26" s="306">
        <v>0.0</v>
      </c>
      <c r="AD26" s="207">
        <f t="shared" si="7"/>
        <v>0</v>
      </c>
      <c r="AE26" s="306">
        <v>0.0</v>
      </c>
      <c r="AF26" s="306">
        <v>0.0</v>
      </c>
      <c r="AG26" s="306">
        <v>0.0</v>
      </c>
      <c r="AH26" s="306">
        <v>0.0</v>
      </c>
      <c r="AI26" s="211">
        <f t="shared" si="8"/>
        <v>0</v>
      </c>
      <c r="AJ26" s="210">
        <v>0.0</v>
      </c>
      <c r="AK26" s="210">
        <v>0.0</v>
      </c>
      <c r="AL26" s="210">
        <v>0.0</v>
      </c>
      <c r="AM26" s="210">
        <v>0.0</v>
      </c>
      <c r="AN26" s="211">
        <f t="shared" si="9"/>
        <v>0</v>
      </c>
      <c r="AO26" s="110">
        <f t="shared" si="10"/>
        <v>1</v>
      </c>
      <c r="AP26" s="110">
        <v>0.0</v>
      </c>
      <c r="AQ26" s="306">
        <v>10.0</v>
      </c>
      <c r="AR26" s="306">
        <v>50.0</v>
      </c>
      <c r="AS26" s="97"/>
      <c r="AT26" s="97"/>
      <c r="AU26" s="216"/>
      <c r="AV26" s="217"/>
      <c r="AW26" s="162"/>
      <c r="AX26" s="152"/>
      <c r="AY26" s="152"/>
      <c r="AZ26" s="152"/>
      <c r="BA26" s="152"/>
      <c r="BB26" s="152"/>
      <c r="BC26" s="152"/>
      <c r="BD26" s="152"/>
      <c r="BE26" s="152"/>
      <c r="BF26" s="152"/>
    </row>
    <row r="27">
      <c r="A27" s="97"/>
      <c r="B27" s="203">
        <v>50.0</v>
      </c>
      <c r="C27" s="218"/>
      <c r="D27" s="219"/>
      <c r="E27" s="220"/>
      <c r="F27" s="207">
        <f t="shared" ref="F27:I27" si="25">sum(K27,P27,U27,Z27,AE27,AJ27)</f>
        <v>25</v>
      </c>
      <c r="G27" s="207">
        <f t="shared" si="25"/>
        <v>25</v>
      </c>
      <c r="H27" s="207">
        <f t="shared" si="25"/>
        <v>25</v>
      </c>
      <c r="I27" s="207">
        <f t="shared" si="25"/>
        <v>25</v>
      </c>
      <c r="J27" s="208">
        <f t="shared" si="3"/>
        <v>25</v>
      </c>
      <c r="K27" s="110">
        <v>0.0</v>
      </c>
      <c r="L27" s="110">
        <v>0.0</v>
      </c>
      <c r="M27" s="110">
        <v>0.0</v>
      </c>
      <c r="N27" s="110">
        <v>0.0</v>
      </c>
      <c r="O27" s="207">
        <f t="shared" si="4"/>
        <v>0</v>
      </c>
      <c r="P27" s="306">
        <v>25.0</v>
      </c>
      <c r="Q27" s="306">
        <v>25.0</v>
      </c>
      <c r="R27" s="306">
        <v>25.0</v>
      </c>
      <c r="S27" s="306">
        <v>25.0</v>
      </c>
      <c r="T27" s="207">
        <f t="shared" si="5"/>
        <v>25</v>
      </c>
      <c r="U27" s="110">
        <v>0.0</v>
      </c>
      <c r="V27" s="110">
        <v>0.0</v>
      </c>
      <c r="W27" s="110">
        <v>0.0</v>
      </c>
      <c r="X27" s="110">
        <v>0.0</v>
      </c>
      <c r="Y27" s="207">
        <f t="shared" si="6"/>
        <v>0</v>
      </c>
      <c r="Z27" s="306">
        <v>0.0</v>
      </c>
      <c r="AA27" s="306">
        <v>0.0</v>
      </c>
      <c r="AB27" s="306">
        <v>0.0</v>
      </c>
      <c r="AC27" s="306">
        <v>0.0</v>
      </c>
      <c r="AD27" s="207">
        <f t="shared" si="7"/>
        <v>0</v>
      </c>
      <c r="AE27" s="306">
        <v>0.0</v>
      </c>
      <c r="AF27" s="306">
        <v>0.0</v>
      </c>
      <c r="AG27" s="306">
        <v>0.0</v>
      </c>
      <c r="AH27" s="306">
        <v>0.0</v>
      </c>
      <c r="AI27" s="211">
        <f t="shared" si="8"/>
        <v>0</v>
      </c>
      <c r="AJ27" s="210">
        <v>0.0</v>
      </c>
      <c r="AK27" s="210">
        <v>0.0</v>
      </c>
      <c r="AL27" s="210">
        <v>0.0</v>
      </c>
      <c r="AM27" s="210">
        <v>0.0</v>
      </c>
      <c r="AN27" s="211">
        <f t="shared" si="9"/>
        <v>0</v>
      </c>
      <c r="AO27" s="110">
        <f t="shared" si="10"/>
        <v>1</v>
      </c>
      <c r="AP27" s="110">
        <v>0.0</v>
      </c>
      <c r="AQ27" s="306">
        <v>0.0</v>
      </c>
      <c r="AR27" s="306">
        <v>25.0</v>
      </c>
      <c r="AS27" s="97"/>
      <c r="AT27" s="97"/>
      <c r="AU27" s="216"/>
      <c r="AV27" s="217"/>
      <c r="AW27" s="162"/>
      <c r="AX27" s="152"/>
      <c r="AY27" s="152"/>
      <c r="AZ27" s="152"/>
      <c r="BA27" s="152"/>
      <c r="BB27" s="152"/>
      <c r="BC27" s="152"/>
      <c r="BD27" s="152"/>
      <c r="BE27" s="152"/>
      <c r="BF27" s="152"/>
    </row>
    <row r="28">
      <c r="A28" s="97"/>
      <c r="B28" s="203">
        <v>60.0</v>
      </c>
      <c r="C28" s="223"/>
      <c r="D28" s="164"/>
      <c r="E28" s="220"/>
      <c r="F28" s="207">
        <f t="shared" ref="F28:I28" si="26">sum(K28,P28,U28,Z28,AE28,AJ28)</f>
        <v>25</v>
      </c>
      <c r="G28" s="207">
        <f t="shared" si="26"/>
        <v>62.5</v>
      </c>
      <c r="H28" s="207">
        <f t="shared" si="26"/>
        <v>37.5</v>
      </c>
      <c r="I28" s="207">
        <f t="shared" si="26"/>
        <v>0</v>
      </c>
      <c r="J28" s="208">
        <f t="shared" si="3"/>
        <v>31.25</v>
      </c>
      <c r="K28" s="110">
        <v>0.0</v>
      </c>
      <c r="L28" s="110">
        <v>0.0</v>
      </c>
      <c r="M28" s="110">
        <v>0.0</v>
      </c>
      <c r="N28" s="110">
        <v>0.0</v>
      </c>
      <c r="O28" s="207">
        <f t="shared" si="4"/>
        <v>0</v>
      </c>
      <c r="P28" s="306">
        <v>25.0</v>
      </c>
      <c r="Q28" s="306">
        <v>62.5</v>
      </c>
      <c r="R28" s="306">
        <v>37.5</v>
      </c>
      <c r="S28" s="306">
        <v>0.0</v>
      </c>
      <c r="T28" s="207">
        <f t="shared" si="5"/>
        <v>31.25</v>
      </c>
      <c r="U28" s="110">
        <v>0.0</v>
      </c>
      <c r="V28" s="110">
        <v>0.0</v>
      </c>
      <c r="W28" s="110">
        <v>0.0</v>
      </c>
      <c r="X28" s="110">
        <v>0.0</v>
      </c>
      <c r="Y28" s="207">
        <f t="shared" si="6"/>
        <v>0</v>
      </c>
      <c r="Z28" s="306">
        <v>0.0</v>
      </c>
      <c r="AA28" s="306">
        <v>0.0</v>
      </c>
      <c r="AB28" s="306">
        <v>0.0</v>
      </c>
      <c r="AC28" s="306">
        <v>0.0</v>
      </c>
      <c r="AD28" s="207">
        <f t="shared" si="7"/>
        <v>0</v>
      </c>
      <c r="AE28" s="306">
        <v>0.0</v>
      </c>
      <c r="AF28" s="306">
        <v>0.0</v>
      </c>
      <c r="AG28" s="306">
        <v>0.0</v>
      </c>
      <c r="AH28" s="306">
        <v>0.0</v>
      </c>
      <c r="AI28" s="211">
        <f t="shared" si="8"/>
        <v>0</v>
      </c>
      <c r="AJ28" s="210">
        <v>0.0</v>
      </c>
      <c r="AK28" s="210">
        <v>0.0</v>
      </c>
      <c r="AL28" s="210">
        <v>0.0</v>
      </c>
      <c r="AM28" s="210">
        <v>0.0</v>
      </c>
      <c r="AN28" s="211">
        <f t="shared" si="9"/>
        <v>0</v>
      </c>
      <c r="AO28" s="110">
        <f t="shared" si="10"/>
        <v>1</v>
      </c>
      <c r="AP28" s="110">
        <v>0.0</v>
      </c>
      <c r="AQ28" s="306">
        <v>25.0</v>
      </c>
      <c r="AR28" s="306">
        <v>30.0</v>
      </c>
      <c r="AS28" s="97"/>
      <c r="AT28" s="97"/>
      <c r="AU28" s="216"/>
      <c r="AV28" s="217"/>
      <c r="AW28" s="162"/>
      <c r="AX28" s="152"/>
      <c r="AY28" s="152"/>
      <c r="AZ28" s="152"/>
      <c r="BA28" s="152"/>
      <c r="BB28" s="152"/>
      <c r="BC28" s="152"/>
      <c r="BD28" s="152"/>
      <c r="BE28" s="152"/>
      <c r="BF28" s="152"/>
    </row>
    <row r="29">
      <c r="A29" s="97"/>
      <c r="B29" s="203">
        <v>70.0</v>
      </c>
      <c r="C29" s="223"/>
      <c r="D29" s="164"/>
      <c r="E29" s="220"/>
      <c r="F29" s="207">
        <f t="shared" ref="F29:I29" si="27">sum(K29,P29,U29,Z29,AE29,AJ29)</f>
        <v>25</v>
      </c>
      <c r="G29" s="207">
        <f t="shared" si="27"/>
        <v>25</v>
      </c>
      <c r="H29" s="207">
        <f t="shared" si="27"/>
        <v>25</v>
      </c>
      <c r="I29" s="207">
        <f t="shared" si="27"/>
        <v>25</v>
      </c>
      <c r="J29" s="208">
        <f t="shared" si="3"/>
        <v>25</v>
      </c>
      <c r="K29" s="110">
        <v>0.0</v>
      </c>
      <c r="L29" s="110">
        <v>0.0</v>
      </c>
      <c r="M29" s="110">
        <v>0.0</v>
      </c>
      <c r="N29" s="110">
        <v>0.0</v>
      </c>
      <c r="O29" s="207">
        <f t="shared" si="4"/>
        <v>0</v>
      </c>
      <c r="P29" s="306">
        <v>25.0</v>
      </c>
      <c r="Q29" s="306">
        <v>25.0</v>
      </c>
      <c r="R29" s="306">
        <v>25.0</v>
      </c>
      <c r="S29" s="306">
        <v>25.0</v>
      </c>
      <c r="T29" s="207">
        <f t="shared" si="5"/>
        <v>25</v>
      </c>
      <c r="U29" s="110">
        <v>0.0</v>
      </c>
      <c r="V29" s="110">
        <v>0.0</v>
      </c>
      <c r="W29" s="110">
        <v>0.0</v>
      </c>
      <c r="X29" s="110">
        <v>0.0</v>
      </c>
      <c r="Y29" s="207">
        <f t="shared" si="6"/>
        <v>0</v>
      </c>
      <c r="Z29" s="306">
        <v>0.0</v>
      </c>
      <c r="AA29" s="306">
        <v>0.0</v>
      </c>
      <c r="AB29" s="306">
        <v>0.0</v>
      </c>
      <c r="AC29" s="306">
        <v>0.0</v>
      </c>
      <c r="AD29" s="207">
        <f t="shared" si="7"/>
        <v>0</v>
      </c>
      <c r="AE29" s="306">
        <v>0.0</v>
      </c>
      <c r="AF29" s="306">
        <v>0.0</v>
      </c>
      <c r="AG29" s="306">
        <v>0.0</v>
      </c>
      <c r="AH29" s="306">
        <v>0.0</v>
      </c>
      <c r="AI29" s="211">
        <f t="shared" si="8"/>
        <v>0</v>
      </c>
      <c r="AJ29" s="210">
        <v>0.0</v>
      </c>
      <c r="AK29" s="210">
        <v>0.0</v>
      </c>
      <c r="AL29" s="210">
        <v>0.0</v>
      </c>
      <c r="AM29" s="210">
        <v>0.0</v>
      </c>
      <c r="AN29" s="211">
        <f t="shared" si="9"/>
        <v>0</v>
      </c>
      <c r="AO29" s="110">
        <f t="shared" si="10"/>
        <v>1</v>
      </c>
      <c r="AP29" s="110">
        <v>0.0</v>
      </c>
      <c r="AQ29" s="306">
        <v>25.0</v>
      </c>
      <c r="AR29" s="306">
        <v>30.0</v>
      </c>
      <c r="AS29" s="97"/>
      <c r="AT29" s="97"/>
      <c r="AU29" s="216"/>
      <c r="AV29" s="217"/>
      <c r="AW29" s="162"/>
      <c r="AX29" s="152"/>
      <c r="AY29" s="152"/>
      <c r="AZ29" s="152"/>
      <c r="BA29" s="152"/>
      <c r="BB29" s="152"/>
      <c r="BC29" s="152"/>
      <c r="BD29" s="152"/>
      <c r="BE29" s="152"/>
      <c r="BF29" s="152"/>
    </row>
    <row r="30">
      <c r="A30" s="97"/>
      <c r="B30" s="203">
        <v>80.0</v>
      </c>
      <c r="C30" s="223"/>
      <c r="D30" s="164"/>
      <c r="E30" s="220"/>
      <c r="F30" s="207">
        <f t="shared" ref="F30:I30" si="28">sum(K30,P30,U30,Z30,AE30,AJ30)</f>
        <v>62.5</v>
      </c>
      <c r="G30" s="207">
        <f t="shared" si="28"/>
        <v>37.5</v>
      </c>
      <c r="H30" s="207">
        <f t="shared" si="28"/>
        <v>25</v>
      </c>
      <c r="I30" s="207">
        <f t="shared" si="28"/>
        <v>25</v>
      </c>
      <c r="J30" s="208">
        <f t="shared" si="3"/>
        <v>37.5</v>
      </c>
      <c r="K30" s="110">
        <v>0.0</v>
      </c>
      <c r="L30" s="110">
        <v>0.0</v>
      </c>
      <c r="M30" s="110">
        <v>0.0</v>
      </c>
      <c r="N30" s="110">
        <v>0.0</v>
      </c>
      <c r="O30" s="207">
        <f t="shared" si="4"/>
        <v>0</v>
      </c>
      <c r="P30" s="306">
        <v>62.5</v>
      </c>
      <c r="Q30" s="306">
        <v>37.5</v>
      </c>
      <c r="R30" s="306">
        <v>25.0</v>
      </c>
      <c r="S30" s="306">
        <v>25.0</v>
      </c>
      <c r="T30" s="207">
        <f t="shared" si="5"/>
        <v>37.5</v>
      </c>
      <c r="U30" s="110">
        <v>0.0</v>
      </c>
      <c r="V30" s="110">
        <v>0.0</v>
      </c>
      <c r="W30" s="110">
        <v>0.0</v>
      </c>
      <c r="X30" s="110">
        <v>0.0</v>
      </c>
      <c r="Y30" s="207">
        <f t="shared" si="6"/>
        <v>0</v>
      </c>
      <c r="Z30" s="306">
        <v>0.0</v>
      </c>
      <c r="AA30" s="306">
        <v>0.0</v>
      </c>
      <c r="AB30" s="306">
        <v>0.0</v>
      </c>
      <c r="AC30" s="306">
        <v>0.0</v>
      </c>
      <c r="AD30" s="207">
        <f t="shared" si="7"/>
        <v>0</v>
      </c>
      <c r="AE30" s="306">
        <v>0.0</v>
      </c>
      <c r="AF30" s="306">
        <v>0.0</v>
      </c>
      <c r="AG30" s="306">
        <v>0.0</v>
      </c>
      <c r="AH30" s="306">
        <v>0.0</v>
      </c>
      <c r="AI30" s="211">
        <f t="shared" si="8"/>
        <v>0</v>
      </c>
      <c r="AJ30" s="210">
        <v>0.0</v>
      </c>
      <c r="AK30" s="210">
        <v>0.0</v>
      </c>
      <c r="AL30" s="210">
        <v>0.0</v>
      </c>
      <c r="AM30" s="210">
        <v>0.0</v>
      </c>
      <c r="AN30" s="211">
        <f t="shared" si="9"/>
        <v>0</v>
      </c>
      <c r="AO30" s="110">
        <f t="shared" si="10"/>
        <v>1</v>
      </c>
      <c r="AP30" s="110">
        <v>0.0</v>
      </c>
      <c r="AQ30" s="306">
        <v>25.0</v>
      </c>
      <c r="AR30" s="306">
        <v>30.0</v>
      </c>
      <c r="AS30" s="97"/>
      <c r="AT30" s="97"/>
      <c r="AU30" s="216"/>
      <c r="AV30" s="217"/>
      <c r="AW30" s="162"/>
      <c r="AX30" s="152"/>
      <c r="AY30" s="152"/>
      <c r="AZ30" s="152"/>
      <c r="BA30" s="152"/>
      <c r="BB30" s="152"/>
      <c r="BC30" s="152"/>
      <c r="BD30" s="152"/>
      <c r="BE30" s="152"/>
      <c r="BF30" s="152"/>
    </row>
    <row r="31">
      <c r="A31" s="97"/>
      <c r="B31" s="203">
        <v>90.0</v>
      </c>
      <c r="C31" s="223"/>
      <c r="D31" s="164"/>
      <c r="E31" s="220"/>
      <c r="F31" s="207">
        <f t="shared" ref="F31:I31" si="29">sum(K31,P31,U31,Z31,AE31,AJ31)</f>
        <v>25</v>
      </c>
      <c r="G31" s="207">
        <f t="shared" si="29"/>
        <v>25</v>
      </c>
      <c r="H31" s="207">
        <f t="shared" si="29"/>
        <v>37.5</v>
      </c>
      <c r="I31" s="207">
        <f t="shared" si="29"/>
        <v>25</v>
      </c>
      <c r="J31" s="208">
        <f t="shared" si="3"/>
        <v>28.125</v>
      </c>
      <c r="K31" s="110">
        <v>0.0</v>
      </c>
      <c r="L31" s="110">
        <v>0.0</v>
      </c>
      <c r="M31" s="110">
        <v>0.0</v>
      </c>
      <c r="N31" s="110">
        <v>0.0</v>
      </c>
      <c r="O31" s="207">
        <f t="shared" si="4"/>
        <v>0</v>
      </c>
      <c r="P31" s="306">
        <v>25.0</v>
      </c>
      <c r="Q31" s="306">
        <v>25.0</v>
      </c>
      <c r="R31" s="306">
        <v>37.5</v>
      </c>
      <c r="S31" s="306">
        <v>25.0</v>
      </c>
      <c r="T31" s="207">
        <f t="shared" si="5"/>
        <v>28.125</v>
      </c>
      <c r="U31" s="110">
        <v>0.0</v>
      </c>
      <c r="V31" s="110">
        <v>0.0</v>
      </c>
      <c r="W31" s="110">
        <v>0.0</v>
      </c>
      <c r="X31" s="110">
        <v>0.0</v>
      </c>
      <c r="Y31" s="207">
        <f t="shared" si="6"/>
        <v>0</v>
      </c>
      <c r="Z31" s="306">
        <v>0.0</v>
      </c>
      <c r="AA31" s="306">
        <v>0.0</v>
      </c>
      <c r="AB31" s="306">
        <v>0.0</v>
      </c>
      <c r="AC31" s="306">
        <v>0.0</v>
      </c>
      <c r="AD31" s="207">
        <f t="shared" si="7"/>
        <v>0</v>
      </c>
      <c r="AE31" s="306">
        <v>0.0</v>
      </c>
      <c r="AF31" s="306">
        <v>0.0</v>
      </c>
      <c r="AG31" s="306">
        <v>0.0</v>
      </c>
      <c r="AH31" s="306">
        <v>0.0</v>
      </c>
      <c r="AI31" s="211">
        <f t="shared" si="8"/>
        <v>0</v>
      </c>
      <c r="AJ31" s="210">
        <v>0.0</v>
      </c>
      <c r="AK31" s="210">
        <v>0.0</v>
      </c>
      <c r="AL31" s="210">
        <v>0.0</v>
      </c>
      <c r="AM31" s="210">
        <v>0.0</v>
      </c>
      <c r="AN31" s="211">
        <f t="shared" si="9"/>
        <v>0</v>
      </c>
      <c r="AO31" s="110">
        <f t="shared" si="10"/>
        <v>1</v>
      </c>
      <c r="AP31" s="110">
        <v>0.0</v>
      </c>
      <c r="AQ31" s="306">
        <v>0.0</v>
      </c>
      <c r="AR31" s="306">
        <v>25.0</v>
      </c>
      <c r="AS31" s="97"/>
      <c r="AT31" s="97"/>
      <c r="AU31" s="216"/>
      <c r="AV31" s="217"/>
      <c r="AW31" s="162"/>
      <c r="AX31" s="152"/>
      <c r="AY31" s="152"/>
      <c r="AZ31" s="152"/>
      <c r="BA31" s="152"/>
      <c r="BB31" s="152"/>
      <c r="BC31" s="152"/>
      <c r="BD31" s="152"/>
      <c r="BE31" s="152"/>
      <c r="BF31" s="152"/>
    </row>
    <row r="32">
      <c r="A32" s="96"/>
      <c r="B32" s="203">
        <v>100.0</v>
      </c>
      <c r="C32" s="225"/>
      <c r="D32" s="228"/>
      <c r="E32" s="227"/>
      <c r="F32" s="207">
        <f t="shared" ref="F32:I32" si="30">sum(K32,P32,U32,Z32,AE32,AJ32)</f>
        <v>25</v>
      </c>
      <c r="G32" s="207">
        <f t="shared" si="30"/>
        <v>62.5</v>
      </c>
      <c r="H32" s="207">
        <f t="shared" si="30"/>
        <v>37.5</v>
      </c>
      <c r="I32" s="207">
        <f t="shared" si="30"/>
        <v>25</v>
      </c>
      <c r="J32" s="208">
        <f t="shared" si="3"/>
        <v>37.5</v>
      </c>
      <c r="K32" s="110">
        <v>0.0</v>
      </c>
      <c r="L32" s="110">
        <v>0.0</v>
      </c>
      <c r="M32" s="110">
        <v>0.0</v>
      </c>
      <c r="N32" s="110">
        <v>0.0</v>
      </c>
      <c r="O32" s="207">
        <f t="shared" si="4"/>
        <v>0</v>
      </c>
      <c r="P32" s="306">
        <v>25.0</v>
      </c>
      <c r="Q32" s="306">
        <v>62.5</v>
      </c>
      <c r="R32" s="306">
        <v>37.5</v>
      </c>
      <c r="S32" s="306">
        <v>25.0</v>
      </c>
      <c r="T32" s="207">
        <f t="shared" si="5"/>
        <v>37.5</v>
      </c>
      <c r="U32" s="110">
        <v>0.0</v>
      </c>
      <c r="V32" s="110">
        <v>0.0</v>
      </c>
      <c r="W32" s="110">
        <v>0.0</v>
      </c>
      <c r="X32" s="110">
        <v>0.0</v>
      </c>
      <c r="Y32" s="207">
        <f t="shared" si="6"/>
        <v>0</v>
      </c>
      <c r="Z32" s="306">
        <v>0.0</v>
      </c>
      <c r="AA32" s="306">
        <v>0.0</v>
      </c>
      <c r="AB32" s="306">
        <v>0.0</v>
      </c>
      <c r="AC32" s="306">
        <v>0.0</v>
      </c>
      <c r="AD32" s="207">
        <f t="shared" si="7"/>
        <v>0</v>
      </c>
      <c r="AE32" s="306">
        <v>0.0</v>
      </c>
      <c r="AF32" s="306">
        <v>0.0</v>
      </c>
      <c r="AG32" s="306">
        <v>0.0</v>
      </c>
      <c r="AH32" s="306">
        <v>0.0</v>
      </c>
      <c r="AI32" s="211">
        <f t="shared" si="8"/>
        <v>0</v>
      </c>
      <c r="AJ32" s="210">
        <v>0.0</v>
      </c>
      <c r="AK32" s="210">
        <v>0.0</v>
      </c>
      <c r="AL32" s="210">
        <v>0.0</v>
      </c>
      <c r="AM32" s="210">
        <v>0.0</v>
      </c>
      <c r="AN32" s="211">
        <f t="shared" si="9"/>
        <v>0</v>
      </c>
      <c r="AO32" s="110">
        <f t="shared" si="10"/>
        <v>1</v>
      </c>
      <c r="AP32" s="110">
        <v>0.0</v>
      </c>
      <c r="AQ32" s="306">
        <v>0.0</v>
      </c>
      <c r="AR32" s="306">
        <v>25.0</v>
      </c>
      <c r="AS32" s="96"/>
      <c r="AT32" s="96"/>
      <c r="AU32" s="216"/>
      <c r="AV32" s="217"/>
      <c r="AW32" s="162"/>
      <c r="AX32" s="152"/>
      <c r="AY32" s="152"/>
      <c r="AZ32" s="152"/>
      <c r="BA32" s="152"/>
      <c r="BB32" s="152"/>
      <c r="BC32" s="152"/>
      <c r="BD32" s="152"/>
      <c r="BE32" s="152"/>
      <c r="BF32" s="152"/>
    </row>
    <row r="33">
      <c r="A33" s="202">
        <v>3.0</v>
      </c>
      <c r="B33" s="203">
        <v>0.0</v>
      </c>
      <c r="C33" s="204"/>
      <c r="D33" s="205"/>
      <c r="E33" s="206"/>
      <c r="F33" s="207">
        <f t="shared" ref="F33:I33" si="31">sum(K33,P33,U33,Z33,AE33,AJ33)</f>
        <v>50</v>
      </c>
      <c r="G33" s="207">
        <f t="shared" si="31"/>
        <v>25</v>
      </c>
      <c r="H33" s="207">
        <f t="shared" si="31"/>
        <v>37.5</v>
      </c>
      <c r="I33" s="207">
        <f t="shared" si="31"/>
        <v>37.5</v>
      </c>
      <c r="J33" s="208">
        <f t="shared" si="3"/>
        <v>37.5</v>
      </c>
      <c r="K33" s="110">
        <v>0.0</v>
      </c>
      <c r="L33" s="110">
        <v>0.0</v>
      </c>
      <c r="M33" s="110">
        <v>0.0</v>
      </c>
      <c r="N33" s="110">
        <v>0.0</v>
      </c>
      <c r="O33" s="207">
        <f t="shared" si="4"/>
        <v>0</v>
      </c>
      <c r="P33" s="306">
        <v>37.5</v>
      </c>
      <c r="Q33" s="306">
        <v>25.0</v>
      </c>
      <c r="R33" s="306">
        <v>25.0</v>
      </c>
      <c r="S33" s="306">
        <v>25.0</v>
      </c>
      <c r="T33" s="207">
        <f t="shared" si="5"/>
        <v>28.125</v>
      </c>
      <c r="U33" s="110">
        <v>0.0</v>
      </c>
      <c r="V33" s="110">
        <v>0.0</v>
      </c>
      <c r="W33" s="110">
        <v>0.0</v>
      </c>
      <c r="X33" s="110">
        <v>0.0</v>
      </c>
      <c r="Y33" s="207">
        <f t="shared" si="6"/>
        <v>0</v>
      </c>
      <c r="Z33" s="306">
        <v>12.5</v>
      </c>
      <c r="AA33" s="306">
        <v>0.0</v>
      </c>
      <c r="AB33" s="306">
        <v>12.5</v>
      </c>
      <c r="AC33" s="306">
        <v>12.5</v>
      </c>
      <c r="AD33" s="207">
        <f t="shared" si="7"/>
        <v>9.375</v>
      </c>
      <c r="AE33" s="306">
        <v>0.0</v>
      </c>
      <c r="AF33" s="306">
        <v>0.0</v>
      </c>
      <c r="AG33" s="306">
        <v>0.0</v>
      </c>
      <c r="AH33" s="306">
        <v>0.0</v>
      </c>
      <c r="AI33" s="211">
        <f t="shared" si="8"/>
        <v>0</v>
      </c>
      <c r="AJ33" s="210">
        <v>0.0</v>
      </c>
      <c r="AK33" s="210">
        <v>0.0</v>
      </c>
      <c r="AL33" s="210">
        <v>0.0</v>
      </c>
      <c r="AM33" s="210">
        <v>0.0</v>
      </c>
      <c r="AN33" s="211">
        <f t="shared" si="9"/>
        <v>0</v>
      </c>
      <c r="AO33" s="110">
        <f t="shared" si="10"/>
        <v>2</v>
      </c>
      <c r="AP33" s="110">
        <v>0.0</v>
      </c>
      <c r="AQ33" s="306">
        <v>0.0</v>
      </c>
      <c r="AR33" s="306">
        <v>30.0</v>
      </c>
      <c r="AS33" s="214" t="s">
        <v>179</v>
      </c>
      <c r="AT33" s="215" t="s">
        <v>267</v>
      </c>
      <c r="AU33" s="216"/>
      <c r="AV33" s="217"/>
      <c r="AW33" s="162"/>
      <c r="AX33" s="152"/>
      <c r="AY33" s="152"/>
      <c r="AZ33" s="152"/>
      <c r="BA33" s="152"/>
      <c r="BB33" s="152"/>
      <c r="BC33" s="152"/>
      <c r="BD33" s="152"/>
      <c r="BE33" s="152"/>
      <c r="BF33" s="152"/>
    </row>
    <row r="34">
      <c r="A34" s="97"/>
      <c r="B34" s="203">
        <v>10.0</v>
      </c>
      <c r="C34" s="218"/>
      <c r="D34" s="219"/>
      <c r="E34" s="220"/>
      <c r="F34" s="207">
        <f t="shared" ref="F34:I34" si="32">sum(K34,P34,U34,Z34,AE34,AJ34)</f>
        <v>50</v>
      </c>
      <c r="G34" s="207">
        <f t="shared" si="32"/>
        <v>37.5</v>
      </c>
      <c r="H34" s="207">
        <f t="shared" si="32"/>
        <v>62.5</v>
      </c>
      <c r="I34" s="207">
        <f t="shared" si="32"/>
        <v>0</v>
      </c>
      <c r="J34" s="208">
        <f t="shared" si="3"/>
        <v>37.5</v>
      </c>
      <c r="K34" s="110">
        <v>0.0</v>
      </c>
      <c r="L34" s="110">
        <v>0.0</v>
      </c>
      <c r="M34" s="110">
        <v>0.0</v>
      </c>
      <c r="N34" s="110">
        <v>0.0</v>
      </c>
      <c r="O34" s="207">
        <f t="shared" si="4"/>
        <v>0</v>
      </c>
      <c r="P34" s="306">
        <v>37.5</v>
      </c>
      <c r="Q34" s="306">
        <v>25.0</v>
      </c>
      <c r="R34" s="306">
        <v>50.0</v>
      </c>
      <c r="S34" s="306">
        <v>0.0</v>
      </c>
      <c r="T34" s="207">
        <f t="shared" si="5"/>
        <v>28.125</v>
      </c>
      <c r="U34" s="110">
        <v>0.0</v>
      </c>
      <c r="V34" s="110">
        <v>0.0</v>
      </c>
      <c r="W34" s="110">
        <v>0.0</v>
      </c>
      <c r="X34" s="110">
        <v>0.0</v>
      </c>
      <c r="Y34" s="207">
        <f t="shared" si="6"/>
        <v>0</v>
      </c>
      <c r="Z34" s="306">
        <v>12.5</v>
      </c>
      <c r="AA34" s="306">
        <v>12.5</v>
      </c>
      <c r="AB34" s="306">
        <v>12.5</v>
      </c>
      <c r="AC34" s="306">
        <v>0.0</v>
      </c>
      <c r="AD34" s="207">
        <f t="shared" si="7"/>
        <v>9.375</v>
      </c>
      <c r="AE34" s="306">
        <v>0.0</v>
      </c>
      <c r="AF34" s="306">
        <v>0.0</v>
      </c>
      <c r="AG34" s="306">
        <v>0.0</v>
      </c>
      <c r="AH34" s="306">
        <v>0.0</v>
      </c>
      <c r="AI34" s="211">
        <f t="shared" si="8"/>
        <v>0</v>
      </c>
      <c r="AJ34" s="210">
        <v>0.0</v>
      </c>
      <c r="AK34" s="210">
        <v>0.0</v>
      </c>
      <c r="AL34" s="210">
        <v>0.0</v>
      </c>
      <c r="AM34" s="210">
        <v>0.0</v>
      </c>
      <c r="AN34" s="211">
        <f t="shared" si="9"/>
        <v>0</v>
      </c>
      <c r="AO34" s="110">
        <f t="shared" si="10"/>
        <v>2</v>
      </c>
      <c r="AP34" s="110">
        <v>0.0</v>
      </c>
      <c r="AQ34" s="306">
        <v>25.0</v>
      </c>
      <c r="AR34" s="306">
        <v>25.0</v>
      </c>
      <c r="AS34" s="97"/>
      <c r="AT34" s="97"/>
      <c r="AU34" s="216"/>
      <c r="AV34" s="217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</row>
    <row r="35">
      <c r="A35" s="97"/>
      <c r="B35" s="203">
        <v>20.0</v>
      </c>
      <c r="C35" s="218"/>
      <c r="D35" s="219"/>
      <c r="E35" s="220"/>
      <c r="F35" s="207">
        <f t="shared" ref="F35:I35" si="33">sum(K35,P35,U35,Z35,AE35,AJ35)</f>
        <v>31.25</v>
      </c>
      <c r="G35" s="207">
        <f t="shared" si="33"/>
        <v>37.5</v>
      </c>
      <c r="H35" s="207">
        <f t="shared" si="33"/>
        <v>50</v>
      </c>
      <c r="I35" s="207">
        <f t="shared" si="33"/>
        <v>37.5</v>
      </c>
      <c r="J35" s="208">
        <f t="shared" si="3"/>
        <v>39.0625</v>
      </c>
      <c r="K35" s="110">
        <v>0.0</v>
      </c>
      <c r="L35" s="110">
        <v>0.0</v>
      </c>
      <c r="M35" s="110">
        <v>0.0</v>
      </c>
      <c r="N35" s="110">
        <v>0.0</v>
      </c>
      <c r="O35" s="207">
        <f t="shared" si="4"/>
        <v>0</v>
      </c>
      <c r="P35" s="306">
        <v>25.0</v>
      </c>
      <c r="Q35" s="306">
        <v>25.0</v>
      </c>
      <c r="R35" s="306">
        <v>50.0</v>
      </c>
      <c r="S35" s="306">
        <v>37.5</v>
      </c>
      <c r="T35" s="207">
        <f t="shared" si="5"/>
        <v>34.375</v>
      </c>
      <c r="U35" s="110">
        <v>0.0</v>
      </c>
      <c r="V35" s="110">
        <v>0.0</v>
      </c>
      <c r="W35" s="110">
        <v>0.0</v>
      </c>
      <c r="X35" s="110">
        <v>0.0</v>
      </c>
      <c r="Y35" s="207">
        <f t="shared" si="6"/>
        <v>0</v>
      </c>
      <c r="Z35" s="306">
        <v>6.25</v>
      </c>
      <c r="AA35" s="306">
        <v>12.5</v>
      </c>
      <c r="AB35" s="306">
        <v>0.0</v>
      </c>
      <c r="AC35" s="306">
        <v>0.0</v>
      </c>
      <c r="AD35" s="207">
        <f t="shared" si="7"/>
        <v>4.6875</v>
      </c>
      <c r="AE35" s="306">
        <v>0.0</v>
      </c>
      <c r="AF35" s="306">
        <v>0.0</v>
      </c>
      <c r="AG35" s="306">
        <v>0.0</v>
      </c>
      <c r="AH35" s="306">
        <v>0.0</v>
      </c>
      <c r="AI35" s="211">
        <f t="shared" si="8"/>
        <v>0</v>
      </c>
      <c r="AJ35" s="210">
        <v>0.0</v>
      </c>
      <c r="AK35" s="210">
        <v>0.0</v>
      </c>
      <c r="AL35" s="210">
        <v>0.0</v>
      </c>
      <c r="AM35" s="210">
        <v>0.0</v>
      </c>
      <c r="AN35" s="211">
        <f t="shared" si="9"/>
        <v>0</v>
      </c>
      <c r="AO35" s="110">
        <f t="shared" si="10"/>
        <v>2</v>
      </c>
      <c r="AP35" s="110">
        <v>0.0</v>
      </c>
      <c r="AQ35" s="306">
        <v>25.0</v>
      </c>
      <c r="AR35" s="306">
        <v>25.0</v>
      </c>
      <c r="AS35" s="97"/>
      <c r="AT35" s="97"/>
      <c r="AU35" s="216"/>
      <c r="AV35" s="217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</row>
    <row r="36">
      <c r="A36" s="97"/>
      <c r="B36" s="203">
        <v>30.0</v>
      </c>
      <c r="C36" s="218"/>
      <c r="D36" s="219"/>
      <c r="E36" s="220"/>
      <c r="F36" s="207">
        <f t="shared" ref="F36:I36" si="34">sum(K36,P36,U36,Z36,AE36,AJ36)</f>
        <v>62.5</v>
      </c>
      <c r="G36" s="207">
        <f t="shared" si="34"/>
        <v>12.5</v>
      </c>
      <c r="H36" s="207">
        <f t="shared" si="34"/>
        <v>37.5</v>
      </c>
      <c r="I36" s="207">
        <f t="shared" si="34"/>
        <v>37.5</v>
      </c>
      <c r="J36" s="208">
        <f t="shared" si="3"/>
        <v>37.5</v>
      </c>
      <c r="K36" s="110">
        <v>0.0</v>
      </c>
      <c r="L36" s="110">
        <v>0.0</v>
      </c>
      <c r="M36" s="110">
        <v>0.0</v>
      </c>
      <c r="N36" s="110">
        <v>0.0</v>
      </c>
      <c r="O36" s="207">
        <f t="shared" si="4"/>
        <v>0</v>
      </c>
      <c r="P36" s="306">
        <v>50.0</v>
      </c>
      <c r="Q36" s="306">
        <v>0.0</v>
      </c>
      <c r="R36" s="306">
        <v>25.0</v>
      </c>
      <c r="S36" s="306">
        <v>25.0</v>
      </c>
      <c r="T36" s="207">
        <f t="shared" si="5"/>
        <v>25</v>
      </c>
      <c r="U36" s="110">
        <v>0.0</v>
      </c>
      <c r="V36" s="110">
        <v>0.0</v>
      </c>
      <c r="W36" s="110">
        <v>0.0</v>
      </c>
      <c r="X36" s="110">
        <v>0.0</v>
      </c>
      <c r="Y36" s="207">
        <f t="shared" si="6"/>
        <v>0</v>
      </c>
      <c r="Z36" s="306">
        <v>12.5</v>
      </c>
      <c r="AA36" s="306">
        <v>12.5</v>
      </c>
      <c r="AB36" s="306">
        <v>12.5</v>
      </c>
      <c r="AC36" s="306">
        <v>12.5</v>
      </c>
      <c r="AD36" s="207">
        <f t="shared" si="7"/>
        <v>12.5</v>
      </c>
      <c r="AE36" s="306">
        <v>0.0</v>
      </c>
      <c r="AF36" s="306">
        <v>0.0</v>
      </c>
      <c r="AG36" s="306">
        <v>0.0</v>
      </c>
      <c r="AH36" s="306">
        <v>0.0</v>
      </c>
      <c r="AI36" s="211">
        <f t="shared" si="8"/>
        <v>0</v>
      </c>
      <c r="AJ36" s="210">
        <v>0.0</v>
      </c>
      <c r="AK36" s="210">
        <v>0.0</v>
      </c>
      <c r="AL36" s="210">
        <v>0.0</v>
      </c>
      <c r="AM36" s="210">
        <v>0.0</v>
      </c>
      <c r="AN36" s="211">
        <f t="shared" si="9"/>
        <v>0</v>
      </c>
      <c r="AO36" s="110">
        <f t="shared" si="10"/>
        <v>2</v>
      </c>
      <c r="AP36" s="110">
        <v>0.0</v>
      </c>
      <c r="AQ36" s="306">
        <v>0.0</v>
      </c>
      <c r="AR36" s="306">
        <v>50.0</v>
      </c>
      <c r="AS36" s="97"/>
      <c r="AT36" s="97"/>
      <c r="AU36" s="216"/>
      <c r="AV36" s="217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</row>
    <row r="37">
      <c r="A37" s="97"/>
      <c r="B37" s="203">
        <v>40.0</v>
      </c>
      <c r="C37" s="218"/>
      <c r="D37" s="219"/>
      <c r="E37" s="220"/>
      <c r="F37" s="207">
        <f t="shared" ref="F37:I37" si="35">sum(K37,P37,U37,Z37,AE37,AJ37)</f>
        <v>25</v>
      </c>
      <c r="G37" s="207">
        <f t="shared" si="35"/>
        <v>25</v>
      </c>
      <c r="H37" s="207">
        <f t="shared" si="35"/>
        <v>62.5</v>
      </c>
      <c r="I37" s="207">
        <f t="shared" si="35"/>
        <v>50</v>
      </c>
      <c r="J37" s="208">
        <f t="shared" si="3"/>
        <v>40.625</v>
      </c>
      <c r="K37" s="110">
        <v>0.0</v>
      </c>
      <c r="L37" s="110">
        <v>0.0</v>
      </c>
      <c r="M37" s="110">
        <v>0.0</v>
      </c>
      <c r="N37" s="110">
        <v>0.0</v>
      </c>
      <c r="O37" s="207">
        <f t="shared" si="4"/>
        <v>0</v>
      </c>
      <c r="P37" s="306">
        <v>0.0</v>
      </c>
      <c r="Q37" s="306">
        <v>25.0</v>
      </c>
      <c r="R37" s="306">
        <v>50.0</v>
      </c>
      <c r="S37" s="306">
        <v>25.0</v>
      </c>
      <c r="T37" s="207">
        <f t="shared" si="5"/>
        <v>25</v>
      </c>
      <c r="U37" s="110">
        <v>0.0</v>
      </c>
      <c r="V37" s="110">
        <v>0.0</v>
      </c>
      <c r="W37" s="110">
        <v>0.0</v>
      </c>
      <c r="X37" s="110">
        <v>0.0</v>
      </c>
      <c r="Y37" s="207">
        <f t="shared" si="6"/>
        <v>0</v>
      </c>
      <c r="Z37" s="306">
        <v>25.0</v>
      </c>
      <c r="AA37" s="306">
        <v>0.0</v>
      </c>
      <c r="AB37" s="306">
        <v>12.5</v>
      </c>
      <c r="AC37" s="306">
        <v>25.0</v>
      </c>
      <c r="AD37" s="207">
        <f t="shared" si="7"/>
        <v>15.625</v>
      </c>
      <c r="AE37" s="306">
        <v>0.0</v>
      </c>
      <c r="AF37" s="306">
        <v>0.0</v>
      </c>
      <c r="AG37" s="306">
        <v>0.0</v>
      </c>
      <c r="AH37" s="306">
        <v>0.0</v>
      </c>
      <c r="AI37" s="211">
        <f t="shared" si="8"/>
        <v>0</v>
      </c>
      <c r="AJ37" s="210">
        <v>0.0</v>
      </c>
      <c r="AK37" s="210">
        <v>0.0</v>
      </c>
      <c r="AL37" s="210">
        <v>0.0</v>
      </c>
      <c r="AM37" s="210">
        <v>0.0</v>
      </c>
      <c r="AN37" s="211">
        <f t="shared" si="9"/>
        <v>0</v>
      </c>
      <c r="AO37" s="110">
        <f t="shared" si="10"/>
        <v>2</v>
      </c>
      <c r="AP37" s="110">
        <v>0.0</v>
      </c>
      <c r="AQ37" s="306">
        <v>0.0</v>
      </c>
      <c r="AR37" s="306">
        <v>50.0</v>
      </c>
      <c r="AS37" s="97"/>
      <c r="AT37" s="97"/>
      <c r="AU37" s="216"/>
      <c r="AV37" s="217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</row>
    <row r="38">
      <c r="A38" s="97"/>
      <c r="B38" s="203">
        <v>50.0</v>
      </c>
      <c r="C38" s="218"/>
      <c r="D38" s="219"/>
      <c r="E38" s="220"/>
      <c r="F38" s="207">
        <f t="shared" ref="F38:I38" si="36">sum(K38,P38,U38,Z38,AE38,AJ38)</f>
        <v>25</v>
      </c>
      <c r="G38" s="207">
        <f t="shared" si="36"/>
        <v>37.5</v>
      </c>
      <c r="H38" s="207">
        <f t="shared" si="36"/>
        <v>37.5</v>
      </c>
      <c r="I38" s="207">
        <f t="shared" si="36"/>
        <v>75</v>
      </c>
      <c r="J38" s="208">
        <f t="shared" si="3"/>
        <v>43.75</v>
      </c>
      <c r="K38" s="110">
        <v>0.0</v>
      </c>
      <c r="L38" s="110">
        <v>0.0</v>
      </c>
      <c r="M38" s="110">
        <v>0.0</v>
      </c>
      <c r="N38" s="110">
        <v>0.0</v>
      </c>
      <c r="O38" s="207">
        <f t="shared" si="4"/>
        <v>0</v>
      </c>
      <c r="P38" s="306">
        <v>25.0</v>
      </c>
      <c r="Q38" s="306">
        <v>25.0</v>
      </c>
      <c r="R38" s="306">
        <v>25.0</v>
      </c>
      <c r="S38" s="306">
        <v>50.0</v>
      </c>
      <c r="T38" s="207">
        <f t="shared" si="5"/>
        <v>31.25</v>
      </c>
      <c r="U38" s="110">
        <v>0.0</v>
      </c>
      <c r="V38" s="110">
        <v>0.0</v>
      </c>
      <c r="W38" s="110">
        <v>0.0</v>
      </c>
      <c r="X38" s="110">
        <v>0.0</v>
      </c>
      <c r="Y38" s="207">
        <f t="shared" si="6"/>
        <v>0</v>
      </c>
      <c r="Z38" s="306">
        <v>0.0</v>
      </c>
      <c r="AA38" s="306">
        <v>12.5</v>
      </c>
      <c r="AB38" s="306">
        <v>12.5</v>
      </c>
      <c r="AC38" s="306">
        <v>25.0</v>
      </c>
      <c r="AD38" s="207">
        <f t="shared" si="7"/>
        <v>12.5</v>
      </c>
      <c r="AE38" s="306">
        <v>0.0</v>
      </c>
      <c r="AF38" s="306">
        <v>0.0</v>
      </c>
      <c r="AG38" s="306">
        <v>0.0</v>
      </c>
      <c r="AH38" s="306">
        <v>0.0</v>
      </c>
      <c r="AI38" s="211">
        <f t="shared" si="8"/>
        <v>0</v>
      </c>
      <c r="AJ38" s="210">
        <v>0.0</v>
      </c>
      <c r="AK38" s="210">
        <v>0.0</v>
      </c>
      <c r="AL38" s="210">
        <v>0.0</v>
      </c>
      <c r="AM38" s="210">
        <v>0.0</v>
      </c>
      <c r="AN38" s="211">
        <f t="shared" si="9"/>
        <v>0</v>
      </c>
      <c r="AO38" s="110">
        <f t="shared" si="10"/>
        <v>2</v>
      </c>
      <c r="AP38" s="110">
        <v>0.0</v>
      </c>
      <c r="AQ38" s="306">
        <v>25.0</v>
      </c>
      <c r="AR38" s="306">
        <v>20.0</v>
      </c>
      <c r="AS38" s="97"/>
      <c r="AT38" s="97"/>
      <c r="AU38" s="216"/>
      <c r="AV38" s="217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</row>
    <row r="39">
      <c r="A39" s="97"/>
      <c r="B39" s="203">
        <v>60.0</v>
      </c>
      <c r="C39" s="223"/>
      <c r="D39" s="164"/>
      <c r="E39" s="220"/>
      <c r="F39" s="207">
        <f t="shared" ref="F39:I39" si="37">sum(K39,P39,U39,Z39,AE39,AJ39)</f>
        <v>37.5</v>
      </c>
      <c r="G39" s="207">
        <f t="shared" si="37"/>
        <v>37.5</v>
      </c>
      <c r="H39" s="207">
        <f t="shared" si="37"/>
        <v>31.25</v>
      </c>
      <c r="I39" s="207">
        <f t="shared" si="37"/>
        <v>37.5</v>
      </c>
      <c r="J39" s="208">
        <f t="shared" si="3"/>
        <v>35.9375</v>
      </c>
      <c r="K39" s="110">
        <v>0.0</v>
      </c>
      <c r="L39" s="110">
        <v>0.0</v>
      </c>
      <c r="M39" s="110">
        <v>0.0</v>
      </c>
      <c r="N39" s="110">
        <v>0.0</v>
      </c>
      <c r="O39" s="207">
        <f t="shared" si="4"/>
        <v>0</v>
      </c>
      <c r="P39" s="306">
        <v>25.0</v>
      </c>
      <c r="Q39" s="306">
        <v>37.5</v>
      </c>
      <c r="R39" s="306">
        <v>25.0</v>
      </c>
      <c r="S39" s="306">
        <v>37.5</v>
      </c>
      <c r="T39" s="207">
        <f t="shared" si="5"/>
        <v>31.25</v>
      </c>
      <c r="U39" s="110">
        <v>0.0</v>
      </c>
      <c r="V39" s="110">
        <v>0.0</v>
      </c>
      <c r="W39" s="110">
        <v>0.0</v>
      </c>
      <c r="X39" s="110">
        <v>0.0</v>
      </c>
      <c r="Y39" s="207">
        <f t="shared" si="6"/>
        <v>0</v>
      </c>
      <c r="Z39" s="306">
        <v>12.5</v>
      </c>
      <c r="AA39" s="306">
        <v>0.0</v>
      </c>
      <c r="AB39" s="306">
        <v>6.25</v>
      </c>
      <c r="AC39" s="306">
        <v>0.0</v>
      </c>
      <c r="AD39" s="207">
        <f t="shared" si="7"/>
        <v>4.6875</v>
      </c>
      <c r="AE39" s="306">
        <v>0.0</v>
      </c>
      <c r="AF39" s="306">
        <v>0.0</v>
      </c>
      <c r="AG39" s="306">
        <v>0.0</v>
      </c>
      <c r="AH39" s="306">
        <v>0.0</v>
      </c>
      <c r="AI39" s="211">
        <f t="shared" si="8"/>
        <v>0</v>
      </c>
      <c r="AJ39" s="210">
        <v>0.0</v>
      </c>
      <c r="AK39" s="210">
        <v>0.0</v>
      </c>
      <c r="AL39" s="210">
        <v>0.0</v>
      </c>
      <c r="AM39" s="210">
        <v>0.0</v>
      </c>
      <c r="AN39" s="211">
        <f t="shared" si="9"/>
        <v>0</v>
      </c>
      <c r="AO39" s="110">
        <f t="shared" si="10"/>
        <v>2</v>
      </c>
      <c r="AP39" s="110">
        <v>0.0</v>
      </c>
      <c r="AQ39" s="306">
        <v>0.0</v>
      </c>
      <c r="AR39" s="306">
        <v>30.0</v>
      </c>
      <c r="AS39" s="97"/>
      <c r="AT39" s="97"/>
      <c r="AU39" s="216"/>
      <c r="AV39" s="217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</row>
    <row r="40">
      <c r="A40" s="97"/>
      <c r="B40" s="203">
        <v>70.0</v>
      </c>
      <c r="C40" s="223"/>
      <c r="D40" s="164"/>
      <c r="E40" s="220"/>
      <c r="F40" s="207">
        <f t="shared" ref="F40:I40" si="38">sum(K40,P40,U40,Z40,AE40,AJ40)</f>
        <v>25</v>
      </c>
      <c r="G40" s="207">
        <f t="shared" si="38"/>
        <v>25</v>
      </c>
      <c r="H40" s="207">
        <f t="shared" si="38"/>
        <v>25</v>
      </c>
      <c r="I40" s="207">
        <f t="shared" si="38"/>
        <v>25</v>
      </c>
      <c r="J40" s="208">
        <f t="shared" si="3"/>
        <v>25</v>
      </c>
      <c r="K40" s="110">
        <v>0.0</v>
      </c>
      <c r="L40" s="110">
        <v>0.0</v>
      </c>
      <c r="M40" s="110">
        <v>0.0</v>
      </c>
      <c r="N40" s="110">
        <v>0.0</v>
      </c>
      <c r="O40" s="207">
        <f t="shared" si="4"/>
        <v>0</v>
      </c>
      <c r="P40" s="306">
        <v>25.0</v>
      </c>
      <c r="Q40" s="306">
        <v>25.0</v>
      </c>
      <c r="R40" s="306">
        <v>25.0</v>
      </c>
      <c r="S40" s="306">
        <v>25.0</v>
      </c>
      <c r="T40" s="207">
        <f t="shared" si="5"/>
        <v>25</v>
      </c>
      <c r="U40" s="110">
        <v>0.0</v>
      </c>
      <c r="V40" s="110">
        <v>0.0</v>
      </c>
      <c r="W40" s="110">
        <v>0.0</v>
      </c>
      <c r="X40" s="110">
        <v>0.0</v>
      </c>
      <c r="Y40" s="207">
        <f t="shared" si="6"/>
        <v>0</v>
      </c>
      <c r="Z40" s="306">
        <v>0.0</v>
      </c>
      <c r="AA40" s="306">
        <v>0.0</v>
      </c>
      <c r="AB40" s="306">
        <v>0.0</v>
      </c>
      <c r="AC40" s="306">
        <v>0.0</v>
      </c>
      <c r="AD40" s="207">
        <f t="shared" si="7"/>
        <v>0</v>
      </c>
      <c r="AE40" s="306">
        <v>0.0</v>
      </c>
      <c r="AF40" s="306">
        <v>0.0</v>
      </c>
      <c r="AG40" s="306">
        <v>0.0</v>
      </c>
      <c r="AH40" s="306">
        <v>0.0</v>
      </c>
      <c r="AI40" s="211">
        <f t="shared" si="8"/>
        <v>0</v>
      </c>
      <c r="AJ40" s="210">
        <v>0.0</v>
      </c>
      <c r="AK40" s="210">
        <v>0.0</v>
      </c>
      <c r="AL40" s="210">
        <v>0.0</v>
      </c>
      <c r="AM40" s="210">
        <v>0.0</v>
      </c>
      <c r="AN40" s="211">
        <f t="shared" si="9"/>
        <v>0</v>
      </c>
      <c r="AO40" s="110">
        <f t="shared" si="10"/>
        <v>1</v>
      </c>
      <c r="AP40" s="110">
        <v>0.0</v>
      </c>
      <c r="AQ40" s="306">
        <v>0.0</v>
      </c>
      <c r="AR40" s="306">
        <v>20.0</v>
      </c>
      <c r="AS40" s="97"/>
      <c r="AT40" s="97"/>
      <c r="AU40" s="216"/>
      <c r="AV40" s="217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</row>
    <row r="41">
      <c r="A41" s="97"/>
      <c r="B41" s="203">
        <v>80.0</v>
      </c>
      <c r="C41" s="223"/>
      <c r="D41" s="164"/>
      <c r="E41" s="220"/>
      <c r="F41" s="207">
        <f t="shared" ref="F41:I41" si="39">sum(K41,P41,U41,Z41,AE41,AJ41)</f>
        <v>0</v>
      </c>
      <c r="G41" s="207">
        <f t="shared" si="39"/>
        <v>25</v>
      </c>
      <c r="H41" s="207">
        <f t="shared" si="39"/>
        <v>25</v>
      </c>
      <c r="I41" s="207">
        <f t="shared" si="39"/>
        <v>37.5</v>
      </c>
      <c r="J41" s="208">
        <f t="shared" si="3"/>
        <v>21.875</v>
      </c>
      <c r="K41" s="110">
        <v>0.0</v>
      </c>
      <c r="L41" s="110">
        <v>0.0</v>
      </c>
      <c r="M41" s="110">
        <v>0.0</v>
      </c>
      <c r="N41" s="110">
        <v>0.0</v>
      </c>
      <c r="O41" s="207">
        <f t="shared" si="4"/>
        <v>0</v>
      </c>
      <c r="P41" s="306">
        <v>0.0</v>
      </c>
      <c r="Q41" s="306">
        <v>25.0</v>
      </c>
      <c r="R41" s="306">
        <v>25.0</v>
      </c>
      <c r="S41" s="306">
        <v>37.5</v>
      </c>
      <c r="T41" s="207">
        <f t="shared" si="5"/>
        <v>21.875</v>
      </c>
      <c r="U41" s="110">
        <v>0.0</v>
      </c>
      <c r="V41" s="110">
        <v>0.0</v>
      </c>
      <c r="W41" s="110">
        <v>0.0</v>
      </c>
      <c r="X41" s="110">
        <v>0.0</v>
      </c>
      <c r="Y41" s="207">
        <f t="shared" si="6"/>
        <v>0</v>
      </c>
      <c r="Z41" s="306">
        <v>0.0</v>
      </c>
      <c r="AA41" s="306">
        <v>0.0</v>
      </c>
      <c r="AB41" s="306">
        <v>0.0</v>
      </c>
      <c r="AC41" s="306">
        <v>0.0</v>
      </c>
      <c r="AD41" s="207">
        <f t="shared" si="7"/>
        <v>0</v>
      </c>
      <c r="AE41" s="306">
        <v>0.0</v>
      </c>
      <c r="AF41" s="306">
        <v>0.0</v>
      </c>
      <c r="AG41" s="306">
        <v>0.0</v>
      </c>
      <c r="AH41" s="306">
        <v>0.0</v>
      </c>
      <c r="AI41" s="211">
        <f t="shared" si="8"/>
        <v>0</v>
      </c>
      <c r="AJ41" s="210">
        <v>0.0</v>
      </c>
      <c r="AK41" s="210">
        <v>0.0</v>
      </c>
      <c r="AL41" s="210">
        <v>0.0</v>
      </c>
      <c r="AM41" s="210">
        <v>0.0</v>
      </c>
      <c r="AN41" s="211">
        <f t="shared" si="9"/>
        <v>0</v>
      </c>
      <c r="AO41" s="110">
        <f t="shared" si="10"/>
        <v>1</v>
      </c>
      <c r="AP41" s="110">
        <v>0.0</v>
      </c>
      <c r="AQ41" s="306">
        <v>0.0</v>
      </c>
      <c r="AR41" s="306">
        <v>30.0</v>
      </c>
      <c r="AS41" s="97"/>
      <c r="AT41" s="97"/>
      <c r="AU41" s="216"/>
      <c r="AV41" s="217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</row>
    <row r="42">
      <c r="A42" s="97"/>
      <c r="B42" s="203">
        <v>90.0</v>
      </c>
      <c r="C42" s="223"/>
      <c r="D42" s="164"/>
      <c r="E42" s="220"/>
      <c r="F42" s="207">
        <f t="shared" ref="F42:I42" si="40">sum(K42,P42,U42,Z42,AE42,AJ42)</f>
        <v>25</v>
      </c>
      <c r="G42" s="207">
        <f t="shared" si="40"/>
        <v>25</v>
      </c>
      <c r="H42" s="207">
        <f t="shared" si="40"/>
        <v>25</v>
      </c>
      <c r="I42" s="207">
        <f t="shared" si="40"/>
        <v>37.5</v>
      </c>
      <c r="J42" s="208">
        <f t="shared" si="3"/>
        <v>28.125</v>
      </c>
      <c r="K42" s="110">
        <v>0.0</v>
      </c>
      <c r="L42" s="110">
        <v>0.0</v>
      </c>
      <c r="M42" s="110">
        <v>0.0</v>
      </c>
      <c r="N42" s="110">
        <v>0.0</v>
      </c>
      <c r="O42" s="207">
        <f t="shared" si="4"/>
        <v>0</v>
      </c>
      <c r="P42" s="306">
        <v>25.0</v>
      </c>
      <c r="Q42" s="306">
        <v>25.0</v>
      </c>
      <c r="R42" s="306">
        <v>25.0</v>
      </c>
      <c r="S42" s="306">
        <v>37.5</v>
      </c>
      <c r="T42" s="207">
        <f t="shared" si="5"/>
        <v>28.125</v>
      </c>
      <c r="U42" s="110">
        <v>0.0</v>
      </c>
      <c r="V42" s="110">
        <v>0.0</v>
      </c>
      <c r="W42" s="110">
        <v>0.0</v>
      </c>
      <c r="X42" s="110">
        <v>0.0</v>
      </c>
      <c r="Y42" s="207">
        <f t="shared" si="6"/>
        <v>0</v>
      </c>
      <c r="Z42" s="306">
        <v>0.0</v>
      </c>
      <c r="AA42" s="306">
        <v>0.0</v>
      </c>
      <c r="AB42" s="306">
        <v>0.0</v>
      </c>
      <c r="AC42" s="306">
        <v>0.0</v>
      </c>
      <c r="AD42" s="207">
        <f t="shared" si="7"/>
        <v>0</v>
      </c>
      <c r="AE42" s="306">
        <v>0.0</v>
      </c>
      <c r="AF42" s="306">
        <v>0.0</v>
      </c>
      <c r="AG42" s="306">
        <v>0.0</v>
      </c>
      <c r="AH42" s="306">
        <v>0.0</v>
      </c>
      <c r="AI42" s="211">
        <f t="shared" si="8"/>
        <v>0</v>
      </c>
      <c r="AJ42" s="210">
        <v>0.0</v>
      </c>
      <c r="AK42" s="210">
        <v>0.0</v>
      </c>
      <c r="AL42" s="210">
        <v>0.0</v>
      </c>
      <c r="AM42" s="210">
        <v>0.0</v>
      </c>
      <c r="AN42" s="211">
        <f t="shared" si="9"/>
        <v>0</v>
      </c>
      <c r="AO42" s="110">
        <f t="shared" si="10"/>
        <v>1</v>
      </c>
      <c r="AP42" s="110">
        <v>0.0</v>
      </c>
      <c r="AQ42" s="306">
        <v>0.0</v>
      </c>
      <c r="AR42" s="306">
        <v>30.0</v>
      </c>
      <c r="AS42" s="97"/>
      <c r="AT42" s="97"/>
      <c r="AU42" s="216"/>
      <c r="AV42" s="217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</row>
    <row r="43">
      <c r="A43" s="96"/>
      <c r="B43" s="203">
        <v>100.0</v>
      </c>
      <c r="C43" s="225"/>
      <c r="D43" s="226"/>
      <c r="E43" s="227"/>
      <c r="F43" s="207">
        <f t="shared" ref="F43:I43" si="41">sum(K43,P43,U43,Z43,AE43,AJ43)</f>
        <v>25</v>
      </c>
      <c r="G43" s="207">
        <f t="shared" si="41"/>
        <v>25</v>
      </c>
      <c r="H43" s="207">
        <f t="shared" si="41"/>
        <v>25</v>
      </c>
      <c r="I43" s="207">
        <f t="shared" si="41"/>
        <v>25</v>
      </c>
      <c r="J43" s="208">
        <f t="shared" si="3"/>
        <v>25</v>
      </c>
      <c r="K43" s="110">
        <v>0.0</v>
      </c>
      <c r="L43" s="110">
        <v>0.0</v>
      </c>
      <c r="M43" s="110">
        <v>0.0</v>
      </c>
      <c r="N43" s="110">
        <v>0.0</v>
      </c>
      <c r="O43" s="207">
        <f t="shared" si="4"/>
        <v>0</v>
      </c>
      <c r="P43" s="306">
        <v>25.0</v>
      </c>
      <c r="Q43" s="306">
        <v>25.0</v>
      </c>
      <c r="R43" s="306">
        <v>25.0</v>
      </c>
      <c r="S43" s="306">
        <v>25.0</v>
      </c>
      <c r="T43" s="207">
        <f t="shared" si="5"/>
        <v>25</v>
      </c>
      <c r="U43" s="110">
        <v>0.0</v>
      </c>
      <c r="V43" s="110">
        <v>0.0</v>
      </c>
      <c r="W43" s="110">
        <v>0.0</v>
      </c>
      <c r="X43" s="110">
        <v>0.0</v>
      </c>
      <c r="Y43" s="202">
        <f t="shared" si="6"/>
        <v>0</v>
      </c>
      <c r="Z43" s="306">
        <v>0.0</v>
      </c>
      <c r="AA43" s="306">
        <v>0.0</v>
      </c>
      <c r="AB43" s="306">
        <v>0.0</v>
      </c>
      <c r="AC43" s="306">
        <v>0.0</v>
      </c>
      <c r="AD43" s="202">
        <f t="shared" si="7"/>
        <v>0</v>
      </c>
      <c r="AE43" s="306">
        <v>0.0</v>
      </c>
      <c r="AF43" s="306">
        <v>0.0</v>
      </c>
      <c r="AG43" s="306">
        <v>0.0</v>
      </c>
      <c r="AH43" s="306">
        <v>0.0</v>
      </c>
      <c r="AI43" s="211">
        <f t="shared" si="8"/>
        <v>0</v>
      </c>
      <c r="AJ43" s="210">
        <v>0.0</v>
      </c>
      <c r="AK43" s="210">
        <v>0.0</v>
      </c>
      <c r="AL43" s="210">
        <v>0.0</v>
      </c>
      <c r="AM43" s="210">
        <v>0.0</v>
      </c>
      <c r="AN43" s="211">
        <f t="shared" si="9"/>
        <v>0</v>
      </c>
      <c r="AO43" s="110">
        <f t="shared" si="10"/>
        <v>1</v>
      </c>
      <c r="AP43" s="110">
        <v>0.0</v>
      </c>
      <c r="AQ43" s="306">
        <v>0.0</v>
      </c>
      <c r="AR43" s="306">
        <v>20.0</v>
      </c>
      <c r="AS43" s="96"/>
      <c r="AT43" s="96"/>
      <c r="AU43" s="216"/>
      <c r="AV43" s="217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35.81439394</v>
      </c>
      <c r="K44" s="236"/>
      <c r="L44" s="236"/>
      <c r="M44" s="236"/>
      <c r="N44" s="236"/>
      <c r="O44" s="237">
        <f>AVERAGE(O11:O43)</f>
        <v>0</v>
      </c>
      <c r="P44" s="238"/>
      <c r="Q44" s="236"/>
      <c r="R44" s="236"/>
      <c r="S44" s="236"/>
      <c r="T44" s="237">
        <f>AVERAGE(T11:T43)</f>
        <v>26.04166667</v>
      </c>
      <c r="U44" s="236"/>
      <c r="V44" s="236"/>
      <c r="W44" s="236"/>
      <c r="X44" s="239"/>
      <c r="Y44" s="240">
        <f>AVERAGE(Y11:Y43)</f>
        <v>0</v>
      </c>
      <c r="Z44" s="241"/>
      <c r="AA44" s="241"/>
      <c r="AB44" s="241"/>
      <c r="AC44" s="241"/>
      <c r="AD44" s="240">
        <f>AVERAGE(AD11:AD43)</f>
        <v>2.083333333</v>
      </c>
      <c r="AE44" s="242"/>
      <c r="AF44" s="242"/>
      <c r="AG44" s="242"/>
      <c r="AH44" s="242"/>
      <c r="AI44" s="242">
        <f>AVERAGE(AI11:AI43)</f>
        <v>7.689393939</v>
      </c>
      <c r="AJ44" s="242"/>
      <c r="AK44" s="242"/>
      <c r="AL44" s="242"/>
      <c r="AM44" s="242"/>
      <c r="AN44" s="243">
        <f>AVERAGE(AN11:AN43)</f>
        <v>0</v>
      </c>
      <c r="AO44" s="110"/>
      <c r="AP44" s="237">
        <f>SUM(AP11:AP42)</f>
        <v>0</v>
      </c>
      <c r="AQ44" s="240">
        <f t="shared" ref="AQ44:AR44" si="42">AVERAGE(AQ11:AQ43)</f>
        <v>13.93939394</v>
      </c>
      <c r="AR44" s="244">
        <f t="shared" si="42"/>
        <v>28.93939394</v>
      </c>
      <c r="AS44" s="236"/>
      <c r="AT44" s="238"/>
      <c r="AU44" s="239"/>
      <c r="AV44" s="217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8.658524614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31"/>
      <c r="Z45" s="221"/>
      <c r="AA45" s="221"/>
      <c r="AB45" s="221"/>
      <c r="AC45" s="22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21"/>
      <c r="AO45" s="110"/>
      <c r="AP45" s="221"/>
      <c r="AQ45" s="245"/>
      <c r="AR45" s="216"/>
      <c r="AS45" s="245"/>
      <c r="AT45" s="246"/>
      <c r="AU45" s="216"/>
      <c r="AV45" s="217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248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4"/>
      <c r="BC46" s="154"/>
      <c r="BD46" s="154"/>
      <c r="BE46" s="154"/>
      <c r="BF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248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4"/>
      <c r="BC47" s="154"/>
      <c r="BD47" s="154"/>
      <c r="BE47" s="154"/>
      <c r="BF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248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4"/>
      <c r="BC48" s="154"/>
      <c r="BD48" s="154"/>
      <c r="BE48" s="154"/>
      <c r="BF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248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4"/>
      <c r="BC49" s="154"/>
      <c r="BD49" s="154"/>
      <c r="BE49" s="154"/>
      <c r="BF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  <c r="BB951" s="152"/>
      <c r="BC951" s="152"/>
      <c r="BD951" s="152"/>
      <c r="BE951" s="152"/>
      <c r="BF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  <c r="BB952" s="152"/>
      <c r="BC952" s="152"/>
      <c r="BD952" s="152"/>
      <c r="BE952" s="152"/>
      <c r="BF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  <c r="BB953" s="152"/>
      <c r="BC953" s="152"/>
      <c r="BD953" s="152"/>
      <c r="BE953" s="152"/>
      <c r="BF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  <c r="BB954" s="152"/>
      <c r="BC954" s="152"/>
      <c r="BD954" s="152"/>
      <c r="BE954" s="152"/>
      <c r="BF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  <c r="BB955" s="152"/>
      <c r="BC955" s="152"/>
      <c r="BD955" s="152"/>
      <c r="BE955" s="152"/>
      <c r="BF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  <c r="BB956" s="152"/>
      <c r="BC956" s="152"/>
      <c r="BD956" s="152"/>
      <c r="BE956" s="152"/>
      <c r="BF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  <c r="BB957" s="152"/>
      <c r="BC957" s="152"/>
      <c r="BD957" s="152"/>
      <c r="BE957" s="152"/>
      <c r="BF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  <c r="BB958" s="152"/>
      <c r="BC958" s="152"/>
      <c r="BD958" s="152"/>
      <c r="BE958" s="152"/>
      <c r="BF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  <c r="BB959" s="152"/>
      <c r="BC959" s="152"/>
      <c r="BD959" s="152"/>
      <c r="BE959" s="152"/>
      <c r="BF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  <c r="BB960" s="152"/>
      <c r="BC960" s="152"/>
      <c r="BD960" s="152"/>
      <c r="BE960" s="152"/>
      <c r="BF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  <c r="BB961" s="152"/>
      <c r="BC961" s="152"/>
      <c r="BD961" s="152"/>
      <c r="BE961" s="152"/>
      <c r="BF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  <c r="BB962" s="152"/>
      <c r="BC962" s="152"/>
      <c r="BD962" s="152"/>
      <c r="BE962" s="152"/>
      <c r="BF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  <c r="BB963" s="152"/>
      <c r="BC963" s="152"/>
      <c r="BD963" s="152"/>
      <c r="BE963" s="152"/>
      <c r="BF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  <c r="BB964" s="152"/>
      <c r="BC964" s="152"/>
      <c r="BD964" s="152"/>
      <c r="BE964" s="152"/>
      <c r="BF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  <c r="BB965" s="152"/>
      <c r="BC965" s="152"/>
      <c r="BD965" s="152"/>
      <c r="BE965" s="152"/>
      <c r="BF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  <c r="BB966" s="152"/>
      <c r="BC966" s="152"/>
      <c r="BD966" s="152"/>
      <c r="BE966" s="152"/>
      <c r="BF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  <c r="BB967" s="152"/>
      <c r="BC967" s="152"/>
      <c r="BD967" s="152"/>
      <c r="BE967" s="152"/>
      <c r="BF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  <c r="BB968" s="152"/>
      <c r="BC968" s="152"/>
      <c r="BD968" s="152"/>
      <c r="BE968" s="152"/>
      <c r="BF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  <c r="BB969" s="152"/>
      <c r="BC969" s="152"/>
      <c r="BD969" s="152"/>
      <c r="BE969" s="152"/>
      <c r="BF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  <c r="BB970" s="152"/>
      <c r="BC970" s="152"/>
      <c r="BD970" s="152"/>
      <c r="BE970" s="152"/>
      <c r="BF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  <c r="BB971" s="152"/>
      <c r="BC971" s="152"/>
      <c r="BD971" s="152"/>
      <c r="BE971" s="152"/>
      <c r="BF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  <c r="BB972" s="152"/>
      <c r="BC972" s="152"/>
      <c r="BD972" s="152"/>
      <c r="BE972" s="152"/>
      <c r="BF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  <c r="BB973" s="152"/>
      <c r="BC973" s="152"/>
      <c r="BD973" s="152"/>
      <c r="BE973" s="152"/>
      <c r="BF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  <c r="BB974" s="152"/>
      <c r="BC974" s="152"/>
      <c r="BD974" s="152"/>
      <c r="BE974" s="152"/>
      <c r="BF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  <c r="BB975" s="152"/>
      <c r="BC975" s="152"/>
      <c r="BD975" s="152"/>
      <c r="BE975" s="152"/>
      <c r="BF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  <c r="BB976" s="152"/>
      <c r="BC976" s="152"/>
      <c r="BD976" s="152"/>
      <c r="BE976" s="152"/>
      <c r="BF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  <c r="BB977" s="152"/>
      <c r="BC977" s="152"/>
      <c r="BD977" s="152"/>
      <c r="BE977" s="152"/>
      <c r="BF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  <c r="BB978" s="152"/>
      <c r="BC978" s="152"/>
      <c r="BD978" s="152"/>
      <c r="BE978" s="152"/>
      <c r="BF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  <c r="BB979" s="152"/>
      <c r="BC979" s="152"/>
      <c r="BD979" s="152"/>
      <c r="BE979" s="152"/>
      <c r="BF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  <c r="BB980" s="152"/>
      <c r="BC980" s="152"/>
      <c r="BD980" s="152"/>
      <c r="BE980" s="152"/>
      <c r="BF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  <c r="BB981" s="152"/>
      <c r="BC981" s="152"/>
      <c r="BD981" s="152"/>
      <c r="BE981" s="152"/>
      <c r="BF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  <c r="BB982" s="152"/>
      <c r="BC982" s="152"/>
      <c r="BD982" s="152"/>
      <c r="BE982" s="152"/>
      <c r="BF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  <c r="BB983" s="152"/>
      <c r="BC983" s="152"/>
      <c r="BD983" s="152"/>
      <c r="BE983" s="152"/>
      <c r="BF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  <c r="BB984" s="152"/>
      <c r="BC984" s="152"/>
      <c r="BD984" s="152"/>
      <c r="BE984" s="152"/>
      <c r="BF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  <c r="BB985" s="152"/>
      <c r="BC985" s="152"/>
      <c r="BD985" s="152"/>
      <c r="BE985" s="152"/>
      <c r="BF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  <c r="BB986" s="152"/>
      <c r="BC986" s="152"/>
      <c r="BD986" s="152"/>
      <c r="BE986" s="152"/>
      <c r="BF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  <c r="BB987" s="152"/>
      <c r="BC987" s="152"/>
      <c r="BD987" s="152"/>
      <c r="BE987" s="152"/>
      <c r="BF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  <c r="BB988" s="152"/>
      <c r="BC988" s="152"/>
      <c r="BD988" s="152"/>
      <c r="BE988" s="152"/>
      <c r="BF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  <c r="BB989" s="152"/>
      <c r="BC989" s="152"/>
      <c r="BD989" s="152"/>
      <c r="BE989" s="152"/>
      <c r="BF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  <c r="BB990" s="152"/>
      <c r="BC990" s="152"/>
      <c r="BD990" s="152"/>
      <c r="BE990" s="152"/>
      <c r="BF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  <c r="BB991" s="152"/>
      <c r="BC991" s="152"/>
      <c r="BD991" s="152"/>
      <c r="BE991" s="152"/>
      <c r="BF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  <c r="BB992" s="152"/>
      <c r="BC992" s="152"/>
      <c r="BD992" s="152"/>
      <c r="BE992" s="152"/>
      <c r="BF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  <c r="BB993" s="152"/>
      <c r="BC993" s="152"/>
      <c r="BD993" s="152"/>
      <c r="BE993" s="152"/>
      <c r="BF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  <c r="BB994" s="152"/>
      <c r="BC994" s="152"/>
      <c r="BD994" s="152"/>
      <c r="BE994" s="152"/>
      <c r="BF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  <c r="BB995" s="152"/>
      <c r="BC995" s="152"/>
      <c r="BD995" s="152"/>
      <c r="BE995" s="152"/>
      <c r="BF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  <c r="BB996" s="152"/>
      <c r="BC996" s="152"/>
      <c r="BD996" s="152"/>
      <c r="BE996" s="152"/>
      <c r="BF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  <c r="BB997" s="152"/>
      <c r="BC997" s="152"/>
      <c r="BD997" s="152"/>
      <c r="BE997" s="152"/>
      <c r="BF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  <c r="BB998" s="152"/>
      <c r="BC998" s="152"/>
      <c r="BD998" s="152"/>
      <c r="BE998" s="152"/>
      <c r="BF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  <c r="BB999" s="152"/>
      <c r="BC999" s="152"/>
      <c r="BD999" s="152"/>
      <c r="BE999" s="152"/>
      <c r="BF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  <c r="BB1000" s="152"/>
      <c r="BC1000" s="152"/>
      <c r="BD1000" s="152"/>
      <c r="BE1000" s="152"/>
      <c r="BF1000" s="152"/>
    </row>
  </sheetData>
  <mergeCells count="40">
    <mergeCell ref="Y9:Y10"/>
    <mergeCell ref="Z9:AC9"/>
    <mergeCell ref="A11:A21"/>
    <mergeCell ref="A22:A32"/>
    <mergeCell ref="A33:A43"/>
    <mergeCell ref="H44:I44"/>
    <mergeCell ref="H45:I45"/>
    <mergeCell ref="AD9:AD10"/>
    <mergeCell ref="AE9:AH9"/>
    <mergeCell ref="AI9:AI10"/>
    <mergeCell ref="AJ9:AM9"/>
    <mergeCell ref="AS11:AS21"/>
    <mergeCell ref="AT11:AT21"/>
    <mergeCell ref="AS22:AS32"/>
    <mergeCell ref="AT22:AT32"/>
    <mergeCell ref="AS33:AS43"/>
    <mergeCell ref="AT33:AT43"/>
    <mergeCell ref="L2:P3"/>
    <mergeCell ref="C8:D8"/>
    <mergeCell ref="E8:E10"/>
    <mergeCell ref="F8:I8"/>
    <mergeCell ref="J8:J10"/>
    <mergeCell ref="AO8:AO10"/>
    <mergeCell ref="AP8:AP10"/>
    <mergeCell ref="AN9:AN10"/>
    <mergeCell ref="K8:AN8"/>
    <mergeCell ref="AQ8:AS8"/>
    <mergeCell ref="AT8:AT10"/>
    <mergeCell ref="AU8:AU10"/>
    <mergeCell ref="AQ9:AQ10"/>
    <mergeCell ref="A9:A10"/>
    <mergeCell ref="B9:B10"/>
    <mergeCell ref="C9:C10"/>
    <mergeCell ref="D9:D10"/>
    <mergeCell ref="F9:I9"/>
    <mergeCell ref="K9:N9"/>
    <mergeCell ref="O9:O10"/>
    <mergeCell ref="P9:S9"/>
    <mergeCell ref="T9:T10"/>
    <mergeCell ref="U9:X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41" max="42" width="10.75"/>
    <col customWidth="1" min="45" max="45" width="14.5"/>
  </cols>
  <sheetData>
    <row r="1">
      <c r="A1" s="151" t="s">
        <v>96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4"/>
      <c r="BC1" s="154"/>
      <c r="BD1" s="154"/>
      <c r="BE1" s="154"/>
      <c r="BF1" s="152"/>
    </row>
    <row r="2">
      <c r="A2" s="155" t="s">
        <v>0</v>
      </c>
      <c r="B2" s="156" t="s">
        <v>101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4"/>
      <c r="BC2" s="154"/>
      <c r="BD2" s="154"/>
      <c r="BE2" s="154"/>
      <c r="BF2" s="152"/>
    </row>
    <row r="3">
      <c r="A3" s="155" t="s">
        <v>232</v>
      </c>
      <c r="B3" s="156" t="s">
        <v>349</v>
      </c>
      <c r="C3" s="16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4"/>
      <c r="BC3" s="154"/>
      <c r="BD3" s="154"/>
      <c r="BE3" s="154"/>
      <c r="BF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4"/>
      <c r="BC4" s="154"/>
      <c r="BD4" s="154"/>
      <c r="BE4" s="154"/>
      <c r="BF4" s="152"/>
    </row>
    <row r="5">
      <c r="A5" s="155" t="s">
        <v>236</v>
      </c>
      <c r="B5" s="152"/>
      <c r="C5" s="152"/>
      <c r="D5" s="155" t="s">
        <v>237</v>
      </c>
      <c r="E5" s="156" t="s">
        <v>267</v>
      </c>
      <c r="F5" s="152"/>
      <c r="G5" s="157" t="s">
        <v>238</v>
      </c>
      <c r="H5" s="156"/>
      <c r="I5" s="152"/>
      <c r="J5" s="152"/>
      <c r="K5" s="155" t="s">
        <v>239</v>
      </c>
      <c r="L5" s="156" t="s">
        <v>288</v>
      </c>
      <c r="M5" s="152"/>
      <c r="N5" s="152"/>
      <c r="O5" s="152"/>
      <c r="P5" s="152"/>
      <c r="Q5" s="152"/>
      <c r="R5" s="152"/>
      <c r="S5" s="152"/>
      <c r="T5" s="152"/>
      <c r="U5" s="155" t="s">
        <v>240</v>
      </c>
      <c r="V5" s="152"/>
      <c r="W5" s="161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4"/>
      <c r="BC5" s="154"/>
      <c r="BD5" s="154"/>
      <c r="BE5" s="154"/>
      <c r="BF5" s="152"/>
    </row>
    <row r="6">
      <c r="A6" s="152"/>
      <c r="B6" s="152"/>
      <c r="C6" s="152"/>
      <c r="D6" s="155" t="s">
        <v>241</v>
      </c>
      <c r="E6" s="156" t="s">
        <v>288</v>
      </c>
      <c r="F6" s="152"/>
      <c r="G6" s="157" t="s">
        <v>242</v>
      </c>
      <c r="H6" s="156" t="s">
        <v>186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 t="s">
        <v>10</v>
      </c>
      <c r="V6" s="162" t="s">
        <v>243</v>
      </c>
      <c r="W6" s="158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4"/>
      <c r="BC6" s="154"/>
      <c r="BD6" s="154"/>
      <c r="BE6" s="154"/>
      <c r="BF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4"/>
      <c r="BC7" s="154"/>
      <c r="BD7" s="154"/>
      <c r="BE7" s="154"/>
      <c r="BF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6"/>
      <c r="AO8" s="169" t="s">
        <v>250</v>
      </c>
      <c r="AP8" s="169" t="s">
        <v>251</v>
      </c>
      <c r="AQ8" s="170" t="s">
        <v>252</v>
      </c>
      <c r="AR8" s="39"/>
      <c r="AS8" s="40"/>
      <c r="AT8" s="171" t="s">
        <v>253</v>
      </c>
      <c r="AU8" s="172" t="s">
        <v>254</v>
      </c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8" t="s">
        <v>197</v>
      </c>
      <c r="L9" s="39"/>
      <c r="M9" s="39"/>
      <c r="N9" s="285"/>
      <c r="O9" s="181" t="s">
        <v>260</v>
      </c>
      <c r="P9" s="178" t="s">
        <v>198</v>
      </c>
      <c r="Q9" s="39"/>
      <c r="R9" s="39"/>
      <c r="S9" s="40"/>
      <c r="T9" s="183" t="s">
        <v>260</v>
      </c>
      <c r="U9" s="178" t="s">
        <v>199</v>
      </c>
      <c r="V9" s="39"/>
      <c r="W9" s="39"/>
      <c r="X9" s="40"/>
      <c r="Y9" s="185" t="s">
        <v>260</v>
      </c>
      <c r="Z9" s="186" t="s">
        <v>204</v>
      </c>
      <c r="AA9" s="35"/>
      <c r="AB9" s="35"/>
      <c r="AC9" s="36"/>
      <c r="AD9" s="185" t="s">
        <v>261</v>
      </c>
      <c r="AE9" s="187" t="s">
        <v>203</v>
      </c>
      <c r="AF9" s="39"/>
      <c r="AG9" s="39"/>
      <c r="AH9" s="40"/>
      <c r="AI9" s="188" t="s">
        <v>260</v>
      </c>
      <c r="AJ9" s="189" t="s">
        <v>200</v>
      </c>
      <c r="AK9" s="39"/>
      <c r="AL9" s="39"/>
      <c r="AM9" s="40"/>
      <c r="AN9" s="188" t="s">
        <v>260</v>
      </c>
      <c r="AO9" s="97"/>
      <c r="AP9" s="97"/>
      <c r="AQ9" s="172" t="s">
        <v>262</v>
      </c>
      <c r="AR9" s="190" t="s">
        <v>263</v>
      </c>
      <c r="AS9" s="191" t="s">
        <v>264</v>
      </c>
      <c r="AT9" s="97"/>
      <c r="AU9" s="97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193">
        <v>1.0</v>
      </c>
      <c r="V10" s="193">
        <v>2.0</v>
      </c>
      <c r="W10" s="193">
        <v>3.0</v>
      </c>
      <c r="X10" s="193">
        <v>4.0</v>
      </c>
      <c r="Y10" s="96"/>
      <c r="Z10" s="198">
        <v>1.0</v>
      </c>
      <c r="AA10" s="198">
        <v>2.0</v>
      </c>
      <c r="AB10" s="198">
        <v>3.0</v>
      </c>
      <c r="AC10" s="198">
        <v>4.0</v>
      </c>
      <c r="AD10" s="96"/>
      <c r="AE10" s="199">
        <v>1.0</v>
      </c>
      <c r="AF10" s="199">
        <v>2.0</v>
      </c>
      <c r="AG10" s="199">
        <v>3.0</v>
      </c>
      <c r="AH10" s="199">
        <v>4.0</v>
      </c>
      <c r="AI10" s="96"/>
      <c r="AJ10" s="199">
        <v>1.0</v>
      </c>
      <c r="AK10" s="199">
        <v>2.0</v>
      </c>
      <c r="AL10" s="199">
        <v>3.0</v>
      </c>
      <c r="AM10" s="199">
        <v>4.0</v>
      </c>
      <c r="AN10" s="96"/>
      <c r="AO10" s="96"/>
      <c r="AP10" s="96"/>
      <c r="AQ10" s="96"/>
      <c r="AR10" s="200" t="s">
        <v>265</v>
      </c>
      <c r="AS10" s="201" t="s">
        <v>246</v>
      </c>
      <c r="AT10" s="96"/>
      <c r="AU10" s="96"/>
      <c r="AV10" s="152"/>
      <c r="AW10" s="162"/>
      <c r="AX10" s="152"/>
      <c r="AY10" s="152"/>
      <c r="AZ10" s="152"/>
      <c r="BA10" s="152"/>
      <c r="BB10" s="152"/>
      <c r="BC10" s="152"/>
      <c r="BD10" s="152"/>
      <c r="BE10" s="152"/>
      <c r="BF10" s="152"/>
    </row>
    <row r="11">
      <c r="A11" s="202">
        <v>1.0</v>
      </c>
      <c r="B11" s="203">
        <v>0.0</v>
      </c>
      <c r="C11" s="204"/>
      <c r="D11" s="205"/>
      <c r="E11" s="206"/>
      <c r="F11" s="207">
        <f t="shared" ref="F11:I11" si="1">sum(K11,P11,U11,Z11,AE11,AJ11)</f>
        <v>25</v>
      </c>
      <c r="G11" s="207">
        <f t="shared" si="1"/>
        <v>25</v>
      </c>
      <c r="H11" s="207">
        <f t="shared" si="1"/>
        <v>50</v>
      </c>
      <c r="I11" s="207">
        <f t="shared" si="1"/>
        <v>37.5</v>
      </c>
      <c r="J11" s="208">
        <f t="shared" ref="J11:J43" si="3">AVERAGE(F11:I11)</f>
        <v>34.375</v>
      </c>
      <c r="K11" s="110">
        <v>0.0</v>
      </c>
      <c r="L11" s="110">
        <v>0.0</v>
      </c>
      <c r="M11" s="110">
        <v>0.0</v>
      </c>
      <c r="N11" s="110">
        <v>0.0</v>
      </c>
      <c r="O11" s="207">
        <f t="shared" ref="O11:O43" si="4">AVERAGE(K11:N11)</f>
        <v>0</v>
      </c>
      <c r="P11" s="209">
        <v>25.0</v>
      </c>
      <c r="Q11" s="209">
        <v>25.0</v>
      </c>
      <c r="R11" s="209">
        <v>50.0</v>
      </c>
      <c r="S11" s="209">
        <v>37.5</v>
      </c>
      <c r="T11" s="207">
        <f t="shared" ref="T11:T43" si="5">AVERAGE(P11:S11)</f>
        <v>34.375</v>
      </c>
      <c r="U11" s="110">
        <v>0.0</v>
      </c>
      <c r="V11" s="110">
        <v>0.0</v>
      </c>
      <c r="W11" s="110">
        <v>0.0</v>
      </c>
      <c r="X11" s="110">
        <v>0.0</v>
      </c>
      <c r="Y11" s="207">
        <f t="shared" ref="Y11:Y43" si="6">AVERAGE(U11:X11)</f>
        <v>0</v>
      </c>
      <c r="Z11" s="110">
        <v>0.0</v>
      </c>
      <c r="AA11" s="110">
        <v>0.0</v>
      </c>
      <c r="AB11" s="110">
        <v>0.0</v>
      </c>
      <c r="AC11" s="110">
        <v>0.0</v>
      </c>
      <c r="AD11" s="207">
        <f t="shared" ref="AD11:AD43" si="7">AVERAGE(Z11:AC11)</f>
        <v>0</v>
      </c>
      <c r="AE11" s="210">
        <v>0.0</v>
      </c>
      <c r="AF11" s="210">
        <v>0.0</v>
      </c>
      <c r="AG11" s="210">
        <v>0.0</v>
      </c>
      <c r="AH11" s="210">
        <v>0.0</v>
      </c>
      <c r="AI11" s="211">
        <f t="shared" ref="AI11:AI43" si="8">AVERAGE(AE11:AH11)</f>
        <v>0</v>
      </c>
      <c r="AJ11" s="210">
        <v>0.0</v>
      </c>
      <c r="AK11" s="210">
        <v>0.0</v>
      </c>
      <c r="AL11" s="210">
        <v>0.0</v>
      </c>
      <c r="AM11" s="210">
        <v>0.0</v>
      </c>
      <c r="AN11" s="211">
        <f t="shared" ref="AN11:AN43" si="9">AVERAGE(AJ11:AM11)</f>
        <v>0</v>
      </c>
      <c r="AO11" s="110">
        <f t="shared" ref="AO11:AO43" si="10">SUM((O11&gt;0)*1,(T11&gt;0)*1,(Y11&gt;0)*1,(AD11&gt;0)*1,(AI11&gt;0)*1,(AN11&gt;0)*1)</f>
        <v>1</v>
      </c>
      <c r="AP11" s="110">
        <v>0.0</v>
      </c>
      <c r="AQ11" s="306">
        <v>30.0</v>
      </c>
      <c r="AR11" s="306">
        <v>40.0</v>
      </c>
      <c r="AS11" s="214" t="s">
        <v>179</v>
      </c>
      <c r="AT11" s="215" t="s">
        <v>267</v>
      </c>
      <c r="AU11" s="216"/>
      <c r="AV11" s="217"/>
      <c r="AW11" s="162"/>
      <c r="AX11" s="152"/>
      <c r="AY11" s="152"/>
      <c r="AZ11" s="152"/>
      <c r="BA11" s="152"/>
      <c r="BB11" s="152"/>
      <c r="BC11" s="152"/>
      <c r="BD11" s="152"/>
      <c r="BE11" s="152"/>
      <c r="BF11" s="152"/>
    </row>
    <row r="12">
      <c r="A12" s="97"/>
      <c r="B12" s="203">
        <v>10.0</v>
      </c>
      <c r="C12" s="218"/>
      <c r="D12" s="219"/>
      <c r="E12" s="220"/>
      <c r="F12" s="207">
        <f t="shared" ref="F12:I12" si="2">sum(K12,P12,U12,Z12,AE12,AJ12)</f>
        <v>25</v>
      </c>
      <c r="G12" s="207">
        <f t="shared" si="2"/>
        <v>25</v>
      </c>
      <c r="H12" s="207">
        <f t="shared" si="2"/>
        <v>12.5</v>
      </c>
      <c r="I12" s="207">
        <f t="shared" si="2"/>
        <v>37.5</v>
      </c>
      <c r="J12" s="208">
        <f t="shared" si="3"/>
        <v>25</v>
      </c>
      <c r="K12" s="110">
        <v>0.0</v>
      </c>
      <c r="L12" s="110">
        <v>0.0</v>
      </c>
      <c r="M12" s="110">
        <v>0.0</v>
      </c>
      <c r="N12" s="110">
        <v>0.0</v>
      </c>
      <c r="O12" s="207">
        <f t="shared" si="4"/>
        <v>0</v>
      </c>
      <c r="P12" s="209">
        <v>25.0</v>
      </c>
      <c r="Q12" s="209">
        <v>25.0</v>
      </c>
      <c r="R12" s="209">
        <v>12.5</v>
      </c>
      <c r="S12" s="209">
        <v>37.5</v>
      </c>
      <c r="T12" s="207">
        <f t="shared" si="5"/>
        <v>25</v>
      </c>
      <c r="U12" s="110">
        <v>0.0</v>
      </c>
      <c r="V12" s="110">
        <v>0.0</v>
      </c>
      <c r="W12" s="110">
        <v>0.0</v>
      </c>
      <c r="X12" s="110">
        <v>0.0</v>
      </c>
      <c r="Y12" s="207">
        <f t="shared" si="6"/>
        <v>0</v>
      </c>
      <c r="Z12" s="110">
        <v>0.0</v>
      </c>
      <c r="AA12" s="110">
        <v>0.0</v>
      </c>
      <c r="AB12" s="110">
        <v>0.0</v>
      </c>
      <c r="AC12" s="110">
        <v>0.0</v>
      </c>
      <c r="AD12" s="207">
        <f t="shared" si="7"/>
        <v>0</v>
      </c>
      <c r="AE12" s="210">
        <v>0.0</v>
      </c>
      <c r="AF12" s="210">
        <v>0.0</v>
      </c>
      <c r="AG12" s="210">
        <v>0.0</v>
      </c>
      <c r="AH12" s="210">
        <v>0.0</v>
      </c>
      <c r="AI12" s="211">
        <f t="shared" si="8"/>
        <v>0</v>
      </c>
      <c r="AJ12" s="210">
        <v>0.0</v>
      </c>
      <c r="AK12" s="210">
        <v>0.0</v>
      </c>
      <c r="AL12" s="210">
        <v>0.0</v>
      </c>
      <c r="AM12" s="210">
        <v>0.0</v>
      </c>
      <c r="AN12" s="211">
        <f t="shared" si="9"/>
        <v>0</v>
      </c>
      <c r="AO12" s="110">
        <f t="shared" si="10"/>
        <v>1</v>
      </c>
      <c r="AP12" s="110">
        <v>0.0</v>
      </c>
      <c r="AQ12" s="306">
        <v>25.0</v>
      </c>
      <c r="AR12" s="306">
        <v>30.0</v>
      </c>
      <c r="AS12" s="97"/>
      <c r="AT12" s="97"/>
      <c r="AU12" s="216"/>
      <c r="AV12" s="217"/>
      <c r="AW12" s="162"/>
      <c r="AX12" s="152"/>
      <c r="AY12" s="152"/>
      <c r="AZ12" s="152"/>
      <c r="BA12" s="152"/>
      <c r="BB12" s="152"/>
      <c r="BC12" s="152"/>
      <c r="BD12" s="152"/>
      <c r="BE12" s="152"/>
      <c r="BF12" s="152"/>
    </row>
    <row r="13">
      <c r="A13" s="97"/>
      <c r="B13" s="203">
        <v>20.0</v>
      </c>
      <c r="C13" s="218"/>
      <c r="D13" s="219"/>
      <c r="E13" s="220"/>
      <c r="F13" s="207">
        <f t="shared" ref="F13:I13" si="11">sum(K13,P13,U13,Z13,AE13,AJ13)</f>
        <v>25</v>
      </c>
      <c r="G13" s="207">
        <f t="shared" si="11"/>
        <v>37.5</v>
      </c>
      <c r="H13" s="207">
        <f t="shared" si="11"/>
        <v>12.5</v>
      </c>
      <c r="I13" s="207">
        <f t="shared" si="11"/>
        <v>12.5</v>
      </c>
      <c r="J13" s="208">
        <f t="shared" si="3"/>
        <v>21.875</v>
      </c>
      <c r="K13" s="110">
        <v>0.0</v>
      </c>
      <c r="L13" s="110">
        <v>0.0</v>
      </c>
      <c r="M13" s="110">
        <v>0.0</v>
      </c>
      <c r="N13" s="110">
        <v>0.0</v>
      </c>
      <c r="O13" s="207">
        <f t="shared" si="4"/>
        <v>0</v>
      </c>
      <c r="P13" s="209">
        <v>25.0</v>
      </c>
      <c r="Q13" s="209">
        <v>37.5</v>
      </c>
      <c r="R13" s="209">
        <v>12.5</v>
      </c>
      <c r="S13" s="209">
        <v>12.5</v>
      </c>
      <c r="T13" s="207">
        <f t="shared" si="5"/>
        <v>21.875</v>
      </c>
      <c r="U13" s="110">
        <v>0.0</v>
      </c>
      <c r="V13" s="110">
        <v>0.0</v>
      </c>
      <c r="W13" s="110">
        <v>0.0</v>
      </c>
      <c r="X13" s="110">
        <v>0.0</v>
      </c>
      <c r="Y13" s="207">
        <f t="shared" si="6"/>
        <v>0</v>
      </c>
      <c r="Z13" s="110">
        <v>0.0</v>
      </c>
      <c r="AA13" s="110">
        <v>0.0</v>
      </c>
      <c r="AB13" s="110">
        <v>0.0</v>
      </c>
      <c r="AC13" s="110">
        <v>0.0</v>
      </c>
      <c r="AD13" s="207">
        <f t="shared" si="7"/>
        <v>0</v>
      </c>
      <c r="AE13" s="210">
        <v>0.0</v>
      </c>
      <c r="AF13" s="210">
        <v>0.0</v>
      </c>
      <c r="AG13" s="210">
        <v>0.0</v>
      </c>
      <c r="AH13" s="210">
        <v>0.0</v>
      </c>
      <c r="AI13" s="211">
        <f t="shared" si="8"/>
        <v>0</v>
      </c>
      <c r="AJ13" s="210">
        <v>0.0</v>
      </c>
      <c r="AK13" s="210">
        <v>0.0</v>
      </c>
      <c r="AL13" s="210">
        <v>0.0</v>
      </c>
      <c r="AM13" s="210">
        <v>0.0</v>
      </c>
      <c r="AN13" s="211">
        <f t="shared" si="9"/>
        <v>0</v>
      </c>
      <c r="AO13" s="110">
        <f t="shared" si="10"/>
        <v>1</v>
      </c>
      <c r="AP13" s="110">
        <v>0.0</v>
      </c>
      <c r="AQ13" s="306">
        <v>0.0</v>
      </c>
      <c r="AR13" s="306">
        <v>30.0</v>
      </c>
      <c r="AS13" s="97"/>
      <c r="AT13" s="97"/>
      <c r="AU13" s="216"/>
      <c r="AV13" s="217"/>
      <c r="AW13" s="162"/>
      <c r="AX13" s="152"/>
      <c r="AY13" s="152"/>
      <c r="AZ13" s="152"/>
      <c r="BA13" s="152"/>
      <c r="BB13" s="152"/>
      <c r="BC13" s="152"/>
      <c r="BD13" s="152"/>
      <c r="BE13" s="152"/>
      <c r="BF13" s="152"/>
    </row>
    <row r="14">
      <c r="A14" s="97"/>
      <c r="B14" s="203">
        <v>30.0</v>
      </c>
      <c r="C14" s="218"/>
      <c r="D14" s="219"/>
      <c r="E14" s="220"/>
      <c r="F14" s="207">
        <f t="shared" ref="F14:I14" si="12">sum(K14,P14,U14,Z14,AE14,AJ14)</f>
        <v>25</v>
      </c>
      <c r="G14" s="207">
        <f t="shared" si="12"/>
        <v>12.5</v>
      </c>
      <c r="H14" s="207">
        <f t="shared" si="12"/>
        <v>37.5</v>
      </c>
      <c r="I14" s="207">
        <f t="shared" si="12"/>
        <v>25</v>
      </c>
      <c r="J14" s="208">
        <f t="shared" si="3"/>
        <v>25</v>
      </c>
      <c r="K14" s="110">
        <v>0.0</v>
      </c>
      <c r="L14" s="110">
        <v>0.0</v>
      </c>
      <c r="M14" s="110">
        <v>0.0</v>
      </c>
      <c r="N14" s="110">
        <v>0.0</v>
      </c>
      <c r="O14" s="207">
        <f t="shared" si="4"/>
        <v>0</v>
      </c>
      <c r="P14" s="209">
        <v>25.0</v>
      </c>
      <c r="Q14" s="209">
        <v>12.5</v>
      </c>
      <c r="R14" s="209">
        <v>37.5</v>
      </c>
      <c r="S14" s="209">
        <v>25.0</v>
      </c>
      <c r="T14" s="207">
        <f t="shared" si="5"/>
        <v>25</v>
      </c>
      <c r="U14" s="110">
        <v>0.0</v>
      </c>
      <c r="V14" s="110">
        <v>0.0</v>
      </c>
      <c r="W14" s="110">
        <v>0.0</v>
      </c>
      <c r="X14" s="110">
        <v>0.0</v>
      </c>
      <c r="Y14" s="207">
        <f t="shared" si="6"/>
        <v>0</v>
      </c>
      <c r="Z14" s="110">
        <v>0.0</v>
      </c>
      <c r="AA14" s="110">
        <v>0.0</v>
      </c>
      <c r="AB14" s="110">
        <v>0.0</v>
      </c>
      <c r="AC14" s="110">
        <v>0.0</v>
      </c>
      <c r="AD14" s="207">
        <f t="shared" si="7"/>
        <v>0</v>
      </c>
      <c r="AE14" s="210">
        <v>0.0</v>
      </c>
      <c r="AF14" s="210">
        <v>0.0</v>
      </c>
      <c r="AG14" s="210">
        <v>0.0</v>
      </c>
      <c r="AH14" s="210">
        <v>0.0</v>
      </c>
      <c r="AI14" s="211">
        <f t="shared" si="8"/>
        <v>0</v>
      </c>
      <c r="AJ14" s="210">
        <v>0.0</v>
      </c>
      <c r="AK14" s="210">
        <v>0.0</v>
      </c>
      <c r="AL14" s="210">
        <v>0.0</v>
      </c>
      <c r="AM14" s="210">
        <v>0.0</v>
      </c>
      <c r="AN14" s="211">
        <f t="shared" si="9"/>
        <v>0</v>
      </c>
      <c r="AO14" s="110">
        <f t="shared" si="10"/>
        <v>1</v>
      </c>
      <c r="AP14" s="110">
        <v>0.0</v>
      </c>
      <c r="AQ14" s="306">
        <v>30.0</v>
      </c>
      <c r="AR14" s="306">
        <v>30.0</v>
      </c>
      <c r="AS14" s="97"/>
      <c r="AT14" s="97"/>
      <c r="AU14" s="216"/>
      <c r="AV14" s="217"/>
      <c r="AW14" s="162"/>
      <c r="AX14" s="152"/>
      <c r="AY14" s="152"/>
      <c r="AZ14" s="152"/>
      <c r="BA14" s="152"/>
      <c r="BB14" s="152"/>
      <c r="BC14" s="152"/>
      <c r="BD14" s="152"/>
      <c r="BE14" s="152"/>
      <c r="BF14" s="152"/>
    </row>
    <row r="15">
      <c r="A15" s="97"/>
      <c r="B15" s="203">
        <v>40.0</v>
      </c>
      <c r="C15" s="218"/>
      <c r="D15" s="219"/>
      <c r="E15" s="220"/>
      <c r="F15" s="207">
        <f t="shared" ref="F15:I15" si="13">sum(K15,P15,U15,Z15,AE15,AJ15)</f>
        <v>25</v>
      </c>
      <c r="G15" s="207">
        <f t="shared" si="13"/>
        <v>25</v>
      </c>
      <c r="H15" s="207">
        <f t="shared" si="13"/>
        <v>12.5</v>
      </c>
      <c r="I15" s="207">
        <f t="shared" si="13"/>
        <v>0</v>
      </c>
      <c r="J15" s="208">
        <f t="shared" si="3"/>
        <v>15.625</v>
      </c>
      <c r="K15" s="110">
        <v>0.0</v>
      </c>
      <c r="L15" s="110">
        <v>0.0</v>
      </c>
      <c r="M15" s="110">
        <v>0.0</v>
      </c>
      <c r="N15" s="110">
        <v>0.0</v>
      </c>
      <c r="O15" s="207">
        <f t="shared" si="4"/>
        <v>0</v>
      </c>
      <c r="P15" s="209">
        <v>25.0</v>
      </c>
      <c r="Q15" s="209">
        <v>25.0</v>
      </c>
      <c r="R15" s="209">
        <v>12.5</v>
      </c>
      <c r="S15" s="209">
        <v>0.0</v>
      </c>
      <c r="T15" s="207">
        <f t="shared" si="5"/>
        <v>15.625</v>
      </c>
      <c r="U15" s="110">
        <v>0.0</v>
      </c>
      <c r="V15" s="110">
        <v>0.0</v>
      </c>
      <c r="W15" s="110">
        <v>0.0</v>
      </c>
      <c r="X15" s="110">
        <v>0.0</v>
      </c>
      <c r="Y15" s="207">
        <f t="shared" si="6"/>
        <v>0</v>
      </c>
      <c r="Z15" s="110">
        <v>0.0</v>
      </c>
      <c r="AA15" s="110">
        <v>0.0</v>
      </c>
      <c r="AB15" s="110">
        <v>0.0</v>
      </c>
      <c r="AC15" s="110">
        <v>0.0</v>
      </c>
      <c r="AD15" s="207">
        <f t="shared" si="7"/>
        <v>0</v>
      </c>
      <c r="AE15" s="210">
        <v>0.0</v>
      </c>
      <c r="AF15" s="210">
        <v>0.0</v>
      </c>
      <c r="AG15" s="210">
        <v>0.0</v>
      </c>
      <c r="AH15" s="210">
        <v>0.0</v>
      </c>
      <c r="AI15" s="211">
        <f t="shared" si="8"/>
        <v>0</v>
      </c>
      <c r="AJ15" s="210">
        <v>0.0</v>
      </c>
      <c r="AK15" s="210">
        <v>0.0</v>
      </c>
      <c r="AL15" s="210">
        <v>0.0</v>
      </c>
      <c r="AM15" s="210">
        <v>0.0</v>
      </c>
      <c r="AN15" s="211">
        <f t="shared" si="9"/>
        <v>0</v>
      </c>
      <c r="AO15" s="110">
        <f t="shared" si="10"/>
        <v>1</v>
      </c>
      <c r="AP15" s="110">
        <v>0.0</v>
      </c>
      <c r="AQ15" s="306">
        <v>0.0</v>
      </c>
      <c r="AR15" s="306">
        <v>20.0</v>
      </c>
      <c r="AS15" s="97"/>
      <c r="AT15" s="97"/>
      <c r="AU15" s="216"/>
      <c r="AV15" s="217"/>
      <c r="AW15" s="162"/>
      <c r="AX15" s="152"/>
      <c r="AY15" s="152"/>
      <c r="AZ15" s="152"/>
      <c r="BA15" s="152"/>
      <c r="BB15" s="152"/>
      <c r="BC15" s="152"/>
      <c r="BD15" s="152"/>
      <c r="BE15" s="152"/>
      <c r="BF15" s="152"/>
    </row>
    <row r="16">
      <c r="A16" s="97"/>
      <c r="B16" s="203">
        <v>50.0</v>
      </c>
      <c r="C16" s="218"/>
      <c r="D16" s="219"/>
      <c r="E16" s="220"/>
      <c r="F16" s="207">
        <f t="shared" ref="F16:I16" si="14">sum(K16,P16,U16,Z16,AE16,AJ16)</f>
        <v>50</v>
      </c>
      <c r="G16" s="207">
        <f t="shared" si="14"/>
        <v>25</v>
      </c>
      <c r="H16" s="207">
        <f t="shared" si="14"/>
        <v>25</v>
      </c>
      <c r="I16" s="207">
        <f t="shared" si="14"/>
        <v>62.5</v>
      </c>
      <c r="J16" s="208">
        <f t="shared" si="3"/>
        <v>40.625</v>
      </c>
      <c r="K16" s="110">
        <v>0.0</v>
      </c>
      <c r="L16" s="110">
        <v>0.0</v>
      </c>
      <c r="M16" s="110">
        <v>0.0</v>
      </c>
      <c r="N16" s="110">
        <v>0.0</v>
      </c>
      <c r="O16" s="207">
        <f t="shared" si="4"/>
        <v>0</v>
      </c>
      <c r="P16" s="209">
        <v>50.0</v>
      </c>
      <c r="Q16" s="209">
        <v>25.0</v>
      </c>
      <c r="R16" s="209">
        <v>25.0</v>
      </c>
      <c r="S16" s="209">
        <v>62.5</v>
      </c>
      <c r="T16" s="207">
        <f t="shared" si="5"/>
        <v>40.625</v>
      </c>
      <c r="U16" s="110">
        <v>0.0</v>
      </c>
      <c r="V16" s="110">
        <v>0.0</v>
      </c>
      <c r="W16" s="110">
        <v>0.0</v>
      </c>
      <c r="X16" s="110">
        <v>0.0</v>
      </c>
      <c r="Y16" s="207">
        <f t="shared" si="6"/>
        <v>0</v>
      </c>
      <c r="Z16" s="110">
        <v>0.0</v>
      </c>
      <c r="AA16" s="110">
        <v>0.0</v>
      </c>
      <c r="AB16" s="110">
        <v>0.0</v>
      </c>
      <c r="AC16" s="110">
        <v>0.0</v>
      </c>
      <c r="AD16" s="207">
        <f t="shared" si="7"/>
        <v>0</v>
      </c>
      <c r="AE16" s="210">
        <v>0.0</v>
      </c>
      <c r="AF16" s="210">
        <v>0.0</v>
      </c>
      <c r="AG16" s="210">
        <v>0.0</v>
      </c>
      <c r="AH16" s="210">
        <v>0.0</v>
      </c>
      <c r="AI16" s="211">
        <f t="shared" si="8"/>
        <v>0</v>
      </c>
      <c r="AJ16" s="210">
        <v>0.0</v>
      </c>
      <c r="AK16" s="210">
        <v>0.0</v>
      </c>
      <c r="AL16" s="210">
        <v>0.0</v>
      </c>
      <c r="AM16" s="210">
        <v>0.0</v>
      </c>
      <c r="AN16" s="211">
        <f t="shared" si="9"/>
        <v>0</v>
      </c>
      <c r="AO16" s="110">
        <f t="shared" si="10"/>
        <v>1</v>
      </c>
      <c r="AP16" s="110">
        <v>0.0</v>
      </c>
      <c r="AQ16" s="306">
        <v>20.0</v>
      </c>
      <c r="AR16" s="306">
        <v>50.0</v>
      </c>
      <c r="AS16" s="97"/>
      <c r="AT16" s="97"/>
      <c r="AU16" s="216"/>
      <c r="AV16" s="217"/>
      <c r="AW16" s="162"/>
      <c r="AX16" s="152"/>
      <c r="AY16" s="152"/>
      <c r="AZ16" s="152"/>
      <c r="BA16" s="152"/>
      <c r="BB16" s="152"/>
      <c r="BC16" s="152"/>
      <c r="BD16" s="152"/>
      <c r="BE16" s="152"/>
      <c r="BF16" s="152"/>
    </row>
    <row r="17">
      <c r="A17" s="97"/>
      <c r="B17" s="203">
        <v>60.0</v>
      </c>
      <c r="C17" s="223"/>
      <c r="D17" s="164"/>
      <c r="E17" s="220"/>
      <c r="F17" s="207">
        <f t="shared" ref="F17:I17" si="15">sum(K17,P17,U17,Z17,AE17,AJ17)</f>
        <v>12.5</v>
      </c>
      <c r="G17" s="207">
        <f t="shared" si="15"/>
        <v>12.5</v>
      </c>
      <c r="H17" s="207">
        <f t="shared" si="15"/>
        <v>25</v>
      </c>
      <c r="I17" s="207">
        <f t="shared" si="15"/>
        <v>50</v>
      </c>
      <c r="J17" s="208">
        <f t="shared" si="3"/>
        <v>25</v>
      </c>
      <c r="K17" s="110">
        <v>0.0</v>
      </c>
      <c r="L17" s="110">
        <v>0.0</v>
      </c>
      <c r="M17" s="110">
        <v>0.0</v>
      </c>
      <c r="N17" s="110">
        <v>0.0</v>
      </c>
      <c r="O17" s="207">
        <f t="shared" si="4"/>
        <v>0</v>
      </c>
      <c r="P17" s="209">
        <v>12.5</v>
      </c>
      <c r="Q17" s="209">
        <v>12.5</v>
      </c>
      <c r="R17" s="209">
        <v>25.0</v>
      </c>
      <c r="S17" s="209">
        <v>50.0</v>
      </c>
      <c r="T17" s="207">
        <f t="shared" si="5"/>
        <v>25</v>
      </c>
      <c r="U17" s="110">
        <v>0.0</v>
      </c>
      <c r="V17" s="110">
        <v>0.0</v>
      </c>
      <c r="W17" s="110">
        <v>0.0</v>
      </c>
      <c r="X17" s="110">
        <v>0.0</v>
      </c>
      <c r="Y17" s="207">
        <f t="shared" si="6"/>
        <v>0</v>
      </c>
      <c r="Z17" s="110">
        <v>0.0</v>
      </c>
      <c r="AA17" s="110">
        <v>0.0</v>
      </c>
      <c r="AB17" s="110">
        <v>0.0</v>
      </c>
      <c r="AC17" s="110">
        <v>0.0</v>
      </c>
      <c r="AD17" s="207">
        <f t="shared" si="7"/>
        <v>0</v>
      </c>
      <c r="AE17" s="210">
        <v>0.0</v>
      </c>
      <c r="AF17" s="210">
        <v>0.0</v>
      </c>
      <c r="AG17" s="210">
        <v>0.0</v>
      </c>
      <c r="AH17" s="210">
        <v>0.0</v>
      </c>
      <c r="AI17" s="211">
        <f t="shared" si="8"/>
        <v>0</v>
      </c>
      <c r="AJ17" s="210">
        <v>0.0</v>
      </c>
      <c r="AK17" s="210">
        <v>0.0</v>
      </c>
      <c r="AL17" s="210">
        <v>0.0</v>
      </c>
      <c r="AM17" s="210">
        <v>0.0</v>
      </c>
      <c r="AN17" s="211">
        <f t="shared" si="9"/>
        <v>0</v>
      </c>
      <c r="AO17" s="110">
        <f t="shared" si="10"/>
        <v>1</v>
      </c>
      <c r="AP17" s="110">
        <v>0.0</v>
      </c>
      <c r="AQ17" s="306">
        <v>15.0</v>
      </c>
      <c r="AR17" s="306">
        <v>30.0</v>
      </c>
      <c r="AS17" s="97"/>
      <c r="AT17" s="97"/>
      <c r="AU17" s="216"/>
      <c r="AV17" s="217"/>
      <c r="AW17" s="162"/>
      <c r="AX17" s="152"/>
      <c r="AY17" s="152"/>
      <c r="AZ17" s="152"/>
      <c r="BA17" s="152"/>
      <c r="BB17" s="152"/>
      <c r="BC17" s="152"/>
      <c r="BD17" s="152"/>
      <c r="BE17" s="152"/>
      <c r="BF17" s="152"/>
    </row>
    <row r="18">
      <c r="A18" s="97"/>
      <c r="B18" s="203">
        <v>70.0</v>
      </c>
      <c r="C18" s="223"/>
      <c r="D18" s="164"/>
      <c r="E18" s="220"/>
      <c r="F18" s="207">
        <f t="shared" ref="F18:I18" si="16">sum(K18,P18,U18,Z18,AE18,AJ18)</f>
        <v>50</v>
      </c>
      <c r="G18" s="207">
        <f t="shared" si="16"/>
        <v>12.5</v>
      </c>
      <c r="H18" s="207">
        <f t="shared" si="16"/>
        <v>50</v>
      </c>
      <c r="I18" s="207">
        <f t="shared" si="16"/>
        <v>25</v>
      </c>
      <c r="J18" s="208">
        <f t="shared" si="3"/>
        <v>34.375</v>
      </c>
      <c r="K18" s="110">
        <v>0.0</v>
      </c>
      <c r="L18" s="110">
        <v>0.0</v>
      </c>
      <c r="M18" s="110">
        <v>0.0</v>
      </c>
      <c r="N18" s="110">
        <v>0.0</v>
      </c>
      <c r="O18" s="207">
        <f t="shared" si="4"/>
        <v>0</v>
      </c>
      <c r="P18" s="209">
        <v>50.0</v>
      </c>
      <c r="Q18" s="209">
        <v>12.5</v>
      </c>
      <c r="R18" s="209">
        <v>50.0</v>
      </c>
      <c r="S18" s="209">
        <v>25.0</v>
      </c>
      <c r="T18" s="207">
        <f t="shared" si="5"/>
        <v>34.375</v>
      </c>
      <c r="U18" s="110">
        <v>0.0</v>
      </c>
      <c r="V18" s="110">
        <v>0.0</v>
      </c>
      <c r="W18" s="110">
        <v>0.0</v>
      </c>
      <c r="X18" s="110">
        <v>0.0</v>
      </c>
      <c r="Y18" s="207">
        <f t="shared" si="6"/>
        <v>0</v>
      </c>
      <c r="Z18" s="110">
        <v>0.0</v>
      </c>
      <c r="AA18" s="110">
        <v>0.0</v>
      </c>
      <c r="AB18" s="110">
        <v>0.0</v>
      </c>
      <c r="AC18" s="110">
        <v>0.0</v>
      </c>
      <c r="AD18" s="207">
        <f t="shared" si="7"/>
        <v>0</v>
      </c>
      <c r="AE18" s="210">
        <v>0.0</v>
      </c>
      <c r="AF18" s="210">
        <v>0.0</v>
      </c>
      <c r="AG18" s="210">
        <v>0.0</v>
      </c>
      <c r="AH18" s="210">
        <v>0.0</v>
      </c>
      <c r="AI18" s="211">
        <f t="shared" si="8"/>
        <v>0</v>
      </c>
      <c r="AJ18" s="210">
        <v>0.0</v>
      </c>
      <c r="AK18" s="210">
        <v>0.0</v>
      </c>
      <c r="AL18" s="210">
        <v>0.0</v>
      </c>
      <c r="AM18" s="210">
        <v>0.0</v>
      </c>
      <c r="AN18" s="211">
        <f t="shared" si="9"/>
        <v>0</v>
      </c>
      <c r="AO18" s="110">
        <f t="shared" si="10"/>
        <v>1</v>
      </c>
      <c r="AP18" s="110">
        <v>0.0</v>
      </c>
      <c r="AQ18" s="306">
        <v>10.0</v>
      </c>
      <c r="AR18" s="306">
        <v>30.0</v>
      </c>
      <c r="AS18" s="97"/>
      <c r="AT18" s="97"/>
      <c r="AU18" s="216"/>
      <c r="AV18" s="217"/>
      <c r="AW18" s="162"/>
      <c r="AX18" s="152"/>
      <c r="AY18" s="152"/>
      <c r="AZ18" s="152"/>
      <c r="BA18" s="152"/>
      <c r="BB18" s="152"/>
      <c r="BC18" s="152"/>
      <c r="BD18" s="152"/>
      <c r="BE18" s="152"/>
      <c r="BF18" s="152"/>
    </row>
    <row r="19">
      <c r="A19" s="97"/>
      <c r="B19" s="203">
        <v>80.0</v>
      </c>
      <c r="C19" s="223"/>
      <c r="D19" s="164"/>
      <c r="E19" s="220"/>
      <c r="F19" s="207">
        <f t="shared" ref="F19:I19" si="17">sum(K19,P19,U19,Z19,AE19,AJ19)</f>
        <v>12.5</v>
      </c>
      <c r="G19" s="207">
        <f t="shared" si="17"/>
        <v>25</v>
      </c>
      <c r="H19" s="207">
        <f t="shared" si="17"/>
        <v>50</v>
      </c>
      <c r="I19" s="207">
        <f t="shared" si="17"/>
        <v>37.5</v>
      </c>
      <c r="J19" s="208">
        <f t="shared" si="3"/>
        <v>31.25</v>
      </c>
      <c r="K19" s="110">
        <v>0.0</v>
      </c>
      <c r="L19" s="110">
        <v>0.0</v>
      </c>
      <c r="M19" s="110">
        <v>0.0</v>
      </c>
      <c r="N19" s="110">
        <v>0.0</v>
      </c>
      <c r="O19" s="207">
        <f t="shared" si="4"/>
        <v>0</v>
      </c>
      <c r="P19" s="209">
        <v>12.5</v>
      </c>
      <c r="Q19" s="209">
        <v>25.0</v>
      </c>
      <c r="R19" s="209">
        <v>50.0</v>
      </c>
      <c r="S19" s="209">
        <v>37.5</v>
      </c>
      <c r="T19" s="207">
        <f t="shared" si="5"/>
        <v>31.25</v>
      </c>
      <c r="U19" s="110">
        <v>0.0</v>
      </c>
      <c r="V19" s="110">
        <v>0.0</v>
      </c>
      <c r="W19" s="110">
        <v>0.0</v>
      </c>
      <c r="X19" s="110">
        <v>0.0</v>
      </c>
      <c r="Y19" s="207">
        <f t="shared" si="6"/>
        <v>0</v>
      </c>
      <c r="Z19" s="110">
        <v>0.0</v>
      </c>
      <c r="AA19" s="110">
        <v>0.0</v>
      </c>
      <c r="AB19" s="110">
        <v>0.0</v>
      </c>
      <c r="AC19" s="110">
        <v>0.0</v>
      </c>
      <c r="AD19" s="207">
        <f t="shared" si="7"/>
        <v>0</v>
      </c>
      <c r="AE19" s="210">
        <v>0.0</v>
      </c>
      <c r="AF19" s="210">
        <v>0.0</v>
      </c>
      <c r="AG19" s="210">
        <v>0.0</v>
      </c>
      <c r="AH19" s="210">
        <v>0.0</v>
      </c>
      <c r="AI19" s="211">
        <f t="shared" si="8"/>
        <v>0</v>
      </c>
      <c r="AJ19" s="210">
        <v>0.0</v>
      </c>
      <c r="AK19" s="210">
        <v>0.0</v>
      </c>
      <c r="AL19" s="210">
        <v>0.0</v>
      </c>
      <c r="AM19" s="210">
        <v>0.0</v>
      </c>
      <c r="AN19" s="211">
        <f t="shared" si="9"/>
        <v>0</v>
      </c>
      <c r="AO19" s="110">
        <f t="shared" si="10"/>
        <v>1</v>
      </c>
      <c r="AP19" s="110">
        <v>0.0</v>
      </c>
      <c r="AQ19" s="306">
        <v>0.0</v>
      </c>
      <c r="AR19" s="306">
        <v>20.0</v>
      </c>
      <c r="AS19" s="97"/>
      <c r="AT19" s="97"/>
      <c r="AU19" s="216"/>
      <c r="AV19" s="217"/>
      <c r="AW19" s="162"/>
      <c r="AX19" s="152"/>
      <c r="AY19" s="152"/>
      <c r="AZ19" s="152"/>
      <c r="BA19" s="152"/>
      <c r="BB19" s="152"/>
      <c r="BC19" s="152"/>
      <c r="BD19" s="152"/>
      <c r="BE19" s="152"/>
      <c r="BF19" s="152"/>
    </row>
    <row r="20">
      <c r="A20" s="97"/>
      <c r="B20" s="203">
        <v>90.0</v>
      </c>
      <c r="C20" s="223"/>
      <c r="D20" s="164"/>
      <c r="E20" s="220"/>
      <c r="F20" s="207">
        <f t="shared" ref="F20:I20" si="18">sum(K20,P20,U20,Z20,AE20,AJ20)</f>
        <v>50</v>
      </c>
      <c r="G20" s="207">
        <f t="shared" si="18"/>
        <v>25</v>
      </c>
      <c r="H20" s="207">
        <f t="shared" si="18"/>
        <v>62.5</v>
      </c>
      <c r="I20" s="207">
        <f t="shared" si="18"/>
        <v>37.5</v>
      </c>
      <c r="J20" s="208">
        <f t="shared" si="3"/>
        <v>43.75</v>
      </c>
      <c r="K20" s="110">
        <v>0.0</v>
      </c>
      <c r="L20" s="110">
        <v>0.0</v>
      </c>
      <c r="M20" s="110">
        <v>0.0</v>
      </c>
      <c r="N20" s="110">
        <v>0.0</v>
      </c>
      <c r="O20" s="207">
        <f t="shared" si="4"/>
        <v>0</v>
      </c>
      <c r="P20" s="209">
        <v>50.0</v>
      </c>
      <c r="Q20" s="209">
        <v>25.0</v>
      </c>
      <c r="R20" s="209">
        <v>62.5</v>
      </c>
      <c r="S20" s="209">
        <v>37.5</v>
      </c>
      <c r="T20" s="207">
        <f t="shared" si="5"/>
        <v>43.75</v>
      </c>
      <c r="U20" s="110">
        <v>0.0</v>
      </c>
      <c r="V20" s="110">
        <v>0.0</v>
      </c>
      <c r="W20" s="110">
        <v>0.0</v>
      </c>
      <c r="X20" s="110">
        <v>0.0</v>
      </c>
      <c r="Y20" s="207">
        <f t="shared" si="6"/>
        <v>0</v>
      </c>
      <c r="Z20" s="110">
        <v>0.0</v>
      </c>
      <c r="AA20" s="110">
        <v>0.0</v>
      </c>
      <c r="AB20" s="110">
        <v>0.0</v>
      </c>
      <c r="AC20" s="110">
        <v>0.0</v>
      </c>
      <c r="AD20" s="207">
        <f t="shared" si="7"/>
        <v>0</v>
      </c>
      <c r="AE20" s="210">
        <v>0.0</v>
      </c>
      <c r="AF20" s="210">
        <v>0.0</v>
      </c>
      <c r="AG20" s="210">
        <v>0.0</v>
      </c>
      <c r="AH20" s="210">
        <v>0.0</v>
      </c>
      <c r="AI20" s="211">
        <f t="shared" si="8"/>
        <v>0</v>
      </c>
      <c r="AJ20" s="210">
        <v>0.0</v>
      </c>
      <c r="AK20" s="210">
        <v>0.0</v>
      </c>
      <c r="AL20" s="210">
        <v>0.0</v>
      </c>
      <c r="AM20" s="210">
        <v>0.0</v>
      </c>
      <c r="AN20" s="211">
        <f t="shared" si="9"/>
        <v>0</v>
      </c>
      <c r="AO20" s="110">
        <f t="shared" si="10"/>
        <v>1</v>
      </c>
      <c r="AP20" s="110">
        <v>0.0</v>
      </c>
      <c r="AQ20" s="306">
        <v>20.0</v>
      </c>
      <c r="AR20" s="306">
        <v>20.0</v>
      </c>
      <c r="AS20" s="97"/>
      <c r="AT20" s="97"/>
      <c r="AU20" s="216"/>
      <c r="AV20" s="217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</row>
    <row r="21">
      <c r="A21" s="96"/>
      <c r="B21" s="203">
        <v>100.0</v>
      </c>
      <c r="C21" s="225"/>
      <c r="D21" s="226"/>
      <c r="E21" s="227"/>
      <c r="F21" s="207">
        <f t="shared" ref="F21:I21" si="19">sum(K21,P21,U21,Z21,AE21,AJ21)</f>
        <v>25</v>
      </c>
      <c r="G21" s="207">
        <f t="shared" si="19"/>
        <v>50</v>
      </c>
      <c r="H21" s="207">
        <f t="shared" si="19"/>
        <v>37.5</v>
      </c>
      <c r="I21" s="207">
        <f t="shared" si="19"/>
        <v>25</v>
      </c>
      <c r="J21" s="208">
        <f t="shared" si="3"/>
        <v>34.375</v>
      </c>
      <c r="K21" s="110">
        <v>0.0</v>
      </c>
      <c r="L21" s="110">
        <v>0.0</v>
      </c>
      <c r="M21" s="110">
        <v>0.0</v>
      </c>
      <c r="N21" s="110">
        <v>0.0</v>
      </c>
      <c r="O21" s="207">
        <f t="shared" si="4"/>
        <v>0</v>
      </c>
      <c r="P21" s="209">
        <v>25.0</v>
      </c>
      <c r="Q21" s="209">
        <v>50.0</v>
      </c>
      <c r="R21" s="209">
        <v>37.5</v>
      </c>
      <c r="S21" s="209">
        <v>25.0</v>
      </c>
      <c r="T21" s="207">
        <f t="shared" si="5"/>
        <v>34.375</v>
      </c>
      <c r="U21" s="110">
        <v>0.0</v>
      </c>
      <c r="V21" s="110">
        <v>0.0</v>
      </c>
      <c r="W21" s="110">
        <v>0.0</v>
      </c>
      <c r="X21" s="110">
        <v>0.0</v>
      </c>
      <c r="Y21" s="207">
        <f t="shared" si="6"/>
        <v>0</v>
      </c>
      <c r="Z21" s="110">
        <v>0.0</v>
      </c>
      <c r="AA21" s="110">
        <v>0.0</v>
      </c>
      <c r="AB21" s="110">
        <v>0.0</v>
      </c>
      <c r="AC21" s="110">
        <v>0.0</v>
      </c>
      <c r="AD21" s="207">
        <f t="shared" si="7"/>
        <v>0</v>
      </c>
      <c r="AE21" s="210">
        <v>0.0</v>
      </c>
      <c r="AF21" s="210">
        <v>0.0</v>
      </c>
      <c r="AG21" s="210">
        <v>0.0</v>
      </c>
      <c r="AH21" s="210">
        <v>0.0</v>
      </c>
      <c r="AI21" s="211">
        <f t="shared" si="8"/>
        <v>0</v>
      </c>
      <c r="AJ21" s="210">
        <v>0.0</v>
      </c>
      <c r="AK21" s="210">
        <v>0.0</v>
      </c>
      <c r="AL21" s="210">
        <v>0.0</v>
      </c>
      <c r="AM21" s="210">
        <v>0.0</v>
      </c>
      <c r="AN21" s="211">
        <f t="shared" si="9"/>
        <v>0</v>
      </c>
      <c r="AO21" s="110">
        <f t="shared" si="10"/>
        <v>1</v>
      </c>
      <c r="AP21" s="110">
        <v>0.0</v>
      </c>
      <c r="AQ21" s="306">
        <v>0.0</v>
      </c>
      <c r="AR21" s="306">
        <v>40.0</v>
      </c>
      <c r="AS21" s="96"/>
      <c r="AT21" s="96"/>
      <c r="AU21" s="216"/>
      <c r="AV21" s="217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</row>
    <row r="22">
      <c r="A22" s="202">
        <v>2.0</v>
      </c>
      <c r="B22" s="203">
        <v>0.0</v>
      </c>
      <c r="C22" s="204"/>
      <c r="D22" s="205"/>
      <c r="E22" s="206"/>
      <c r="F22" s="207">
        <f t="shared" ref="F22:I22" si="20">sum(K22,P22,U22,Z22,AE22,AJ22)</f>
        <v>12.5</v>
      </c>
      <c r="G22" s="207">
        <f t="shared" si="20"/>
        <v>0</v>
      </c>
      <c r="H22" s="207">
        <f t="shared" si="20"/>
        <v>25</v>
      </c>
      <c r="I22" s="207">
        <f t="shared" si="20"/>
        <v>25</v>
      </c>
      <c r="J22" s="208">
        <f t="shared" si="3"/>
        <v>15.625</v>
      </c>
      <c r="K22" s="110">
        <v>0.0</v>
      </c>
      <c r="L22" s="110">
        <v>0.0</v>
      </c>
      <c r="M22" s="110">
        <v>0.0</v>
      </c>
      <c r="N22" s="110">
        <v>0.0</v>
      </c>
      <c r="O22" s="207">
        <f t="shared" si="4"/>
        <v>0</v>
      </c>
      <c r="P22" s="209">
        <v>12.5</v>
      </c>
      <c r="Q22" s="209">
        <v>0.0</v>
      </c>
      <c r="R22" s="209">
        <v>25.0</v>
      </c>
      <c r="S22" s="209">
        <v>25.0</v>
      </c>
      <c r="T22" s="207">
        <f t="shared" si="5"/>
        <v>15.625</v>
      </c>
      <c r="U22" s="110">
        <v>0.0</v>
      </c>
      <c r="V22" s="110">
        <v>0.0</v>
      </c>
      <c r="W22" s="110">
        <v>0.0</v>
      </c>
      <c r="X22" s="110">
        <v>0.0</v>
      </c>
      <c r="Y22" s="207">
        <f t="shared" si="6"/>
        <v>0</v>
      </c>
      <c r="Z22" s="110">
        <v>0.0</v>
      </c>
      <c r="AA22" s="110">
        <v>0.0</v>
      </c>
      <c r="AB22" s="110">
        <v>0.0</v>
      </c>
      <c r="AC22" s="110">
        <v>0.0</v>
      </c>
      <c r="AD22" s="207">
        <f t="shared" si="7"/>
        <v>0</v>
      </c>
      <c r="AE22" s="210">
        <v>0.0</v>
      </c>
      <c r="AF22" s="210">
        <v>0.0</v>
      </c>
      <c r="AG22" s="210">
        <v>0.0</v>
      </c>
      <c r="AH22" s="210">
        <v>0.0</v>
      </c>
      <c r="AI22" s="211">
        <f t="shared" si="8"/>
        <v>0</v>
      </c>
      <c r="AJ22" s="210">
        <v>0.0</v>
      </c>
      <c r="AK22" s="210">
        <v>0.0</v>
      </c>
      <c r="AL22" s="210">
        <v>0.0</v>
      </c>
      <c r="AM22" s="210">
        <v>0.0</v>
      </c>
      <c r="AN22" s="211">
        <f t="shared" si="9"/>
        <v>0</v>
      </c>
      <c r="AO22" s="110">
        <f t="shared" si="10"/>
        <v>1</v>
      </c>
      <c r="AP22" s="110">
        <v>0.0</v>
      </c>
      <c r="AQ22" s="306">
        <v>0.0</v>
      </c>
      <c r="AR22" s="306">
        <v>30.0</v>
      </c>
      <c r="AS22" s="214" t="s">
        <v>179</v>
      </c>
      <c r="AT22" s="215" t="s">
        <v>267</v>
      </c>
      <c r="AU22" s="216"/>
      <c r="AV22" s="217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</row>
    <row r="23">
      <c r="A23" s="97"/>
      <c r="B23" s="203">
        <v>10.0</v>
      </c>
      <c r="C23" s="218"/>
      <c r="D23" s="219"/>
      <c r="E23" s="220"/>
      <c r="F23" s="207">
        <f t="shared" ref="F23:I23" si="21">sum(K23,P23,U23,Z23,AE23,AJ23)</f>
        <v>25</v>
      </c>
      <c r="G23" s="207">
        <f t="shared" si="21"/>
        <v>25</v>
      </c>
      <c r="H23" s="207">
        <f t="shared" si="21"/>
        <v>37.5</v>
      </c>
      <c r="I23" s="207">
        <f t="shared" si="21"/>
        <v>50</v>
      </c>
      <c r="J23" s="208">
        <f t="shared" si="3"/>
        <v>34.375</v>
      </c>
      <c r="K23" s="110">
        <v>0.0</v>
      </c>
      <c r="L23" s="110">
        <v>0.0</v>
      </c>
      <c r="M23" s="110">
        <v>0.0</v>
      </c>
      <c r="N23" s="110">
        <v>0.0</v>
      </c>
      <c r="O23" s="207">
        <f t="shared" si="4"/>
        <v>0</v>
      </c>
      <c r="P23" s="209">
        <v>25.0</v>
      </c>
      <c r="Q23" s="209">
        <v>25.0</v>
      </c>
      <c r="R23" s="209">
        <v>37.5</v>
      </c>
      <c r="S23" s="209">
        <v>50.0</v>
      </c>
      <c r="T23" s="207">
        <f t="shared" si="5"/>
        <v>34.375</v>
      </c>
      <c r="U23" s="110">
        <v>0.0</v>
      </c>
      <c r="V23" s="110">
        <v>0.0</v>
      </c>
      <c r="W23" s="110">
        <v>0.0</v>
      </c>
      <c r="X23" s="110">
        <v>0.0</v>
      </c>
      <c r="Y23" s="207">
        <f t="shared" si="6"/>
        <v>0</v>
      </c>
      <c r="Z23" s="110">
        <v>0.0</v>
      </c>
      <c r="AA23" s="110">
        <v>0.0</v>
      </c>
      <c r="AB23" s="110">
        <v>0.0</v>
      </c>
      <c r="AC23" s="110">
        <v>0.0</v>
      </c>
      <c r="AD23" s="207">
        <f t="shared" si="7"/>
        <v>0</v>
      </c>
      <c r="AE23" s="210">
        <v>0.0</v>
      </c>
      <c r="AF23" s="210">
        <v>0.0</v>
      </c>
      <c r="AG23" s="210">
        <v>0.0</v>
      </c>
      <c r="AH23" s="210">
        <v>0.0</v>
      </c>
      <c r="AI23" s="211">
        <f t="shared" si="8"/>
        <v>0</v>
      </c>
      <c r="AJ23" s="210">
        <v>0.0</v>
      </c>
      <c r="AK23" s="210">
        <v>0.0</v>
      </c>
      <c r="AL23" s="210">
        <v>0.0</v>
      </c>
      <c r="AM23" s="210">
        <v>0.0</v>
      </c>
      <c r="AN23" s="211">
        <f t="shared" si="9"/>
        <v>0</v>
      </c>
      <c r="AO23" s="110">
        <f t="shared" si="10"/>
        <v>1</v>
      </c>
      <c r="AP23" s="110">
        <v>0.0</v>
      </c>
      <c r="AQ23" s="306">
        <v>30.0</v>
      </c>
      <c r="AR23" s="306">
        <v>30.0</v>
      </c>
      <c r="AS23" s="97"/>
      <c r="AT23" s="97"/>
      <c r="AU23" s="216"/>
      <c r="AV23" s="217"/>
      <c r="AW23" s="162"/>
      <c r="AX23" s="152"/>
      <c r="AY23" s="152"/>
      <c r="AZ23" s="152"/>
      <c r="BA23" s="152"/>
      <c r="BB23" s="152"/>
      <c r="BC23" s="152"/>
      <c r="BD23" s="152"/>
      <c r="BE23" s="152"/>
      <c r="BF23" s="152"/>
    </row>
    <row r="24">
      <c r="A24" s="97"/>
      <c r="B24" s="203">
        <v>20.0</v>
      </c>
      <c r="C24" s="218"/>
      <c r="D24" s="219"/>
      <c r="E24" s="220"/>
      <c r="F24" s="207">
        <f t="shared" ref="F24:I24" si="22">sum(K24,P24,U24,Z24,AE24,AJ24)</f>
        <v>50</v>
      </c>
      <c r="G24" s="207">
        <f t="shared" si="22"/>
        <v>50</v>
      </c>
      <c r="H24" s="207">
        <f t="shared" si="22"/>
        <v>37.5</v>
      </c>
      <c r="I24" s="207">
        <f t="shared" si="22"/>
        <v>25</v>
      </c>
      <c r="J24" s="208">
        <f t="shared" si="3"/>
        <v>40.625</v>
      </c>
      <c r="K24" s="110">
        <v>0.0</v>
      </c>
      <c r="L24" s="110">
        <v>0.0</v>
      </c>
      <c r="M24" s="110">
        <v>0.0</v>
      </c>
      <c r="N24" s="110">
        <v>0.0</v>
      </c>
      <c r="O24" s="207">
        <f t="shared" si="4"/>
        <v>0</v>
      </c>
      <c r="P24" s="209">
        <v>50.0</v>
      </c>
      <c r="Q24" s="209">
        <v>50.0</v>
      </c>
      <c r="R24" s="209">
        <v>37.5</v>
      </c>
      <c r="S24" s="209">
        <v>25.0</v>
      </c>
      <c r="T24" s="207">
        <f t="shared" si="5"/>
        <v>40.625</v>
      </c>
      <c r="U24" s="110">
        <v>0.0</v>
      </c>
      <c r="V24" s="110">
        <v>0.0</v>
      </c>
      <c r="W24" s="110">
        <v>0.0</v>
      </c>
      <c r="X24" s="110">
        <v>0.0</v>
      </c>
      <c r="Y24" s="207">
        <f t="shared" si="6"/>
        <v>0</v>
      </c>
      <c r="Z24" s="110">
        <v>0.0</v>
      </c>
      <c r="AA24" s="110">
        <v>0.0</v>
      </c>
      <c r="AB24" s="110">
        <v>0.0</v>
      </c>
      <c r="AC24" s="110">
        <v>0.0</v>
      </c>
      <c r="AD24" s="207">
        <f t="shared" si="7"/>
        <v>0</v>
      </c>
      <c r="AE24" s="210">
        <v>0.0</v>
      </c>
      <c r="AF24" s="210">
        <v>0.0</v>
      </c>
      <c r="AG24" s="210">
        <v>0.0</v>
      </c>
      <c r="AH24" s="210">
        <v>0.0</v>
      </c>
      <c r="AI24" s="211">
        <f t="shared" si="8"/>
        <v>0</v>
      </c>
      <c r="AJ24" s="210">
        <v>0.0</v>
      </c>
      <c r="AK24" s="210">
        <v>0.0</v>
      </c>
      <c r="AL24" s="210">
        <v>0.0</v>
      </c>
      <c r="AM24" s="210">
        <v>0.0</v>
      </c>
      <c r="AN24" s="211">
        <f t="shared" si="9"/>
        <v>0</v>
      </c>
      <c r="AO24" s="110">
        <f t="shared" si="10"/>
        <v>1</v>
      </c>
      <c r="AP24" s="110">
        <v>0.0</v>
      </c>
      <c r="AQ24" s="306">
        <v>30.0</v>
      </c>
      <c r="AR24" s="306">
        <v>30.0</v>
      </c>
      <c r="AS24" s="97"/>
      <c r="AT24" s="97"/>
      <c r="AU24" s="216"/>
      <c r="AV24" s="217"/>
      <c r="AW24" s="162"/>
      <c r="AX24" s="152"/>
      <c r="AY24" s="152"/>
      <c r="AZ24" s="152"/>
      <c r="BA24" s="152"/>
      <c r="BB24" s="152"/>
      <c r="BC24" s="152"/>
      <c r="BD24" s="152"/>
      <c r="BE24" s="152"/>
      <c r="BF24" s="152"/>
    </row>
    <row r="25">
      <c r="A25" s="97"/>
      <c r="B25" s="203">
        <v>30.0</v>
      </c>
      <c r="C25" s="218"/>
      <c r="D25" s="219"/>
      <c r="E25" s="220"/>
      <c r="F25" s="207">
        <f t="shared" ref="F25:I25" si="23">sum(K25,P25,U25,Z25,AE25,AJ25)</f>
        <v>50</v>
      </c>
      <c r="G25" s="207">
        <f t="shared" si="23"/>
        <v>75</v>
      </c>
      <c r="H25" s="207">
        <f t="shared" si="23"/>
        <v>50</v>
      </c>
      <c r="I25" s="207">
        <f t="shared" si="23"/>
        <v>37.5</v>
      </c>
      <c r="J25" s="208">
        <f t="shared" si="3"/>
        <v>53.125</v>
      </c>
      <c r="K25" s="110">
        <v>0.0</v>
      </c>
      <c r="L25" s="110">
        <v>0.0</v>
      </c>
      <c r="M25" s="110">
        <v>0.0</v>
      </c>
      <c r="N25" s="110">
        <v>0.0</v>
      </c>
      <c r="O25" s="207">
        <f t="shared" si="4"/>
        <v>0</v>
      </c>
      <c r="P25" s="209">
        <v>50.0</v>
      </c>
      <c r="Q25" s="209">
        <v>75.0</v>
      </c>
      <c r="R25" s="209">
        <v>50.0</v>
      </c>
      <c r="S25" s="209">
        <v>37.5</v>
      </c>
      <c r="T25" s="207">
        <f t="shared" si="5"/>
        <v>53.125</v>
      </c>
      <c r="U25" s="110">
        <v>0.0</v>
      </c>
      <c r="V25" s="110">
        <v>0.0</v>
      </c>
      <c r="W25" s="110">
        <v>0.0</v>
      </c>
      <c r="X25" s="110">
        <v>0.0</v>
      </c>
      <c r="Y25" s="207">
        <f t="shared" si="6"/>
        <v>0</v>
      </c>
      <c r="Z25" s="110">
        <v>0.0</v>
      </c>
      <c r="AA25" s="110">
        <v>0.0</v>
      </c>
      <c r="AB25" s="110">
        <v>0.0</v>
      </c>
      <c r="AC25" s="110">
        <v>0.0</v>
      </c>
      <c r="AD25" s="207">
        <f t="shared" si="7"/>
        <v>0</v>
      </c>
      <c r="AE25" s="210">
        <v>0.0</v>
      </c>
      <c r="AF25" s="210">
        <v>0.0</v>
      </c>
      <c r="AG25" s="210">
        <v>0.0</v>
      </c>
      <c r="AH25" s="210">
        <v>0.0</v>
      </c>
      <c r="AI25" s="211">
        <f t="shared" si="8"/>
        <v>0</v>
      </c>
      <c r="AJ25" s="210">
        <v>0.0</v>
      </c>
      <c r="AK25" s="210">
        <v>0.0</v>
      </c>
      <c r="AL25" s="210">
        <v>0.0</v>
      </c>
      <c r="AM25" s="210">
        <v>0.0</v>
      </c>
      <c r="AN25" s="211">
        <f t="shared" si="9"/>
        <v>0</v>
      </c>
      <c r="AO25" s="110">
        <f t="shared" si="10"/>
        <v>1</v>
      </c>
      <c r="AP25" s="110">
        <v>0.0</v>
      </c>
      <c r="AQ25" s="306">
        <v>20.0</v>
      </c>
      <c r="AR25" s="306">
        <v>30.0</v>
      </c>
      <c r="AS25" s="97"/>
      <c r="AT25" s="97"/>
      <c r="AU25" s="216"/>
      <c r="AV25" s="217"/>
      <c r="AW25" s="162"/>
      <c r="AX25" s="152"/>
      <c r="AY25" s="152"/>
      <c r="AZ25" s="152"/>
      <c r="BA25" s="152"/>
      <c r="BB25" s="152"/>
      <c r="BC25" s="152"/>
      <c r="BD25" s="152"/>
      <c r="BE25" s="152"/>
      <c r="BF25" s="152"/>
    </row>
    <row r="26">
      <c r="A26" s="97"/>
      <c r="B26" s="203">
        <v>40.0</v>
      </c>
      <c r="C26" s="218"/>
      <c r="D26" s="219"/>
      <c r="E26" s="220"/>
      <c r="F26" s="207">
        <f t="shared" ref="F26:I26" si="24">sum(K26,P26,U26,Z26,AE26,AJ26)</f>
        <v>62.5</v>
      </c>
      <c r="G26" s="207">
        <f t="shared" si="24"/>
        <v>25</v>
      </c>
      <c r="H26" s="207">
        <f t="shared" si="24"/>
        <v>50</v>
      </c>
      <c r="I26" s="207">
        <f t="shared" si="24"/>
        <v>62.5</v>
      </c>
      <c r="J26" s="208">
        <f t="shared" si="3"/>
        <v>50</v>
      </c>
      <c r="K26" s="110">
        <v>0.0</v>
      </c>
      <c r="L26" s="110">
        <v>0.0</v>
      </c>
      <c r="M26" s="110">
        <v>0.0</v>
      </c>
      <c r="N26" s="110">
        <v>0.0</v>
      </c>
      <c r="O26" s="207">
        <f t="shared" si="4"/>
        <v>0</v>
      </c>
      <c r="P26" s="209">
        <v>62.5</v>
      </c>
      <c r="Q26" s="209">
        <v>25.0</v>
      </c>
      <c r="R26" s="209">
        <v>50.0</v>
      </c>
      <c r="S26" s="209">
        <v>62.5</v>
      </c>
      <c r="T26" s="207">
        <f t="shared" si="5"/>
        <v>50</v>
      </c>
      <c r="U26" s="110">
        <v>0.0</v>
      </c>
      <c r="V26" s="110">
        <v>0.0</v>
      </c>
      <c r="W26" s="110">
        <v>0.0</v>
      </c>
      <c r="X26" s="110">
        <v>0.0</v>
      </c>
      <c r="Y26" s="207">
        <f t="shared" si="6"/>
        <v>0</v>
      </c>
      <c r="Z26" s="110">
        <v>0.0</v>
      </c>
      <c r="AA26" s="110">
        <v>0.0</v>
      </c>
      <c r="AB26" s="110">
        <v>0.0</v>
      </c>
      <c r="AC26" s="110">
        <v>0.0</v>
      </c>
      <c r="AD26" s="207">
        <f t="shared" si="7"/>
        <v>0</v>
      </c>
      <c r="AE26" s="210">
        <v>0.0</v>
      </c>
      <c r="AF26" s="210">
        <v>0.0</v>
      </c>
      <c r="AG26" s="210">
        <v>0.0</v>
      </c>
      <c r="AH26" s="210">
        <v>0.0</v>
      </c>
      <c r="AI26" s="211">
        <f t="shared" si="8"/>
        <v>0</v>
      </c>
      <c r="AJ26" s="210">
        <v>0.0</v>
      </c>
      <c r="AK26" s="210">
        <v>0.0</v>
      </c>
      <c r="AL26" s="210">
        <v>0.0</v>
      </c>
      <c r="AM26" s="210">
        <v>0.0</v>
      </c>
      <c r="AN26" s="211">
        <f t="shared" si="9"/>
        <v>0</v>
      </c>
      <c r="AO26" s="110">
        <f t="shared" si="10"/>
        <v>1</v>
      </c>
      <c r="AP26" s="110">
        <v>0.0</v>
      </c>
      <c r="AQ26" s="306">
        <v>0.0</v>
      </c>
      <c r="AR26" s="306">
        <v>50.0</v>
      </c>
      <c r="AS26" s="97"/>
      <c r="AT26" s="97"/>
      <c r="AU26" s="216"/>
      <c r="AV26" s="217"/>
      <c r="AW26" s="162"/>
      <c r="AX26" s="152"/>
      <c r="AY26" s="152"/>
      <c r="AZ26" s="152"/>
      <c r="BA26" s="152"/>
      <c r="BB26" s="152"/>
      <c r="BC26" s="152"/>
      <c r="BD26" s="152"/>
      <c r="BE26" s="152"/>
      <c r="BF26" s="152"/>
    </row>
    <row r="27">
      <c r="A27" s="97"/>
      <c r="B27" s="203">
        <v>50.0</v>
      </c>
      <c r="C27" s="218"/>
      <c r="D27" s="219"/>
      <c r="E27" s="220"/>
      <c r="F27" s="207">
        <f t="shared" ref="F27:I27" si="25">sum(K27,P27,U27,Z27,AE27,AJ27)</f>
        <v>50</v>
      </c>
      <c r="G27" s="207">
        <f t="shared" si="25"/>
        <v>37.5</v>
      </c>
      <c r="H27" s="207">
        <f t="shared" si="25"/>
        <v>37.5</v>
      </c>
      <c r="I27" s="207">
        <f t="shared" si="25"/>
        <v>50</v>
      </c>
      <c r="J27" s="208">
        <f t="shared" si="3"/>
        <v>43.75</v>
      </c>
      <c r="K27" s="110">
        <v>0.0</v>
      </c>
      <c r="L27" s="110">
        <v>0.0</v>
      </c>
      <c r="M27" s="110">
        <v>0.0</v>
      </c>
      <c r="N27" s="110">
        <v>0.0</v>
      </c>
      <c r="O27" s="207">
        <f t="shared" si="4"/>
        <v>0</v>
      </c>
      <c r="P27" s="209">
        <v>50.0</v>
      </c>
      <c r="Q27" s="209">
        <v>37.5</v>
      </c>
      <c r="R27" s="209">
        <v>37.5</v>
      </c>
      <c r="S27" s="209">
        <v>50.0</v>
      </c>
      <c r="T27" s="207">
        <f t="shared" si="5"/>
        <v>43.75</v>
      </c>
      <c r="U27" s="110">
        <v>0.0</v>
      </c>
      <c r="V27" s="110">
        <v>0.0</v>
      </c>
      <c r="W27" s="110">
        <v>0.0</v>
      </c>
      <c r="X27" s="110">
        <v>0.0</v>
      </c>
      <c r="Y27" s="207">
        <f t="shared" si="6"/>
        <v>0</v>
      </c>
      <c r="Z27" s="110">
        <v>0.0</v>
      </c>
      <c r="AA27" s="110">
        <v>0.0</v>
      </c>
      <c r="AB27" s="110">
        <v>0.0</v>
      </c>
      <c r="AC27" s="110">
        <v>0.0</v>
      </c>
      <c r="AD27" s="207">
        <f t="shared" si="7"/>
        <v>0</v>
      </c>
      <c r="AE27" s="210">
        <v>0.0</v>
      </c>
      <c r="AF27" s="210">
        <v>0.0</v>
      </c>
      <c r="AG27" s="210">
        <v>0.0</v>
      </c>
      <c r="AH27" s="210">
        <v>0.0</v>
      </c>
      <c r="AI27" s="211">
        <f t="shared" si="8"/>
        <v>0</v>
      </c>
      <c r="AJ27" s="210">
        <v>0.0</v>
      </c>
      <c r="AK27" s="210">
        <v>0.0</v>
      </c>
      <c r="AL27" s="210">
        <v>0.0</v>
      </c>
      <c r="AM27" s="210">
        <v>0.0</v>
      </c>
      <c r="AN27" s="211">
        <f t="shared" si="9"/>
        <v>0</v>
      </c>
      <c r="AO27" s="110">
        <f t="shared" si="10"/>
        <v>1</v>
      </c>
      <c r="AP27" s="110">
        <v>0.0</v>
      </c>
      <c r="AQ27" s="306">
        <v>0.0</v>
      </c>
      <c r="AR27" s="306">
        <v>30.0</v>
      </c>
      <c r="AS27" s="97"/>
      <c r="AT27" s="97"/>
      <c r="AU27" s="216"/>
      <c r="AV27" s="217"/>
      <c r="AW27" s="162"/>
      <c r="AX27" s="152"/>
      <c r="AY27" s="152"/>
      <c r="AZ27" s="152"/>
      <c r="BA27" s="152"/>
      <c r="BB27" s="152"/>
      <c r="BC27" s="152"/>
      <c r="BD27" s="152"/>
      <c r="BE27" s="152"/>
      <c r="BF27" s="152"/>
    </row>
    <row r="28">
      <c r="A28" s="97"/>
      <c r="B28" s="203">
        <v>60.0</v>
      </c>
      <c r="C28" s="223"/>
      <c r="D28" s="164"/>
      <c r="E28" s="220"/>
      <c r="F28" s="207">
        <f t="shared" ref="F28:I28" si="26">sum(K28,P28,U28,Z28,AE28,AJ28)</f>
        <v>12.5</v>
      </c>
      <c r="G28" s="207">
        <f t="shared" si="26"/>
        <v>50</v>
      </c>
      <c r="H28" s="207">
        <f t="shared" si="26"/>
        <v>50</v>
      </c>
      <c r="I28" s="207">
        <f t="shared" si="26"/>
        <v>37.5</v>
      </c>
      <c r="J28" s="208">
        <f t="shared" si="3"/>
        <v>37.5</v>
      </c>
      <c r="K28" s="110">
        <v>0.0</v>
      </c>
      <c r="L28" s="110">
        <v>0.0</v>
      </c>
      <c r="M28" s="110">
        <v>0.0</v>
      </c>
      <c r="N28" s="110">
        <v>0.0</v>
      </c>
      <c r="O28" s="207">
        <f t="shared" si="4"/>
        <v>0</v>
      </c>
      <c r="P28" s="209">
        <v>12.5</v>
      </c>
      <c r="Q28" s="209">
        <v>50.0</v>
      </c>
      <c r="R28" s="209">
        <v>50.0</v>
      </c>
      <c r="S28" s="209">
        <v>37.5</v>
      </c>
      <c r="T28" s="207">
        <f t="shared" si="5"/>
        <v>37.5</v>
      </c>
      <c r="U28" s="110">
        <v>0.0</v>
      </c>
      <c r="V28" s="110">
        <v>0.0</v>
      </c>
      <c r="W28" s="110">
        <v>0.0</v>
      </c>
      <c r="X28" s="110">
        <v>0.0</v>
      </c>
      <c r="Y28" s="207">
        <f t="shared" si="6"/>
        <v>0</v>
      </c>
      <c r="Z28" s="110">
        <v>0.0</v>
      </c>
      <c r="AA28" s="110">
        <v>0.0</v>
      </c>
      <c r="AB28" s="110">
        <v>0.0</v>
      </c>
      <c r="AC28" s="110">
        <v>0.0</v>
      </c>
      <c r="AD28" s="207">
        <f t="shared" si="7"/>
        <v>0</v>
      </c>
      <c r="AE28" s="210">
        <v>0.0</v>
      </c>
      <c r="AF28" s="210">
        <v>0.0</v>
      </c>
      <c r="AG28" s="210">
        <v>0.0</v>
      </c>
      <c r="AH28" s="210">
        <v>0.0</v>
      </c>
      <c r="AI28" s="211">
        <f t="shared" si="8"/>
        <v>0</v>
      </c>
      <c r="AJ28" s="210">
        <v>0.0</v>
      </c>
      <c r="AK28" s="210">
        <v>0.0</v>
      </c>
      <c r="AL28" s="210">
        <v>0.0</v>
      </c>
      <c r="AM28" s="210">
        <v>0.0</v>
      </c>
      <c r="AN28" s="211">
        <f t="shared" si="9"/>
        <v>0</v>
      </c>
      <c r="AO28" s="110">
        <f t="shared" si="10"/>
        <v>1</v>
      </c>
      <c r="AP28" s="110">
        <v>0.0</v>
      </c>
      <c r="AQ28" s="306">
        <v>0.0</v>
      </c>
      <c r="AR28" s="306">
        <v>30.0</v>
      </c>
      <c r="AS28" s="97"/>
      <c r="AT28" s="97"/>
      <c r="AU28" s="216"/>
      <c r="AV28" s="217"/>
      <c r="AW28" s="162"/>
      <c r="AX28" s="152"/>
      <c r="AY28" s="152"/>
      <c r="AZ28" s="152"/>
      <c r="BA28" s="152"/>
      <c r="BB28" s="152"/>
      <c r="BC28" s="152"/>
      <c r="BD28" s="152"/>
      <c r="BE28" s="152"/>
      <c r="BF28" s="152"/>
    </row>
    <row r="29">
      <c r="A29" s="97"/>
      <c r="B29" s="203">
        <v>70.0</v>
      </c>
      <c r="C29" s="223"/>
      <c r="D29" s="164"/>
      <c r="E29" s="220"/>
      <c r="F29" s="207">
        <f t="shared" ref="F29:I29" si="27">sum(K29,P29,U29,Z29,AE29,AJ29)</f>
        <v>75</v>
      </c>
      <c r="G29" s="207">
        <f t="shared" si="27"/>
        <v>62.5</v>
      </c>
      <c r="H29" s="207">
        <f t="shared" si="27"/>
        <v>62.5</v>
      </c>
      <c r="I29" s="207">
        <f t="shared" si="27"/>
        <v>50</v>
      </c>
      <c r="J29" s="208">
        <f t="shared" si="3"/>
        <v>62.5</v>
      </c>
      <c r="K29" s="110">
        <v>0.0</v>
      </c>
      <c r="L29" s="110">
        <v>0.0</v>
      </c>
      <c r="M29" s="110">
        <v>0.0</v>
      </c>
      <c r="N29" s="110">
        <v>0.0</v>
      </c>
      <c r="O29" s="207">
        <f t="shared" si="4"/>
        <v>0</v>
      </c>
      <c r="P29" s="209">
        <v>75.0</v>
      </c>
      <c r="Q29" s="209">
        <v>62.5</v>
      </c>
      <c r="R29" s="209">
        <v>62.5</v>
      </c>
      <c r="S29" s="209">
        <v>50.0</v>
      </c>
      <c r="T29" s="207">
        <f t="shared" si="5"/>
        <v>62.5</v>
      </c>
      <c r="U29" s="110">
        <v>0.0</v>
      </c>
      <c r="V29" s="110">
        <v>0.0</v>
      </c>
      <c r="W29" s="110">
        <v>0.0</v>
      </c>
      <c r="X29" s="110">
        <v>0.0</v>
      </c>
      <c r="Y29" s="207">
        <f t="shared" si="6"/>
        <v>0</v>
      </c>
      <c r="Z29" s="110">
        <v>0.0</v>
      </c>
      <c r="AA29" s="110">
        <v>0.0</v>
      </c>
      <c r="AB29" s="110">
        <v>0.0</v>
      </c>
      <c r="AC29" s="110">
        <v>0.0</v>
      </c>
      <c r="AD29" s="207">
        <f t="shared" si="7"/>
        <v>0</v>
      </c>
      <c r="AE29" s="210">
        <v>0.0</v>
      </c>
      <c r="AF29" s="210">
        <v>0.0</v>
      </c>
      <c r="AG29" s="210">
        <v>0.0</v>
      </c>
      <c r="AH29" s="210">
        <v>0.0</v>
      </c>
      <c r="AI29" s="211">
        <f t="shared" si="8"/>
        <v>0</v>
      </c>
      <c r="AJ29" s="210">
        <v>0.0</v>
      </c>
      <c r="AK29" s="210">
        <v>0.0</v>
      </c>
      <c r="AL29" s="210">
        <v>0.0</v>
      </c>
      <c r="AM29" s="210">
        <v>0.0</v>
      </c>
      <c r="AN29" s="211">
        <f t="shared" si="9"/>
        <v>0</v>
      </c>
      <c r="AO29" s="110">
        <f t="shared" si="10"/>
        <v>1</v>
      </c>
      <c r="AP29" s="110">
        <v>0.0</v>
      </c>
      <c r="AQ29" s="306">
        <v>40.0</v>
      </c>
      <c r="AR29" s="306">
        <v>30.0</v>
      </c>
      <c r="AS29" s="97"/>
      <c r="AT29" s="97"/>
      <c r="AU29" s="216"/>
      <c r="AV29" s="217"/>
      <c r="AW29" s="162"/>
      <c r="AX29" s="152"/>
      <c r="AY29" s="152"/>
      <c r="AZ29" s="152"/>
      <c r="BA29" s="152"/>
      <c r="BB29" s="152"/>
      <c r="BC29" s="152"/>
      <c r="BD29" s="152"/>
      <c r="BE29" s="152"/>
      <c r="BF29" s="152"/>
    </row>
    <row r="30">
      <c r="A30" s="97"/>
      <c r="B30" s="203">
        <v>80.0</v>
      </c>
      <c r="C30" s="223"/>
      <c r="D30" s="164"/>
      <c r="E30" s="220"/>
      <c r="F30" s="207">
        <f t="shared" ref="F30:I30" si="28">sum(K30,P30,U30,Z30,AE30,AJ30)</f>
        <v>25</v>
      </c>
      <c r="G30" s="207">
        <f t="shared" si="28"/>
        <v>37.5</v>
      </c>
      <c r="H30" s="207">
        <f t="shared" si="28"/>
        <v>25</v>
      </c>
      <c r="I30" s="207">
        <f t="shared" si="28"/>
        <v>50</v>
      </c>
      <c r="J30" s="208">
        <f t="shared" si="3"/>
        <v>34.375</v>
      </c>
      <c r="K30" s="110">
        <v>0.0</v>
      </c>
      <c r="L30" s="110">
        <v>0.0</v>
      </c>
      <c r="M30" s="110">
        <v>0.0</v>
      </c>
      <c r="N30" s="110">
        <v>0.0</v>
      </c>
      <c r="O30" s="207">
        <f t="shared" si="4"/>
        <v>0</v>
      </c>
      <c r="P30" s="209">
        <v>25.0</v>
      </c>
      <c r="Q30" s="209">
        <v>37.5</v>
      </c>
      <c r="R30" s="209">
        <v>25.0</v>
      </c>
      <c r="S30" s="209">
        <v>50.0</v>
      </c>
      <c r="T30" s="207">
        <f t="shared" si="5"/>
        <v>34.375</v>
      </c>
      <c r="U30" s="110">
        <v>0.0</v>
      </c>
      <c r="V30" s="110">
        <v>0.0</v>
      </c>
      <c r="W30" s="110">
        <v>0.0</v>
      </c>
      <c r="X30" s="110">
        <v>0.0</v>
      </c>
      <c r="Y30" s="207">
        <f t="shared" si="6"/>
        <v>0</v>
      </c>
      <c r="Z30" s="110">
        <v>0.0</v>
      </c>
      <c r="AA30" s="110">
        <v>0.0</v>
      </c>
      <c r="AB30" s="110">
        <v>0.0</v>
      </c>
      <c r="AC30" s="110">
        <v>0.0</v>
      </c>
      <c r="AD30" s="207">
        <f t="shared" si="7"/>
        <v>0</v>
      </c>
      <c r="AE30" s="210">
        <v>0.0</v>
      </c>
      <c r="AF30" s="210">
        <v>0.0</v>
      </c>
      <c r="AG30" s="210">
        <v>0.0</v>
      </c>
      <c r="AH30" s="210">
        <v>0.0</v>
      </c>
      <c r="AI30" s="211">
        <f t="shared" si="8"/>
        <v>0</v>
      </c>
      <c r="AJ30" s="210">
        <v>0.0</v>
      </c>
      <c r="AK30" s="210">
        <v>0.0</v>
      </c>
      <c r="AL30" s="210">
        <v>0.0</v>
      </c>
      <c r="AM30" s="210">
        <v>0.0</v>
      </c>
      <c r="AN30" s="211">
        <f t="shared" si="9"/>
        <v>0</v>
      </c>
      <c r="AO30" s="110">
        <f t="shared" si="10"/>
        <v>1</v>
      </c>
      <c r="AP30" s="110">
        <v>0.0</v>
      </c>
      <c r="AQ30" s="306">
        <v>50.0</v>
      </c>
      <c r="AR30" s="306">
        <v>30.0</v>
      </c>
      <c r="AS30" s="97"/>
      <c r="AT30" s="97"/>
      <c r="AU30" s="216"/>
      <c r="AV30" s="217"/>
      <c r="AW30" s="162"/>
      <c r="AX30" s="152"/>
      <c r="AY30" s="152"/>
      <c r="AZ30" s="152"/>
      <c r="BA30" s="152"/>
      <c r="BB30" s="152"/>
      <c r="BC30" s="152"/>
      <c r="BD30" s="152"/>
      <c r="BE30" s="152"/>
      <c r="BF30" s="152"/>
    </row>
    <row r="31">
      <c r="A31" s="97"/>
      <c r="B31" s="203">
        <v>90.0</v>
      </c>
      <c r="C31" s="223"/>
      <c r="D31" s="164"/>
      <c r="E31" s="220"/>
      <c r="F31" s="207">
        <f t="shared" ref="F31:I31" si="29">sum(K31,P31,U31,Z31,AE31,AJ31)</f>
        <v>50</v>
      </c>
      <c r="G31" s="207">
        <f t="shared" si="29"/>
        <v>62.5</v>
      </c>
      <c r="H31" s="207">
        <f t="shared" si="29"/>
        <v>75</v>
      </c>
      <c r="I31" s="207">
        <f t="shared" si="29"/>
        <v>62.5</v>
      </c>
      <c r="J31" s="208">
        <f t="shared" si="3"/>
        <v>62.5</v>
      </c>
      <c r="K31" s="110">
        <v>0.0</v>
      </c>
      <c r="L31" s="110">
        <v>0.0</v>
      </c>
      <c r="M31" s="110">
        <v>0.0</v>
      </c>
      <c r="N31" s="110">
        <v>0.0</v>
      </c>
      <c r="O31" s="207">
        <f t="shared" si="4"/>
        <v>0</v>
      </c>
      <c r="P31" s="209">
        <v>50.0</v>
      </c>
      <c r="Q31" s="209">
        <v>62.5</v>
      </c>
      <c r="R31" s="209">
        <v>75.0</v>
      </c>
      <c r="S31" s="209">
        <v>62.5</v>
      </c>
      <c r="T31" s="207">
        <f t="shared" si="5"/>
        <v>62.5</v>
      </c>
      <c r="U31" s="110">
        <v>0.0</v>
      </c>
      <c r="V31" s="110">
        <v>0.0</v>
      </c>
      <c r="W31" s="110">
        <v>0.0</v>
      </c>
      <c r="X31" s="110">
        <v>0.0</v>
      </c>
      <c r="Y31" s="207">
        <f t="shared" si="6"/>
        <v>0</v>
      </c>
      <c r="Z31" s="110">
        <v>0.0</v>
      </c>
      <c r="AA31" s="110">
        <v>0.0</v>
      </c>
      <c r="AB31" s="110">
        <v>0.0</v>
      </c>
      <c r="AC31" s="110">
        <v>0.0</v>
      </c>
      <c r="AD31" s="207">
        <f t="shared" si="7"/>
        <v>0</v>
      </c>
      <c r="AE31" s="210">
        <v>0.0</v>
      </c>
      <c r="AF31" s="210">
        <v>0.0</v>
      </c>
      <c r="AG31" s="210">
        <v>0.0</v>
      </c>
      <c r="AH31" s="210">
        <v>0.0</v>
      </c>
      <c r="AI31" s="211">
        <f t="shared" si="8"/>
        <v>0</v>
      </c>
      <c r="AJ31" s="210">
        <v>0.0</v>
      </c>
      <c r="AK31" s="210">
        <v>0.0</v>
      </c>
      <c r="AL31" s="210">
        <v>0.0</v>
      </c>
      <c r="AM31" s="210">
        <v>0.0</v>
      </c>
      <c r="AN31" s="211">
        <f t="shared" si="9"/>
        <v>0</v>
      </c>
      <c r="AO31" s="110">
        <f t="shared" si="10"/>
        <v>1</v>
      </c>
      <c r="AP31" s="110">
        <v>0.0</v>
      </c>
      <c r="AQ31" s="306">
        <v>30.0</v>
      </c>
      <c r="AR31" s="306">
        <v>30.0</v>
      </c>
      <c r="AS31" s="97"/>
      <c r="AT31" s="97"/>
      <c r="AU31" s="216"/>
      <c r="AV31" s="217"/>
      <c r="AW31" s="162"/>
      <c r="AX31" s="152"/>
      <c r="AY31" s="152"/>
      <c r="AZ31" s="152"/>
      <c r="BA31" s="152"/>
      <c r="BB31" s="152"/>
      <c r="BC31" s="152"/>
      <c r="BD31" s="152"/>
      <c r="BE31" s="152"/>
      <c r="BF31" s="152"/>
    </row>
    <row r="32">
      <c r="A32" s="96"/>
      <c r="B32" s="203">
        <v>100.0</v>
      </c>
      <c r="C32" s="225"/>
      <c r="D32" s="228"/>
      <c r="E32" s="227"/>
      <c r="F32" s="207">
        <f t="shared" ref="F32:I32" si="30">sum(K32,P32,U32,Z32,AE32,AJ32)</f>
        <v>37.5</v>
      </c>
      <c r="G32" s="207">
        <f t="shared" si="30"/>
        <v>50</v>
      </c>
      <c r="H32" s="207">
        <f t="shared" si="30"/>
        <v>75</v>
      </c>
      <c r="I32" s="207">
        <f t="shared" si="30"/>
        <v>62.5</v>
      </c>
      <c r="J32" s="208">
        <f t="shared" si="3"/>
        <v>56.25</v>
      </c>
      <c r="K32" s="110">
        <v>0.0</v>
      </c>
      <c r="L32" s="110">
        <v>0.0</v>
      </c>
      <c r="M32" s="110">
        <v>0.0</v>
      </c>
      <c r="N32" s="110">
        <v>0.0</v>
      </c>
      <c r="O32" s="207">
        <f t="shared" si="4"/>
        <v>0</v>
      </c>
      <c r="P32" s="209">
        <v>37.5</v>
      </c>
      <c r="Q32" s="209">
        <v>50.0</v>
      </c>
      <c r="R32" s="209">
        <v>75.0</v>
      </c>
      <c r="S32" s="209">
        <v>62.5</v>
      </c>
      <c r="T32" s="207">
        <f t="shared" si="5"/>
        <v>56.25</v>
      </c>
      <c r="U32" s="110">
        <v>0.0</v>
      </c>
      <c r="V32" s="110">
        <v>0.0</v>
      </c>
      <c r="W32" s="110">
        <v>0.0</v>
      </c>
      <c r="X32" s="110">
        <v>0.0</v>
      </c>
      <c r="Y32" s="207">
        <f t="shared" si="6"/>
        <v>0</v>
      </c>
      <c r="Z32" s="110">
        <v>0.0</v>
      </c>
      <c r="AA32" s="110">
        <v>0.0</v>
      </c>
      <c r="AB32" s="110">
        <v>0.0</v>
      </c>
      <c r="AC32" s="110">
        <v>0.0</v>
      </c>
      <c r="AD32" s="207">
        <f t="shared" si="7"/>
        <v>0</v>
      </c>
      <c r="AE32" s="210">
        <v>0.0</v>
      </c>
      <c r="AF32" s="210">
        <v>0.0</v>
      </c>
      <c r="AG32" s="210">
        <v>0.0</v>
      </c>
      <c r="AH32" s="210">
        <v>0.0</v>
      </c>
      <c r="AI32" s="211">
        <f t="shared" si="8"/>
        <v>0</v>
      </c>
      <c r="AJ32" s="210">
        <v>0.0</v>
      </c>
      <c r="AK32" s="210">
        <v>0.0</v>
      </c>
      <c r="AL32" s="210">
        <v>0.0</v>
      </c>
      <c r="AM32" s="210">
        <v>0.0</v>
      </c>
      <c r="AN32" s="211">
        <f t="shared" si="9"/>
        <v>0</v>
      </c>
      <c r="AO32" s="110">
        <f t="shared" si="10"/>
        <v>1</v>
      </c>
      <c r="AP32" s="110">
        <v>0.0</v>
      </c>
      <c r="AQ32" s="306">
        <v>30.0</v>
      </c>
      <c r="AR32" s="306">
        <v>30.0</v>
      </c>
      <c r="AS32" s="96"/>
      <c r="AT32" s="96"/>
      <c r="AU32" s="216"/>
      <c r="AV32" s="217"/>
      <c r="AW32" s="162"/>
      <c r="AX32" s="152"/>
      <c r="AY32" s="152"/>
      <c r="AZ32" s="152"/>
      <c r="BA32" s="152"/>
      <c r="BB32" s="152"/>
      <c r="BC32" s="152"/>
      <c r="BD32" s="152"/>
      <c r="BE32" s="152"/>
      <c r="BF32" s="152"/>
    </row>
    <row r="33">
      <c r="A33" s="202">
        <v>3.0</v>
      </c>
      <c r="B33" s="203">
        <v>0.0</v>
      </c>
      <c r="C33" s="204"/>
      <c r="D33" s="205"/>
      <c r="E33" s="206"/>
      <c r="F33" s="207">
        <f t="shared" ref="F33:I33" si="31">sum(K33,P33,U33,Z33,AE33,AJ33)</f>
        <v>12.5</v>
      </c>
      <c r="G33" s="207">
        <f t="shared" si="31"/>
        <v>25</v>
      </c>
      <c r="H33" s="207">
        <f t="shared" si="31"/>
        <v>25</v>
      </c>
      <c r="I33" s="207">
        <f t="shared" si="31"/>
        <v>50</v>
      </c>
      <c r="J33" s="208">
        <f t="shared" si="3"/>
        <v>28.125</v>
      </c>
      <c r="K33" s="110">
        <v>0.0</v>
      </c>
      <c r="L33" s="110">
        <v>0.0</v>
      </c>
      <c r="M33" s="110">
        <v>0.0</v>
      </c>
      <c r="N33" s="110">
        <v>0.0</v>
      </c>
      <c r="O33" s="207">
        <f t="shared" si="4"/>
        <v>0</v>
      </c>
      <c r="P33" s="209">
        <v>12.5</v>
      </c>
      <c r="Q33" s="209">
        <v>25.0</v>
      </c>
      <c r="R33" s="209">
        <v>25.0</v>
      </c>
      <c r="S33" s="209">
        <v>50.0</v>
      </c>
      <c r="T33" s="207">
        <f t="shared" si="5"/>
        <v>28.125</v>
      </c>
      <c r="U33" s="110">
        <v>0.0</v>
      </c>
      <c r="V33" s="110">
        <v>0.0</v>
      </c>
      <c r="W33" s="110">
        <v>0.0</v>
      </c>
      <c r="X33" s="110">
        <v>0.0</v>
      </c>
      <c r="Y33" s="207">
        <f t="shared" si="6"/>
        <v>0</v>
      </c>
      <c r="Z33" s="110">
        <v>0.0</v>
      </c>
      <c r="AA33" s="110">
        <v>0.0</v>
      </c>
      <c r="AB33" s="110">
        <v>0.0</v>
      </c>
      <c r="AC33" s="110">
        <v>0.0</v>
      </c>
      <c r="AD33" s="207">
        <f t="shared" si="7"/>
        <v>0</v>
      </c>
      <c r="AE33" s="210">
        <v>0.0</v>
      </c>
      <c r="AF33" s="210">
        <v>0.0</v>
      </c>
      <c r="AG33" s="210">
        <v>0.0</v>
      </c>
      <c r="AH33" s="210">
        <v>0.0</v>
      </c>
      <c r="AI33" s="211">
        <f t="shared" si="8"/>
        <v>0</v>
      </c>
      <c r="AJ33" s="210">
        <v>0.0</v>
      </c>
      <c r="AK33" s="210">
        <v>0.0</v>
      </c>
      <c r="AL33" s="210">
        <v>0.0</v>
      </c>
      <c r="AM33" s="210">
        <v>0.0</v>
      </c>
      <c r="AN33" s="211">
        <f t="shared" si="9"/>
        <v>0</v>
      </c>
      <c r="AO33" s="110">
        <f t="shared" si="10"/>
        <v>1</v>
      </c>
      <c r="AP33" s="110">
        <v>0.0</v>
      </c>
      <c r="AQ33" s="306">
        <v>0.0</v>
      </c>
      <c r="AR33" s="306">
        <v>30.0</v>
      </c>
      <c r="AS33" s="214" t="s">
        <v>179</v>
      </c>
      <c r="AT33" s="215" t="s">
        <v>267</v>
      </c>
      <c r="AU33" s="216"/>
      <c r="AV33" s="217"/>
      <c r="AW33" s="162"/>
      <c r="AX33" s="152"/>
      <c r="AY33" s="152"/>
      <c r="AZ33" s="152"/>
      <c r="BA33" s="152"/>
      <c r="BB33" s="152"/>
      <c r="BC33" s="152"/>
      <c r="BD33" s="152"/>
      <c r="BE33" s="152"/>
      <c r="BF33" s="152"/>
    </row>
    <row r="34">
      <c r="A34" s="97"/>
      <c r="B34" s="203">
        <v>10.0</v>
      </c>
      <c r="C34" s="218"/>
      <c r="D34" s="219"/>
      <c r="E34" s="220"/>
      <c r="F34" s="207">
        <f t="shared" ref="F34:I34" si="32">sum(K34,P34,U34,Z34,AE34,AJ34)</f>
        <v>37.5</v>
      </c>
      <c r="G34" s="207">
        <f t="shared" si="32"/>
        <v>50</v>
      </c>
      <c r="H34" s="207">
        <f t="shared" si="32"/>
        <v>25</v>
      </c>
      <c r="I34" s="207">
        <f t="shared" si="32"/>
        <v>25</v>
      </c>
      <c r="J34" s="208">
        <f t="shared" si="3"/>
        <v>34.375</v>
      </c>
      <c r="K34" s="110">
        <v>0.0</v>
      </c>
      <c r="L34" s="110">
        <v>0.0</v>
      </c>
      <c r="M34" s="110">
        <v>0.0</v>
      </c>
      <c r="N34" s="110">
        <v>0.0</v>
      </c>
      <c r="O34" s="207">
        <f t="shared" si="4"/>
        <v>0</v>
      </c>
      <c r="P34" s="209">
        <v>37.5</v>
      </c>
      <c r="Q34" s="209">
        <v>50.0</v>
      </c>
      <c r="R34" s="209">
        <v>25.0</v>
      </c>
      <c r="S34" s="209">
        <v>25.0</v>
      </c>
      <c r="T34" s="207">
        <f t="shared" si="5"/>
        <v>34.375</v>
      </c>
      <c r="U34" s="110">
        <v>0.0</v>
      </c>
      <c r="V34" s="110">
        <v>0.0</v>
      </c>
      <c r="W34" s="110">
        <v>0.0</v>
      </c>
      <c r="X34" s="110">
        <v>0.0</v>
      </c>
      <c r="Y34" s="207">
        <f t="shared" si="6"/>
        <v>0</v>
      </c>
      <c r="Z34" s="110">
        <v>0.0</v>
      </c>
      <c r="AA34" s="110">
        <v>0.0</v>
      </c>
      <c r="AB34" s="110">
        <v>0.0</v>
      </c>
      <c r="AC34" s="110">
        <v>0.0</v>
      </c>
      <c r="AD34" s="207">
        <f t="shared" si="7"/>
        <v>0</v>
      </c>
      <c r="AE34" s="210">
        <v>0.0</v>
      </c>
      <c r="AF34" s="210">
        <v>0.0</v>
      </c>
      <c r="AG34" s="210">
        <v>0.0</v>
      </c>
      <c r="AH34" s="210">
        <v>0.0</v>
      </c>
      <c r="AI34" s="211">
        <f t="shared" si="8"/>
        <v>0</v>
      </c>
      <c r="AJ34" s="210">
        <v>0.0</v>
      </c>
      <c r="AK34" s="210">
        <v>0.0</v>
      </c>
      <c r="AL34" s="210">
        <v>0.0</v>
      </c>
      <c r="AM34" s="210">
        <v>0.0</v>
      </c>
      <c r="AN34" s="211">
        <f t="shared" si="9"/>
        <v>0</v>
      </c>
      <c r="AO34" s="110">
        <f t="shared" si="10"/>
        <v>1</v>
      </c>
      <c r="AP34" s="110">
        <v>0.0</v>
      </c>
      <c r="AQ34" s="306">
        <v>20.0</v>
      </c>
      <c r="AR34" s="306">
        <v>25.0</v>
      </c>
      <c r="AS34" s="97"/>
      <c r="AT34" s="97"/>
      <c r="AU34" s="216"/>
      <c r="AV34" s="217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</row>
    <row r="35">
      <c r="A35" s="97"/>
      <c r="B35" s="203">
        <v>20.0</v>
      </c>
      <c r="C35" s="218"/>
      <c r="D35" s="219"/>
      <c r="E35" s="220"/>
      <c r="F35" s="207">
        <f t="shared" ref="F35:I35" si="33">sum(K35,P35,U35,Z35,AE35,AJ35)</f>
        <v>62.5</v>
      </c>
      <c r="G35" s="207">
        <f t="shared" si="33"/>
        <v>50</v>
      </c>
      <c r="H35" s="207">
        <f t="shared" si="33"/>
        <v>37.5</v>
      </c>
      <c r="I35" s="207">
        <f t="shared" si="33"/>
        <v>37.5</v>
      </c>
      <c r="J35" s="208">
        <f t="shared" si="3"/>
        <v>46.875</v>
      </c>
      <c r="K35" s="110">
        <v>0.0</v>
      </c>
      <c r="L35" s="110">
        <v>0.0</v>
      </c>
      <c r="M35" s="110">
        <v>0.0</v>
      </c>
      <c r="N35" s="110">
        <v>0.0</v>
      </c>
      <c r="O35" s="207">
        <f t="shared" si="4"/>
        <v>0</v>
      </c>
      <c r="P35" s="209">
        <v>62.5</v>
      </c>
      <c r="Q35" s="209">
        <v>50.0</v>
      </c>
      <c r="R35" s="209">
        <v>37.5</v>
      </c>
      <c r="S35" s="209">
        <v>37.5</v>
      </c>
      <c r="T35" s="207">
        <f t="shared" si="5"/>
        <v>46.875</v>
      </c>
      <c r="U35" s="110">
        <v>0.0</v>
      </c>
      <c r="V35" s="110">
        <v>0.0</v>
      </c>
      <c r="W35" s="110">
        <v>0.0</v>
      </c>
      <c r="X35" s="110">
        <v>0.0</v>
      </c>
      <c r="Y35" s="207">
        <f t="shared" si="6"/>
        <v>0</v>
      </c>
      <c r="Z35" s="110">
        <v>0.0</v>
      </c>
      <c r="AA35" s="110">
        <v>0.0</v>
      </c>
      <c r="AB35" s="110">
        <v>0.0</v>
      </c>
      <c r="AC35" s="110">
        <v>0.0</v>
      </c>
      <c r="AD35" s="207">
        <f t="shared" si="7"/>
        <v>0</v>
      </c>
      <c r="AE35" s="210">
        <v>0.0</v>
      </c>
      <c r="AF35" s="210">
        <v>0.0</v>
      </c>
      <c r="AG35" s="210">
        <v>0.0</v>
      </c>
      <c r="AH35" s="210">
        <v>0.0</v>
      </c>
      <c r="AI35" s="211">
        <f t="shared" si="8"/>
        <v>0</v>
      </c>
      <c r="AJ35" s="210">
        <v>0.0</v>
      </c>
      <c r="AK35" s="210">
        <v>0.0</v>
      </c>
      <c r="AL35" s="210">
        <v>0.0</v>
      </c>
      <c r="AM35" s="210">
        <v>0.0</v>
      </c>
      <c r="AN35" s="211">
        <f t="shared" si="9"/>
        <v>0</v>
      </c>
      <c r="AO35" s="110">
        <f t="shared" si="10"/>
        <v>1</v>
      </c>
      <c r="AP35" s="110">
        <v>0.0</v>
      </c>
      <c r="AQ35" s="306">
        <v>30.0</v>
      </c>
      <c r="AR35" s="306">
        <v>25.0</v>
      </c>
      <c r="AS35" s="97"/>
      <c r="AT35" s="97"/>
      <c r="AU35" s="216"/>
      <c r="AV35" s="217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</row>
    <row r="36">
      <c r="A36" s="97"/>
      <c r="B36" s="203">
        <v>30.0</v>
      </c>
      <c r="C36" s="218"/>
      <c r="D36" s="219"/>
      <c r="E36" s="220"/>
      <c r="F36" s="207">
        <f t="shared" ref="F36:I36" si="34">sum(K36,P36,U36,Z36,AE36,AJ36)</f>
        <v>62.5</v>
      </c>
      <c r="G36" s="207">
        <f t="shared" si="34"/>
        <v>50</v>
      </c>
      <c r="H36" s="207">
        <f t="shared" si="34"/>
        <v>62.5</v>
      </c>
      <c r="I36" s="207">
        <f t="shared" si="34"/>
        <v>87.5</v>
      </c>
      <c r="J36" s="208">
        <f t="shared" si="3"/>
        <v>65.625</v>
      </c>
      <c r="K36" s="110">
        <v>0.0</v>
      </c>
      <c r="L36" s="110">
        <v>0.0</v>
      </c>
      <c r="M36" s="110">
        <v>0.0</v>
      </c>
      <c r="N36" s="110">
        <v>0.0</v>
      </c>
      <c r="O36" s="207">
        <f t="shared" si="4"/>
        <v>0</v>
      </c>
      <c r="P36" s="209">
        <v>62.5</v>
      </c>
      <c r="Q36" s="209">
        <v>50.0</v>
      </c>
      <c r="R36" s="209">
        <v>62.5</v>
      </c>
      <c r="S36" s="209">
        <v>87.5</v>
      </c>
      <c r="T36" s="207">
        <f t="shared" si="5"/>
        <v>65.625</v>
      </c>
      <c r="U36" s="110">
        <v>0.0</v>
      </c>
      <c r="V36" s="110">
        <v>0.0</v>
      </c>
      <c r="W36" s="110">
        <v>0.0</v>
      </c>
      <c r="X36" s="110">
        <v>0.0</v>
      </c>
      <c r="Y36" s="207">
        <f t="shared" si="6"/>
        <v>0</v>
      </c>
      <c r="Z36" s="110">
        <v>0.0</v>
      </c>
      <c r="AA36" s="110">
        <v>0.0</v>
      </c>
      <c r="AB36" s="110">
        <v>0.0</v>
      </c>
      <c r="AC36" s="110">
        <v>0.0</v>
      </c>
      <c r="AD36" s="207">
        <f t="shared" si="7"/>
        <v>0</v>
      </c>
      <c r="AE36" s="210">
        <v>0.0</v>
      </c>
      <c r="AF36" s="210">
        <v>0.0</v>
      </c>
      <c r="AG36" s="210">
        <v>0.0</v>
      </c>
      <c r="AH36" s="210">
        <v>0.0</v>
      </c>
      <c r="AI36" s="211">
        <f t="shared" si="8"/>
        <v>0</v>
      </c>
      <c r="AJ36" s="210">
        <v>0.0</v>
      </c>
      <c r="AK36" s="210">
        <v>0.0</v>
      </c>
      <c r="AL36" s="210">
        <v>0.0</v>
      </c>
      <c r="AM36" s="210">
        <v>0.0</v>
      </c>
      <c r="AN36" s="211">
        <f t="shared" si="9"/>
        <v>0</v>
      </c>
      <c r="AO36" s="110">
        <f t="shared" si="10"/>
        <v>1</v>
      </c>
      <c r="AP36" s="110">
        <v>0.0</v>
      </c>
      <c r="AQ36" s="306">
        <v>20.0</v>
      </c>
      <c r="AR36" s="306">
        <v>50.0</v>
      </c>
      <c r="AS36" s="97"/>
      <c r="AT36" s="97"/>
      <c r="AU36" s="216"/>
      <c r="AV36" s="217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</row>
    <row r="37">
      <c r="A37" s="97"/>
      <c r="B37" s="203">
        <v>40.0</v>
      </c>
      <c r="C37" s="218"/>
      <c r="D37" s="219"/>
      <c r="E37" s="220"/>
      <c r="F37" s="207">
        <f t="shared" ref="F37:I37" si="35">sum(K37,P37,U37,Z37,AE37,AJ37)</f>
        <v>37.5</v>
      </c>
      <c r="G37" s="207">
        <f t="shared" si="35"/>
        <v>50</v>
      </c>
      <c r="H37" s="207">
        <f t="shared" si="35"/>
        <v>50</v>
      </c>
      <c r="I37" s="207">
        <f t="shared" si="35"/>
        <v>50</v>
      </c>
      <c r="J37" s="208">
        <f t="shared" si="3"/>
        <v>46.875</v>
      </c>
      <c r="K37" s="110">
        <v>0.0</v>
      </c>
      <c r="L37" s="110">
        <v>0.0</v>
      </c>
      <c r="M37" s="110">
        <v>0.0</v>
      </c>
      <c r="N37" s="110">
        <v>0.0</v>
      </c>
      <c r="O37" s="207">
        <f t="shared" si="4"/>
        <v>0</v>
      </c>
      <c r="P37" s="209">
        <v>37.5</v>
      </c>
      <c r="Q37" s="209">
        <v>50.0</v>
      </c>
      <c r="R37" s="209">
        <v>50.0</v>
      </c>
      <c r="S37" s="209">
        <v>50.0</v>
      </c>
      <c r="T37" s="207">
        <f t="shared" si="5"/>
        <v>46.875</v>
      </c>
      <c r="U37" s="110">
        <v>0.0</v>
      </c>
      <c r="V37" s="110">
        <v>0.0</v>
      </c>
      <c r="W37" s="110">
        <v>0.0</v>
      </c>
      <c r="X37" s="110">
        <v>0.0</v>
      </c>
      <c r="Y37" s="207">
        <f t="shared" si="6"/>
        <v>0</v>
      </c>
      <c r="Z37" s="110">
        <v>0.0</v>
      </c>
      <c r="AA37" s="110">
        <v>0.0</v>
      </c>
      <c r="AB37" s="110">
        <v>0.0</v>
      </c>
      <c r="AC37" s="110">
        <v>0.0</v>
      </c>
      <c r="AD37" s="207">
        <f t="shared" si="7"/>
        <v>0</v>
      </c>
      <c r="AE37" s="210">
        <v>0.0</v>
      </c>
      <c r="AF37" s="210">
        <v>0.0</v>
      </c>
      <c r="AG37" s="210">
        <v>0.0</v>
      </c>
      <c r="AH37" s="210">
        <v>0.0</v>
      </c>
      <c r="AI37" s="211">
        <f t="shared" si="8"/>
        <v>0</v>
      </c>
      <c r="AJ37" s="210">
        <v>0.0</v>
      </c>
      <c r="AK37" s="210">
        <v>0.0</v>
      </c>
      <c r="AL37" s="210">
        <v>0.0</v>
      </c>
      <c r="AM37" s="210">
        <v>0.0</v>
      </c>
      <c r="AN37" s="211">
        <f t="shared" si="9"/>
        <v>0</v>
      </c>
      <c r="AO37" s="110">
        <f t="shared" si="10"/>
        <v>1</v>
      </c>
      <c r="AP37" s="110">
        <v>0.0</v>
      </c>
      <c r="AQ37" s="306">
        <v>0.0</v>
      </c>
      <c r="AR37" s="306">
        <v>50.0</v>
      </c>
      <c r="AS37" s="97"/>
      <c r="AT37" s="97"/>
      <c r="AU37" s="216"/>
      <c r="AV37" s="217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</row>
    <row r="38">
      <c r="A38" s="97"/>
      <c r="B38" s="203">
        <v>50.0</v>
      </c>
      <c r="C38" s="218"/>
      <c r="D38" s="219"/>
      <c r="E38" s="220"/>
      <c r="F38" s="207">
        <f t="shared" ref="F38:I38" si="36">sum(K38,P38,U38,Z38,AE38,AJ38)</f>
        <v>37.5</v>
      </c>
      <c r="G38" s="207">
        <f t="shared" si="36"/>
        <v>50</v>
      </c>
      <c r="H38" s="207">
        <f t="shared" si="36"/>
        <v>37.5</v>
      </c>
      <c r="I38" s="207">
        <f t="shared" si="36"/>
        <v>75</v>
      </c>
      <c r="J38" s="208">
        <f t="shared" si="3"/>
        <v>50</v>
      </c>
      <c r="K38" s="110">
        <v>0.0</v>
      </c>
      <c r="L38" s="110">
        <v>0.0</v>
      </c>
      <c r="M38" s="110">
        <v>0.0</v>
      </c>
      <c r="N38" s="110">
        <v>0.0</v>
      </c>
      <c r="O38" s="207">
        <f t="shared" si="4"/>
        <v>0</v>
      </c>
      <c r="P38" s="209">
        <v>37.5</v>
      </c>
      <c r="Q38" s="209">
        <v>50.0</v>
      </c>
      <c r="R38" s="209">
        <v>37.5</v>
      </c>
      <c r="S38" s="209">
        <v>75.0</v>
      </c>
      <c r="T38" s="207">
        <f t="shared" si="5"/>
        <v>50</v>
      </c>
      <c r="U38" s="110">
        <v>0.0</v>
      </c>
      <c r="V38" s="110">
        <v>0.0</v>
      </c>
      <c r="W38" s="110">
        <v>0.0</v>
      </c>
      <c r="X38" s="110">
        <v>0.0</v>
      </c>
      <c r="Y38" s="207">
        <f t="shared" si="6"/>
        <v>0</v>
      </c>
      <c r="Z38" s="110">
        <v>0.0</v>
      </c>
      <c r="AA38" s="110">
        <v>0.0</v>
      </c>
      <c r="AB38" s="110">
        <v>0.0</v>
      </c>
      <c r="AC38" s="110">
        <v>0.0</v>
      </c>
      <c r="AD38" s="207">
        <f t="shared" si="7"/>
        <v>0</v>
      </c>
      <c r="AE38" s="210">
        <v>0.0</v>
      </c>
      <c r="AF38" s="210">
        <v>0.0</v>
      </c>
      <c r="AG38" s="210">
        <v>0.0</v>
      </c>
      <c r="AH38" s="210">
        <v>0.0</v>
      </c>
      <c r="AI38" s="211">
        <f t="shared" si="8"/>
        <v>0</v>
      </c>
      <c r="AJ38" s="210">
        <v>0.0</v>
      </c>
      <c r="AK38" s="210">
        <v>0.0</v>
      </c>
      <c r="AL38" s="210">
        <v>0.0</v>
      </c>
      <c r="AM38" s="210">
        <v>0.0</v>
      </c>
      <c r="AN38" s="211">
        <f t="shared" si="9"/>
        <v>0</v>
      </c>
      <c r="AO38" s="110">
        <f t="shared" si="10"/>
        <v>1</v>
      </c>
      <c r="AP38" s="110">
        <v>0.0</v>
      </c>
      <c r="AQ38" s="306">
        <v>30.0</v>
      </c>
      <c r="AR38" s="306">
        <v>40.0</v>
      </c>
      <c r="AS38" s="97"/>
      <c r="AT38" s="97"/>
      <c r="AU38" s="216"/>
      <c r="AV38" s="217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</row>
    <row r="39">
      <c r="A39" s="97"/>
      <c r="B39" s="203">
        <v>60.0</v>
      </c>
      <c r="C39" s="223"/>
      <c r="D39" s="164"/>
      <c r="E39" s="220"/>
      <c r="F39" s="207">
        <f t="shared" ref="F39:I39" si="37">sum(K39,P39,U39,Z39,AE39,AJ39)</f>
        <v>37.5</v>
      </c>
      <c r="G39" s="207">
        <f t="shared" si="37"/>
        <v>37.5</v>
      </c>
      <c r="H39" s="207">
        <f t="shared" si="37"/>
        <v>50</v>
      </c>
      <c r="I39" s="207">
        <f t="shared" si="37"/>
        <v>50</v>
      </c>
      <c r="J39" s="208">
        <f t="shared" si="3"/>
        <v>43.75</v>
      </c>
      <c r="K39" s="110">
        <v>0.0</v>
      </c>
      <c r="L39" s="110">
        <v>0.0</v>
      </c>
      <c r="M39" s="110">
        <v>0.0</v>
      </c>
      <c r="N39" s="110">
        <v>0.0</v>
      </c>
      <c r="O39" s="207">
        <f t="shared" si="4"/>
        <v>0</v>
      </c>
      <c r="P39" s="209">
        <v>37.5</v>
      </c>
      <c r="Q39" s="209">
        <v>37.5</v>
      </c>
      <c r="R39" s="209">
        <v>50.0</v>
      </c>
      <c r="S39" s="209">
        <v>50.0</v>
      </c>
      <c r="T39" s="207">
        <f t="shared" si="5"/>
        <v>43.75</v>
      </c>
      <c r="U39" s="110">
        <v>0.0</v>
      </c>
      <c r="V39" s="110">
        <v>0.0</v>
      </c>
      <c r="W39" s="110">
        <v>0.0</v>
      </c>
      <c r="X39" s="110">
        <v>0.0</v>
      </c>
      <c r="Y39" s="207">
        <f t="shared" si="6"/>
        <v>0</v>
      </c>
      <c r="Z39" s="110">
        <v>0.0</v>
      </c>
      <c r="AA39" s="110">
        <v>0.0</v>
      </c>
      <c r="AB39" s="110">
        <v>0.0</v>
      </c>
      <c r="AC39" s="110">
        <v>0.0</v>
      </c>
      <c r="AD39" s="207">
        <f t="shared" si="7"/>
        <v>0</v>
      </c>
      <c r="AE39" s="210">
        <v>0.0</v>
      </c>
      <c r="AF39" s="210">
        <v>0.0</v>
      </c>
      <c r="AG39" s="210">
        <v>0.0</v>
      </c>
      <c r="AH39" s="210">
        <v>0.0</v>
      </c>
      <c r="AI39" s="211">
        <f t="shared" si="8"/>
        <v>0</v>
      </c>
      <c r="AJ39" s="210">
        <v>0.0</v>
      </c>
      <c r="AK39" s="210">
        <v>0.0</v>
      </c>
      <c r="AL39" s="210">
        <v>0.0</v>
      </c>
      <c r="AM39" s="210">
        <v>0.0</v>
      </c>
      <c r="AN39" s="211">
        <f t="shared" si="9"/>
        <v>0</v>
      </c>
      <c r="AO39" s="110">
        <f t="shared" si="10"/>
        <v>1</v>
      </c>
      <c r="AP39" s="110">
        <v>0.0</v>
      </c>
      <c r="AQ39" s="306">
        <v>30.0</v>
      </c>
      <c r="AR39" s="306">
        <v>40.0</v>
      </c>
      <c r="AS39" s="97"/>
      <c r="AT39" s="97"/>
      <c r="AU39" s="216"/>
      <c r="AV39" s="217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</row>
    <row r="40">
      <c r="A40" s="97"/>
      <c r="B40" s="203">
        <v>70.0</v>
      </c>
      <c r="C40" s="223"/>
      <c r="D40" s="164"/>
      <c r="E40" s="220"/>
      <c r="F40" s="207">
        <f t="shared" ref="F40:I40" si="38">sum(K40,P40,U40,Z40,AE40,AJ40)</f>
        <v>25</v>
      </c>
      <c r="G40" s="207">
        <f t="shared" si="38"/>
        <v>37.5</v>
      </c>
      <c r="H40" s="207">
        <f t="shared" si="38"/>
        <v>12.5</v>
      </c>
      <c r="I40" s="207">
        <f t="shared" si="38"/>
        <v>25</v>
      </c>
      <c r="J40" s="208">
        <f t="shared" si="3"/>
        <v>25</v>
      </c>
      <c r="K40" s="110">
        <v>0.0</v>
      </c>
      <c r="L40" s="110">
        <v>0.0</v>
      </c>
      <c r="M40" s="110">
        <v>0.0</v>
      </c>
      <c r="N40" s="110">
        <v>0.0</v>
      </c>
      <c r="O40" s="207">
        <f t="shared" si="4"/>
        <v>0</v>
      </c>
      <c r="P40" s="209">
        <v>25.0</v>
      </c>
      <c r="Q40" s="209">
        <v>37.5</v>
      </c>
      <c r="R40" s="209">
        <v>12.5</v>
      </c>
      <c r="S40" s="209">
        <v>25.0</v>
      </c>
      <c r="T40" s="207">
        <f t="shared" si="5"/>
        <v>25</v>
      </c>
      <c r="U40" s="110">
        <v>0.0</v>
      </c>
      <c r="V40" s="110">
        <v>0.0</v>
      </c>
      <c r="W40" s="110">
        <v>0.0</v>
      </c>
      <c r="X40" s="110">
        <v>0.0</v>
      </c>
      <c r="Y40" s="207">
        <f t="shared" si="6"/>
        <v>0</v>
      </c>
      <c r="Z40" s="110">
        <v>0.0</v>
      </c>
      <c r="AA40" s="110">
        <v>0.0</v>
      </c>
      <c r="AB40" s="110">
        <v>0.0</v>
      </c>
      <c r="AC40" s="110">
        <v>0.0</v>
      </c>
      <c r="AD40" s="207">
        <f t="shared" si="7"/>
        <v>0</v>
      </c>
      <c r="AE40" s="210">
        <v>0.0</v>
      </c>
      <c r="AF40" s="210">
        <v>0.0</v>
      </c>
      <c r="AG40" s="210">
        <v>0.0</v>
      </c>
      <c r="AH40" s="210">
        <v>0.0</v>
      </c>
      <c r="AI40" s="211">
        <f t="shared" si="8"/>
        <v>0</v>
      </c>
      <c r="AJ40" s="210">
        <v>0.0</v>
      </c>
      <c r="AK40" s="210">
        <v>0.0</v>
      </c>
      <c r="AL40" s="210">
        <v>0.0</v>
      </c>
      <c r="AM40" s="210">
        <v>0.0</v>
      </c>
      <c r="AN40" s="211">
        <f t="shared" si="9"/>
        <v>0</v>
      </c>
      <c r="AO40" s="110">
        <f t="shared" si="10"/>
        <v>1</v>
      </c>
      <c r="AP40" s="110">
        <v>0.0</v>
      </c>
      <c r="AQ40" s="306">
        <v>20.0</v>
      </c>
      <c r="AR40" s="306">
        <v>40.0</v>
      </c>
      <c r="AS40" s="97"/>
      <c r="AT40" s="97"/>
      <c r="AU40" s="216"/>
      <c r="AV40" s="217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</row>
    <row r="41">
      <c r="A41" s="97"/>
      <c r="B41" s="203">
        <v>80.0</v>
      </c>
      <c r="C41" s="223"/>
      <c r="D41" s="164"/>
      <c r="E41" s="220"/>
      <c r="F41" s="207">
        <f t="shared" ref="F41:I41" si="39">sum(K41,P41,U41,Z41,AE41,AJ41)</f>
        <v>12.5</v>
      </c>
      <c r="G41" s="207">
        <f t="shared" si="39"/>
        <v>25</v>
      </c>
      <c r="H41" s="207">
        <f t="shared" si="39"/>
        <v>12.5</v>
      </c>
      <c r="I41" s="207">
        <f t="shared" si="39"/>
        <v>0</v>
      </c>
      <c r="J41" s="208">
        <f t="shared" si="3"/>
        <v>12.5</v>
      </c>
      <c r="K41" s="110">
        <v>0.0</v>
      </c>
      <c r="L41" s="110">
        <v>0.0</v>
      </c>
      <c r="M41" s="110">
        <v>0.0</v>
      </c>
      <c r="N41" s="110">
        <v>0.0</v>
      </c>
      <c r="O41" s="207">
        <f t="shared" si="4"/>
        <v>0</v>
      </c>
      <c r="P41" s="209">
        <v>12.5</v>
      </c>
      <c r="Q41" s="209">
        <v>25.0</v>
      </c>
      <c r="R41" s="209">
        <v>12.5</v>
      </c>
      <c r="S41" s="209">
        <v>0.0</v>
      </c>
      <c r="T41" s="207">
        <f t="shared" si="5"/>
        <v>12.5</v>
      </c>
      <c r="U41" s="110">
        <v>0.0</v>
      </c>
      <c r="V41" s="110">
        <v>0.0</v>
      </c>
      <c r="W41" s="110">
        <v>0.0</v>
      </c>
      <c r="X41" s="110">
        <v>0.0</v>
      </c>
      <c r="Y41" s="207">
        <f t="shared" si="6"/>
        <v>0</v>
      </c>
      <c r="Z41" s="110">
        <v>0.0</v>
      </c>
      <c r="AA41" s="110">
        <v>0.0</v>
      </c>
      <c r="AB41" s="110">
        <v>0.0</v>
      </c>
      <c r="AC41" s="110">
        <v>0.0</v>
      </c>
      <c r="AD41" s="207">
        <f t="shared" si="7"/>
        <v>0</v>
      </c>
      <c r="AE41" s="210">
        <v>0.0</v>
      </c>
      <c r="AF41" s="210">
        <v>0.0</v>
      </c>
      <c r="AG41" s="210">
        <v>0.0</v>
      </c>
      <c r="AH41" s="210">
        <v>0.0</v>
      </c>
      <c r="AI41" s="211">
        <f t="shared" si="8"/>
        <v>0</v>
      </c>
      <c r="AJ41" s="210">
        <v>0.0</v>
      </c>
      <c r="AK41" s="210">
        <v>0.0</v>
      </c>
      <c r="AL41" s="210">
        <v>0.0</v>
      </c>
      <c r="AM41" s="210">
        <v>0.0</v>
      </c>
      <c r="AN41" s="211">
        <f t="shared" si="9"/>
        <v>0</v>
      </c>
      <c r="AO41" s="110">
        <f t="shared" si="10"/>
        <v>1</v>
      </c>
      <c r="AP41" s="110">
        <v>0.0</v>
      </c>
      <c r="AQ41" s="306">
        <v>40.0</v>
      </c>
      <c r="AR41" s="306">
        <v>30.0</v>
      </c>
      <c r="AS41" s="97"/>
      <c r="AT41" s="97"/>
      <c r="AU41" s="216"/>
      <c r="AV41" s="217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</row>
    <row r="42">
      <c r="A42" s="97"/>
      <c r="B42" s="203">
        <v>90.0</v>
      </c>
      <c r="C42" s="223"/>
      <c r="D42" s="164"/>
      <c r="E42" s="220"/>
      <c r="F42" s="207">
        <f t="shared" ref="F42:I42" si="40">sum(K42,P42,U42,Z42,AE42,AJ42)</f>
        <v>25</v>
      </c>
      <c r="G42" s="207">
        <f t="shared" si="40"/>
        <v>0</v>
      </c>
      <c r="H42" s="207">
        <f t="shared" si="40"/>
        <v>25</v>
      </c>
      <c r="I42" s="207">
        <f t="shared" si="40"/>
        <v>0</v>
      </c>
      <c r="J42" s="208">
        <f t="shared" si="3"/>
        <v>12.5</v>
      </c>
      <c r="K42" s="110">
        <v>0.0</v>
      </c>
      <c r="L42" s="110">
        <v>0.0</v>
      </c>
      <c r="M42" s="110">
        <v>0.0</v>
      </c>
      <c r="N42" s="110">
        <v>0.0</v>
      </c>
      <c r="O42" s="207">
        <f t="shared" si="4"/>
        <v>0</v>
      </c>
      <c r="P42" s="209">
        <v>25.0</v>
      </c>
      <c r="Q42" s="209">
        <v>0.0</v>
      </c>
      <c r="R42" s="209">
        <v>25.0</v>
      </c>
      <c r="S42" s="209">
        <v>0.0</v>
      </c>
      <c r="T42" s="207">
        <f t="shared" si="5"/>
        <v>12.5</v>
      </c>
      <c r="U42" s="110">
        <v>0.0</v>
      </c>
      <c r="V42" s="110">
        <v>0.0</v>
      </c>
      <c r="W42" s="110">
        <v>0.0</v>
      </c>
      <c r="X42" s="110">
        <v>0.0</v>
      </c>
      <c r="Y42" s="207">
        <f t="shared" si="6"/>
        <v>0</v>
      </c>
      <c r="Z42" s="110">
        <v>0.0</v>
      </c>
      <c r="AA42" s="110">
        <v>0.0</v>
      </c>
      <c r="AB42" s="110">
        <v>0.0</v>
      </c>
      <c r="AC42" s="110">
        <v>0.0</v>
      </c>
      <c r="AD42" s="207">
        <f t="shared" si="7"/>
        <v>0</v>
      </c>
      <c r="AE42" s="210">
        <v>0.0</v>
      </c>
      <c r="AF42" s="210">
        <v>0.0</v>
      </c>
      <c r="AG42" s="210">
        <v>0.0</v>
      </c>
      <c r="AH42" s="210">
        <v>0.0</v>
      </c>
      <c r="AI42" s="211">
        <f t="shared" si="8"/>
        <v>0</v>
      </c>
      <c r="AJ42" s="210">
        <v>0.0</v>
      </c>
      <c r="AK42" s="210">
        <v>0.0</v>
      </c>
      <c r="AL42" s="210">
        <v>0.0</v>
      </c>
      <c r="AM42" s="210">
        <v>0.0</v>
      </c>
      <c r="AN42" s="211">
        <f t="shared" si="9"/>
        <v>0</v>
      </c>
      <c r="AO42" s="110">
        <f t="shared" si="10"/>
        <v>1</v>
      </c>
      <c r="AP42" s="110">
        <v>0.0</v>
      </c>
      <c r="AQ42" s="306">
        <v>0.0</v>
      </c>
      <c r="AR42" s="306">
        <v>30.0</v>
      </c>
      <c r="AS42" s="97"/>
      <c r="AT42" s="97"/>
      <c r="AU42" s="216"/>
      <c r="AV42" s="217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</row>
    <row r="43">
      <c r="A43" s="96"/>
      <c r="B43" s="203">
        <v>100.0</v>
      </c>
      <c r="C43" s="225"/>
      <c r="D43" s="226"/>
      <c r="E43" s="227"/>
      <c r="F43" s="207">
        <f t="shared" ref="F43:I43" si="41">sum(K43,P43,U43,Z43,AE43,AJ43)</f>
        <v>0</v>
      </c>
      <c r="G43" s="207">
        <f t="shared" si="41"/>
        <v>25</v>
      </c>
      <c r="H43" s="207">
        <f t="shared" si="41"/>
        <v>25</v>
      </c>
      <c r="I43" s="207">
        <f t="shared" si="41"/>
        <v>12.5</v>
      </c>
      <c r="J43" s="208">
        <f t="shared" si="3"/>
        <v>15.625</v>
      </c>
      <c r="K43" s="110">
        <v>0.0</v>
      </c>
      <c r="L43" s="110">
        <v>0.0</v>
      </c>
      <c r="M43" s="110">
        <v>0.0</v>
      </c>
      <c r="N43" s="110">
        <v>0.0</v>
      </c>
      <c r="O43" s="207">
        <f t="shared" si="4"/>
        <v>0</v>
      </c>
      <c r="P43" s="209">
        <v>0.0</v>
      </c>
      <c r="Q43" s="209">
        <v>25.0</v>
      </c>
      <c r="R43" s="209">
        <v>25.0</v>
      </c>
      <c r="S43" s="209">
        <v>12.5</v>
      </c>
      <c r="T43" s="207">
        <f t="shared" si="5"/>
        <v>15.625</v>
      </c>
      <c r="U43" s="110">
        <v>0.0</v>
      </c>
      <c r="V43" s="110">
        <v>0.0</v>
      </c>
      <c r="W43" s="110">
        <v>0.0</v>
      </c>
      <c r="X43" s="110">
        <v>0.0</v>
      </c>
      <c r="Y43" s="202">
        <f t="shared" si="6"/>
        <v>0</v>
      </c>
      <c r="Z43" s="110">
        <v>0.0</v>
      </c>
      <c r="AA43" s="110">
        <v>0.0</v>
      </c>
      <c r="AB43" s="110">
        <v>0.0</v>
      </c>
      <c r="AC43" s="110">
        <v>0.0</v>
      </c>
      <c r="AD43" s="202">
        <f t="shared" si="7"/>
        <v>0</v>
      </c>
      <c r="AE43" s="210">
        <v>0.0</v>
      </c>
      <c r="AF43" s="210">
        <v>0.0</v>
      </c>
      <c r="AG43" s="210">
        <v>0.0</v>
      </c>
      <c r="AH43" s="210">
        <v>0.0</v>
      </c>
      <c r="AI43" s="211">
        <f t="shared" si="8"/>
        <v>0</v>
      </c>
      <c r="AJ43" s="210">
        <v>0.0</v>
      </c>
      <c r="AK43" s="210">
        <v>0.0</v>
      </c>
      <c r="AL43" s="210">
        <v>0.0</v>
      </c>
      <c r="AM43" s="210">
        <v>0.0</v>
      </c>
      <c r="AN43" s="211">
        <f t="shared" si="9"/>
        <v>0</v>
      </c>
      <c r="AO43" s="110">
        <f t="shared" si="10"/>
        <v>1</v>
      </c>
      <c r="AP43" s="110">
        <v>0.0</v>
      </c>
      <c r="AQ43" s="306">
        <v>20.0</v>
      </c>
      <c r="AR43" s="306">
        <v>30.0</v>
      </c>
      <c r="AS43" s="96"/>
      <c r="AT43" s="96"/>
      <c r="AU43" s="216"/>
      <c r="AV43" s="217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36.45833333</v>
      </c>
      <c r="K44" s="236"/>
      <c r="L44" s="236"/>
      <c r="M44" s="236"/>
      <c r="N44" s="236"/>
      <c r="O44" s="237">
        <f>AVERAGE(O11:O43)</f>
        <v>0</v>
      </c>
      <c r="P44" s="238"/>
      <c r="Q44" s="236"/>
      <c r="R44" s="236"/>
      <c r="S44" s="236"/>
      <c r="T44" s="237">
        <f>AVERAGE(T11:T43)</f>
        <v>36.45833333</v>
      </c>
      <c r="U44" s="236"/>
      <c r="V44" s="236"/>
      <c r="W44" s="236"/>
      <c r="X44" s="239"/>
      <c r="Y44" s="240">
        <f>AVERAGE(Y11:Y43)</f>
        <v>0</v>
      </c>
      <c r="Z44" s="241"/>
      <c r="AA44" s="241"/>
      <c r="AB44" s="241"/>
      <c r="AC44" s="241"/>
      <c r="AD44" s="240">
        <f>AVERAGE(AD11:AD43)</f>
        <v>0</v>
      </c>
      <c r="AE44" s="242"/>
      <c r="AF44" s="242"/>
      <c r="AG44" s="242"/>
      <c r="AH44" s="242"/>
      <c r="AI44" s="242">
        <f>AVERAGE(AI11:AI43)</f>
        <v>0</v>
      </c>
      <c r="AJ44" s="242"/>
      <c r="AK44" s="242"/>
      <c r="AL44" s="242"/>
      <c r="AM44" s="242"/>
      <c r="AN44" s="243">
        <f>AVERAGE(AN11:AN43)</f>
        <v>0</v>
      </c>
      <c r="AO44" s="110"/>
      <c r="AP44" s="237">
        <f>SUM(AP11:AP42)</f>
        <v>0</v>
      </c>
      <c r="AQ44" s="240">
        <f t="shared" ref="AQ44:AR44" si="42">AVERAGE(AQ11:AQ43)</f>
        <v>17.87878788</v>
      </c>
      <c r="AR44" s="244">
        <f t="shared" si="42"/>
        <v>32.72727273</v>
      </c>
      <c r="AS44" s="236"/>
      <c r="AT44" s="238"/>
      <c r="AU44" s="239"/>
      <c r="AV44" s="217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14.52912001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31"/>
      <c r="Z45" s="221"/>
      <c r="AA45" s="221"/>
      <c r="AB45" s="221"/>
      <c r="AC45" s="22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21"/>
      <c r="AO45" s="110"/>
      <c r="AP45" s="221"/>
      <c r="AQ45" s="245"/>
      <c r="AR45" s="216"/>
      <c r="AS45" s="245"/>
      <c r="AT45" s="246"/>
      <c r="AU45" s="216"/>
      <c r="AV45" s="217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248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4"/>
      <c r="BC46" s="154"/>
      <c r="BD46" s="154"/>
      <c r="BE46" s="154"/>
      <c r="BF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248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4"/>
      <c r="BC47" s="154"/>
      <c r="BD47" s="154"/>
      <c r="BE47" s="154"/>
      <c r="BF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248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4"/>
      <c r="BC48" s="154"/>
      <c r="BD48" s="154"/>
      <c r="BE48" s="154"/>
      <c r="BF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248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4"/>
      <c r="BC49" s="154"/>
      <c r="BD49" s="154"/>
      <c r="BE49" s="154"/>
      <c r="BF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  <c r="BB951" s="152"/>
      <c r="BC951" s="152"/>
      <c r="BD951" s="152"/>
      <c r="BE951" s="152"/>
      <c r="BF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  <c r="BB952" s="152"/>
      <c r="BC952" s="152"/>
      <c r="BD952" s="152"/>
      <c r="BE952" s="152"/>
      <c r="BF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  <c r="BB953" s="152"/>
      <c r="BC953" s="152"/>
      <c r="BD953" s="152"/>
      <c r="BE953" s="152"/>
      <c r="BF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  <c r="BB954" s="152"/>
      <c r="BC954" s="152"/>
      <c r="BD954" s="152"/>
      <c r="BE954" s="152"/>
      <c r="BF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  <c r="BB955" s="152"/>
      <c r="BC955" s="152"/>
      <c r="BD955" s="152"/>
      <c r="BE955" s="152"/>
      <c r="BF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  <c r="BB956" s="152"/>
      <c r="BC956" s="152"/>
      <c r="BD956" s="152"/>
      <c r="BE956" s="152"/>
      <c r="BF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  <c r="BB957" s="152"/>
      <c r="BC957" s="152"/>
      <c r="BD957" s="152"/>
      <c r="BE957" s="152"/>
      <c r="BF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  <c r="BB958" s="152"/>
      <c r="BC958" s="152"/>
      <c r="BD958" s="152"/>
      <c r="BE958" s="152"/>
      <c r="BF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  <c r="BB959" s="152"/>
      <c r="BC959" s="152"/>
      <c r="BD959" s="152"/>
      <c r="BE959" s="152"/>
      <c r="BF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  <c r="BB960" s="152"/>
      <c r="BC960" s="152"/>
      <c r="BD960" s="152"/>
      <c r="BE960" s="152"/>
      <c r="BF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  <c r="BB961" s="152"/>
      <c r="BC961" s="152"/>
      <c r="BD961" s="152"/>
      <c r="BE961" s="152"/>
      <c r="BF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  <c r="BB962" s="152"/>
      <c r="BC962" s="152"/>
      <c r="BD962" s="152"/>
      <c r="BE962" s="152"/>
      <c r="BF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  <c r="BB963" s="152"/>
      <c r="BC963" s="152"/>
      <c r="BD963" s="152"/>
      <c r="BE963" s="152"/>
      <c r="BF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  <c r="BB964" s="152"/>
      <c r="BC964" s="152"/>
      <c r="BD964" s="152"/>
      <c r="BE964" s="152"/>
      <c r="BF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  <c r="BB965" s="152"/>
      <c r="BC965" s="152"/>
      <c r="BD965" s="152"/>
      <c r="BE965" s="152"/>
      <c r="BF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  <c r="BB966" s="152"/>
      <c r="BC966" s="152"/>
      <c r="BD966" s="152"/>
      <c r="BE966" s="152"/>
      <c r="BF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  <c r="BB967" s="152"/>
      <c r="BC967" s="152"/>
      <c r="BD967" s="152"/>
      <c r="BE967" s="152"/>
      <c r="BF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  <c r="BB968" s="152"/>
      <c r="BC968" s="152"/>
      <c r="BD968" s="152"/>
      <c r="BE968" s="152"/>
      <c r="BF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  <c r="BB969" s="152"/>
      <c r="BC969" s="152"/>
      <c r="BD969" s="152"/>
      <c r="BE969" s="152"/>
      <c r="BF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  <c r="BB970" s="152"/>
      <c r="BC970" s="152"/>
      <c r="BD970" s="152"/>
      <c r="BE970" s="152"/>
      <c r="BF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  <c r="BB971" s="152"/>
      <c r="BC971" s="152"/>
      <c r="BD971" s="152"/>
      <c r="BE971" s="152"/>
      <c r="BF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  <c r="BB972" s="152"/>
      <c r="BC972" s="152"/>
      <c r="BD972" s="152"/>
      <c r="BE972" s="152"/>
      <c r="BF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  <c r="BB973" s="152"/>
      <c r="BC973" s="152"/>
      <c r="BD973" s="152"/>
      <c r="BE973" s="152"/>
      <c r="BF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  <c r="BB974" s="152"/>
      <c r="BC974" s="152"/>
      <c r="BD974" s="152"/>
      <c r="BE974" s="152"/>
      <c r="BF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  <c r="BB975" s="152"/>
      <c r="BC975" s="152"/>
      <c r="BD975" s="152"/>
      <c r="BE975" s="152"/>
      <c r="BF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  <c r="BB976" s="152"/>
      <c r="BC976" s="152"/>
      <c r="BD976" s="152"/>
      <c r="BE976" s="152"/>
      <c r="BF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  <c r="BB977" s="152"/>
      <c r="BC977" s="152"/>
      <c r="BD977" s="152"/>
      <c r="BE977" s="152"/>
      <c r="BF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  <c r="BB978" s="152"/>
      <c r="BC978" s="152"/>
      <c r="BD978" s="152"/>
      <c r="BE978" s="152"/>
      <c r="BF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  <c r="BB979" s="152"/>
      <c r="BC979" s="152"/>
      <c r="BD979" s="152"/>
      <c r="BE979" s="152"/>
      <c r="BF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  <c r="BB980" s="152"/>
      <c r="BC980" s="152"/>
      <c r="BD980" s="152"/>
      <c r="BE980" s="152"/>
      <c r="BF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  <c r="BB981" s="152"/>
      <c r="BC981" s="152"/>
      <c r="BD981" s="152"/>
      <c r="BE981" s="152"/>
      <c r="BF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  <c r="BB982" s="152"/>
      <c r="BC982" s="152"/>
      <c r="BD982" s="152"/>
      <c r="BE982" s="152"/>
      <c r="BF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  <c r="BB983" s="152"/>
      <c r="BC983" s="152"/>
      <c r="BD983" s="152"/>
      <c r="BE983" s="152"/>
      <c r="BF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  <c r="BB984" s="152"/>
      <c r="BC984" s="152"/>
      <c r="BD984" s="152"/>
      <c r="BE984" s="152"/>
      <c r="BF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  <c r="BB985" s="152"/>
      <c r="BC985" s="152"/>
      <c r="BD985" s="152"/>
      <c r="BE985" s="152"/>
      <c r="BF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  <c r="BB986" s="152"/>
      <c r="BC986" s="152"/>
      <c r="BD986" s="152"/>
      <c r="BE986" s="152"/>
      <c r="BF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  <c r="BB987" s="152"/>
      <c r="BC987" s="152"/>
      <c r="BD987" s="152"/>
      <c r="BE987" s="152"/>
      <c r="BF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  <c r="BB988" s="152"/>
      <c r="BC988" s="152"/>
      <c r="BD988" s="152"/>
      <c r="BE988" s="152"/>
      <c r="BF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  <c r="BB989" s="152"/>
      <c r="BC989" s="152"/>
      <c r="BD989" s="152"/>
      <c r="BE989" s="152"/>
      <c r="BF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  <c r="BB990" s="152"/>
      <c r="BC990" s="152"/>
      <c r="BD990" s="152"/>
      <c r="BE990" s="152"/>
      <c r="BF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  <c r="BB991" s="152"/>
      <c r="BC991" s="152"/>
      <c r="BD991" s="152"/>
      <c r="BE991" s="152"/>
      <c r="BF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  <c r="BB992" s="152"/>
      <c r="BC992" s="152"/>
      <c r="BD992" s="152"/>
      <c r="BE992" s="152"/>
      <c r="BF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  <c r="BB993" s="152"/>
      <c r="BC993" s="152"/>
      <c r="BD993" s="152"/>
      <c r="BE993" s="152"/>
      <c r="BF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  <c r="BB994" s="152"/>
      <c r="BC994" s="152"/>
      <c r="BD994" s="152"/>
      <c r="BE994" s="152"/>
      <c r="BF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  <c r="BB995" s="152"/>
      <c r="BC995" s="152"/>
      <c r="BD995" s="152"/>
      <c r="BE995" s="152"/>
      <c r="BF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  <c r="BB996" s="152"/>
      <c r="BC996" s="152"/>
      <c r="BD996" s="152"/>
      <c r="BE996" s="152"/>
      <c r="BF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  <c r="BB997" s="152"/>
      <c r="BC997" s="152"/>
      <c r="BD997" s="152"/>
      <c r="BE997" s="152"/>
      <c r="BF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  <c r="BB998" s="152"/>
      <c r="BC998" s="152"/>
      <c r="BD998" s="152"/>
      <c r="BE998" s="152"/>
      <c r="BF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  <c r="BB999" s="152"/>
      <c r="BC999" s="152"/>
      <c r="BD999" s="152"/>
      <c r="BE999" s="152"/>
      <c r="BF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  <c r="BB1000" s="152"/>
      <c r="BC1000" s="152"/>
      <c r="BD1000" s="152"/>
      <c r="BE1000" s="152"/>
      <c r="BF1000" s="152"/>
    </row>
  </sheetData>
  <mergeCells count="40">
    <mergeCell ref="Y9:Y10"/>
    <mergeCell ref="Z9:AC9"/>
    <mergeCell ref="A11:A21"/>
    <mergeCell ref="A22:A32"/>
    <mergeCell ref="A33:A43"/>
    <mergeCell ref="H44:I44"/>
    <mergeCell ref="H45:I45"/>
    <mergeCell ref="AD9:AD10"/>
    <mergeCell ref="AE9:AH9"/>
    <mergeCell ref="AI9:AI10"/>
    <mergeCell ref="AJ9:AM9"/>
    <mergeCell ref="AS11:AS21"/>
    <mergeCell ref="AT11:AT21"/>
    <mergeCell ref="AS22:AS32"/>
    <mergeCell ref="AT22:AT32"/>
    <mergeCell ref="AS33:AS43"/>
    <mergeCell ref="AT33:AT43"/>
    <mergeCell ref="L2:P3"/>
    <mergeCell ref="C8:D8"/>
    <mergeCell ref="E8:E10"/>
    <mergeCell ref="F8:I8"/>
    <mergeCell ref="J8:J10"/>
    <mergeCell ref="AO8:AO10"/>
    <mergeCell ref="AP8:AP10"/>
    <mergeCell ref="AN9:AN10"/>
    <mergeCell ref="K8:AN8"/>
    <mergeCell ref="AQ8:AS8"/>
    <mergeCell ref="AT8:AT10"/>
    <mergeCell ref="AU8:AU10"/>
    <mergeCell ref="AQ9:AQ10"/>
    <mergeCell ref="A9:A10"/>
    <mergeCell ref="B9:B10"/>
    <mergeCell ref="C9:C10"/>
    <mergeCell ref="D9:D10"/>
    <mergeCell ref="F9:I9"/>
    <mergeCell ref="K9:N9"/>
    <mergeCell ref="O9:O10"/>
    <mergeCell ref="P9:S9"/>
    <mergeCell ref="T9:T10"/>
    <mergeCell ref="U9:X9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41" max="42" width="10.75"/>
    <col customWidth="1" min="45" max="45" width="14.5"/>
  </cols>
  <sheetData>
    <row r="1">
      <c r="A1" s="151" t="s">
        <v>96</v>
      </c>
      <c r="B1" s="152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4"/>
      <c r="BC1" s="154"/>
      <c r="BD1" s="154"/>
      <c r="BE1" s="154"/>
      <c r="BF1" s="152"/>
    </row>
    <row r="2">
      <c r="A2" s="155" t="s">
        <v>0</v>
      </c>
      <c r="B2" s="156" t="s">
        <v>350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4"/>
      <c r="BC2" s="154"/>
      <c r="BD2" s="154"/>
      <c r="BE2" s="154"/>
      <c r="BF2" s="152"/>
    </row>
    <row r="3">
      <c r="A3" s="155" t="s">
        <v>232</v>
      </c>
      <c r="B3" s="156" t="s">
        <v>349</v>
      </c>
      <c r="C3" s="16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4"/>
      <c r="BC3" s="154"/>
      <c r="BD3" s="154"/>
      <c r="BE3" s="154"/>
      <c r="BF3" s="152"/>
    </row>
    <row r="4">
      <c r="A4" s="152"/>
      <c r="B4" s="160" t="s">
        <v>235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4"/>
      <c r="BC4" s="154"/>
      <c r="BD4" s="154"/>
      <c r="BE4" s="154"/>
      <c r="BF4" s="152"/>
    </row>
    <row r="5">
      <c r="A5" s="155" t="s">
        <v>236</v>
      </c>
      <c r="B5" s="152"/>
      <c r="C5" s="152"/>
      <c r="D5" s="155" t="s">
        <v>237</v>
      </c>
      <c r="E5" s="156" t="s">
        <v>267</v>
      </c>
      <c r="F5" s="152"/>
      <c r="G5" s="157" t="s">
        <v>238</v>
      </c>
      <c r="H5" s="156"/>
      <c r="I5" s="152"/>
      <c r="J5" s="152"/>
      <c r="K5" s="155" t="s">
        <v>239</v>
      </c>
      <c r="L5" s="156" t="s">
        <v>288</v>
      </c>
      <c r="M5" s="152"/>
      <c r="N5" s="152"/>
      <c r="O5" s="152"/>
      <c r="P5" s="152"/>
      <c r="Q5" s="152"/>
      <c r="R5" s="152"/>
      <c r="S5" s="152"/>
      <c r="T5" s="152"/>
      <c r="U5" s="155" t="s">
        <v>240</v>
      </c>
      <c r="V5" s="152"/>
      <c r="W5" s="161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4"/>
      <c r="BC5" s="154"/>
      <c r="BD5" s="154"/>
      <c r="BE5" s="154"/>
      <c r="BF5" s="152"/>
    </row>
    <row r="6">
      <c r="A6" s="152"/>
      <c r="B6" s="152"/>
      <c r="C6" s="152"/>
      <c r="D6" s="155" t="s">
        <v>241</v>
      </c>
      <c r="E6" s="156" t="s">
        <v>288</v>
      </c>
      <c r="F6" s="152"/>
      <c r="G6" s="157" t="s">
        <v>242</v>
      </c>
      <c r="H6" s="156" t="s">
        <v>186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 t="s">
        <v>10</v>
      </c>
      <c r="V6" s="162" t="s">
        <v>243</v>
      </c>
      <c r="W6" s="158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4"/>
      <c r="BC6" s="154"/>
      <c r="BD6" s="154"/>
      <c r="BE6" s="154"/>
      <c r="BF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4"/>
      <c r="BC7" s="154"/>
      <c r="BD7" s="154"/>
      <c r="BE7" s="154"/>
      <c r="BF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6"/>
      <c r="AO8" s="169" t="s">
        <v>250</v>
      </c>
      <c r="AP8" s="169" t="s">
        <v>251</v>
      </c>
      <c r="AQ8" s="170" t="s">
        <v>252</v>
      </c>
      <c r="AR8" s="39"/>
      <c r="AS8" s="40"/>
      <c r="AT8" s="171" t="s">
        <v>253</v>
      </c>
      <c r="AU8" s="172" t="s">
        <v>254</v>
      </c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8" t="s">
        <v>197</v>
      </c>
      <c r="L9" s="39"/>
      <c r="M9" s="39"/>
      <c r="N9" s="285"/>
      <c r="O9" s="181" t="s">
        <v>260</v>
      </c>
      <c r="P9" s="178" t="s">
        <v>198</v>
      </c>
      <c r="Q9" s="39"/>
      <c r="R9" s="39"/>
      <c r="S9" s="40"/>
      <c r="T9" s="183" t="s">
        <v>260</v>
      </c>
      <c r="U9" s="178" t="s">
        <v>199</v>
      </c>
      <c r="V9" s="39"/>
      <c r="W9" s="39"/>
      <c r="X9" s="40"/>
      <c r="Y9" s="185" t="s">
        <v>260</v>
      </c>
      <c r="Z9" s="186" t="s">
        <v>204</v>
      </c>
      <c r="AA9" s="35"/>
      <c r="AB9" s="35"/>
      <c r="AC9" s="36"/>
      <c r="AD9" s="185" t="s">
        <v>261</v>
      </c>
      <c r="AE9" s="187" t="s">
        <v>203</v>
      </c>
      <c r="AF9" s="39"/>
      <c r="AG9" s="39"/>
      <c r="AH9" s="40"/>
      <c r="AI9" s="188" t="s">
        <v>260</v>
      </c>
      <c r="AJ9" s="189" t="s">
        <v>200</v>
      </c>
      <c r="AK9" s="39"/>
      <c r="AL9" s="39"/>
      <c r="AM9" s="40"/>
      <c r="AN9" s="188" t="s">
        <v>260</v>
      </c>
      <c r="AO9" s="97"/>
      <c r="AP9" s="97"/>
      <c r="AQ9" s="172" t="s">
        <v>262</v>
      </c>
      <c r="AR9" s="190" t="s">
        <v>263</v>
      </c>
      <c r="AS9" s="191" t="s">
        <v>264</v>
      </c>
      <c r="AT9" s="97"/>
      <c r="AU9" s="97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193">
        <v>1.0</v>
      </c>
      <c r="V10" s="193">
        <v>2.0</v>
      </c>
      <c r="W10" s="193">
        <v>3.0</v>
      </c>
      <c r="X10" s="193">
        <v>4.0</v>
      </c>
      <c r="Y10" s="96"/>
      <c r="Z10" s="198">
        <v>1.0</v>
      </c>
      <c r="AA10" s="198">
        <v>2.0</v>
      </c>
      <c r="AB10" s="198">
        <v>3.0</v>
      </c>
      <c r="AC10" s="198">
        <v>4.0</v>
      </c>
      <c r="AD10" s="96"/>
      <c r="AE10" s="199">
        <v>1.0</v>
      </c>
      <c r="AF10" s="199">
        <v>2.0</v>
      </c>
      <c r="AG10" s="199">
        <v>3.0</v>
      </c>
      <c r="AH10" s="199">
        <v>4.0</v>
      </c>
      <c r="AI10" s="96"/>
      <c r="AJ10" s="199">
        <v>1.0</v>
      </c>
      <c r="AK10" s="199">
        <v>2.0</v>
      </c>
      <c r="AL10" s="199">
        <v>3.0</v>
      </c>
      <c r="AM10" s="199">
        <v>4.0</v>
      </c>
      <c r="AN10" s="96"/>
      <c r="AO10" s="96"/>
      <c r="AP10" s="96"/>
      <c r="AQ10" s="96"/>
      <c r="AR10" s="200" t="s">
        <v>265</v>
      </c>
      <c r="AS10" s="201" t="s">
        <v>246</v>
      </c>
      <c r="AT10" s="96"/>
      <c r="AU10" s="96"/>
      <c r="AV10" s="152"/>
      <c r="AW10" s="162"/>
      <c r="AX10" s="152"/>
      <c r="AY10" s="152"/>
      <c r="AZ10" s="152"/>
      <c r="BA10" s="152"/>
      <c r="BB10" s="152"/>
      <c r="BC10" s="152"/>
      <c r="BD10" s="152"/>
      <c r="BE10" s="152"/>
      <c r="BF10" s="152"/>
    </row>
    <row r="11">
      <c r="A11" s="202">
        <v>1.0</v>
      </c>
      <c r="B11" s="203">
        <v>0.0</v>
      </c>
      <c r="C11" s="204"/>
      <c r="D11" s="205"/>
      <c r="E11" s="206"/>
      <c r="F11" s="207">
        <f t="shared" ref="F11:I11" si="1">sum(K11,P11,U11,Z11,AE5,AJ11)</f>
        <v>50</v>
      </c>
      <c r="G11" s="207">
        <f t="shared" si="1"/>
        <v>37.5</v>
      </c>
      <c r="H11" s="207">
        <f t="shared" si="1"/>
        <v>19.25</v>
      </c>
      <c r="I11" s="207">
        <f t="shared" si="1"/>
        <v>25</v>
      </c>
      <c r="J11" s="208">
        <f t="shared" ref="J11:J43" si="3">AVERAGE(F11:I11)</f>
        <v>32.9375</v>
      </c>
      <c r="K11" s="307">
        <v>0.0</v>
      </c>
      <c r="L11" s="307">
        <v>0.0</v>
      </c>
      <c r="M11" s="307">
        <v>0.0</v>
      </c>
      <c r="N11" s="307">
        <v>0.0</v>
      </c>
      <c r="O11" s="207">
        <f t="shared" ref="O11:O43" si="4">AVERAGE(K11:N11)</f>
        <v>0</v>
      </c>
      <c r="P11" s="308">
        <v>25.0</v>
      </c>
      <c r="Q11" s="308">
        <v>25.0</v>
      </c>
      <c r="R11" s="308">
        <v>12.5</v>
      </c>
      <c r="S11" s="308">
        <v>12.5</v>
      </c>
      <c r="T11" s="207">
        <f t="shared" ref="T11:T43" si="5">AVERAGE(P11:S11)</f>
        <v>18.75</v>
      </c>
      <c r="U11" s="110">
        <v>0.0</v>
      </c>
      <c r="V11" s="110">
        <v>0.0</v>
      </c>
      <c r="W11" s="110">
        <v>0.0</v>
      </c>
      <c r="X11" s="110">
        <v>0.0</v>
      </c>
      <c r="Y11" s="207">
        <f t="shared" ref="Y11:Y43" si="6">AVERAGE(U11:X11)</f>
        <v>0</v>
      </c>
      <c r="Z11" s="110">
        <v>25.0</v>
      </c>
      <c r="AA11" s="110">
        <v>12.5</v>
      </c>
      <c r="AB11" s="110">
        <v>6.75</v>
      </c>
      <c r="AC11" s="110">
        <v>12.5</v>
      </c>
      <c r="AD11" s="207">
        <f t="shared" ref="AD11:AD43" si="7">AVERAGE(Z11:AC11)</f>
        <v>14.1875</v>
      </c>
      <c r="AE11" s="307">
        <v>0.0</v>
      </c>
      <c r="AF11" s="307">
        <v>12.5</v>
      </c>
      <c r="AG11" s="307">
        <v>0.0</v>
      </c>
      <c r="AH11" s="307">
        <v>0.0</v>
      </c>
      <c r="AI11" s="211">
        <f t="shared" ref="AI11:AI43" si="8">AVERAGE(AE11:AH11)</f>
        <v>3.125</v>
      </c>
      <c r="AJ11" s="210">
        <v>0.0</v>
      </c>
      <c r="AK11" s="210">
        <v>0.0</v>
      </c>
      <c r="AL11" s="210">
        <v>0.0</v>
      </c>
      <c r="AM11" s="210">
        <v>0.0</v>
      </c>
      <c r="AN11" s="211">
        <f t="shared" ref="AN11:AN43" si="9">AVERAGE(AJ11:AM11)</f>
        <v>0</v>
      </c>
      <c r="AO11" s="110">
        <f t="shared" ref="AO11:AO43" si="10">SUM((O11&gt;0)*1,(T11&gt;0)*1,(Y11&gt;0)*1,(AD11&gt;0)*1,(AI11&gt;0)*1,(AN11&gt;0)*1)</f>
        <v>3</v>
      </c>
      <c r="AP11" s="110">
        <v>0.0</v>
      </c>
      <c r="AQ11" s="309">
        <v>25.0</v>
      </c>
      <c r="AR11" s="310">
        <v>40.0</v>
      </c>
      <c r="AS11" s="214" t="s">
        <v>179</v>
      </c>
      <c r="AT11" s="215" t="s">
        <v>338</v>
      </c>
      <c r="AU11" s="216"/>
      <c r="AV11" s="217"/>
      <c r="AW11" s="162"/>
      <c r="AX11" s="152"/>
      <c r="AY11" s="152"/>
      <c r="AZ11" s="152"/>
      <c r="BA11" s="152"/>
      <c r="BB11" s="152"/>
      <c r="BC11" s="152"/>
      <c r="BD11" s="152"/>
      <c r="BE11" s="152"/>
      <c r="BF11" s="152"/>
    </row>
    <row r="12">
      <c r="A12" s="97"/>
      <c r="B12" s="203">
        <v>10.0</v>
      </c>
      <c r="C12" s="218"/>
      <c r="D12" s="219"/>
      <c r="E12" s="220"/>
      <c r="F12" s="207">
        <f t="shared" ref="F12:I12" si="2">sum(K12,P12,U12,Z12,AE6,AJ12)</f>
        <v>25</v>
      </c>
      <c r="G12" s="207">
        <f t="shared" si="2"/>
        <v>37.5</v>
      </c>
      <c r="H12" s="207">
        <f t="shared" si="2"/>
        <v>37.5</v>
      </c>
      <c r="I12" s="207">
        <f t="shared" si="2"/>
        <v>12.5</v>
      </c>
      <c r="J12" s="208">
        <f t="shared" si="3"/>
        <v>28.125</v>
      </c>
      <c r="K12" s="307">
        <v>0.0</v>
      </c>
      <c r="L12" s="307">
        <v>0.0</v>
      </c>
      <c r="M12" s="307">
        <v>0.0</v>
      </c>
      <c r="N12" s="307">
        <v>0.0</v>
      </c>
      <c r="O12" s="207">
        <f t="shared" si="4"/>
        <v>0</v>
      </c>
      <c r="P12" s="311">
        <v>25.0</v>
      </c>
      <c r="Q12" s="311">
        <v>25.0</v>
      </c>
      <c r="R12" s="311">
        <v>25.0</v>
      </c>
      <c r="S12" s="311">
        <v>12.5</v>
      </c>
      <c r="T12" s="207">
        <f t="shared" si="5"/>
        <v>21.875</v>
      </c>
      <c r="U12" s="110">
        <v>0.0</v>
      </c>
      <c r="V12" s="110">
        <v>0.0</v>
      </c>
      <c r="W12" s="110">
        <v>0.0</v>
      </c>
      <c r="X12" s="110">
        <v>0.0</v>
      </c>
      <c r="Y12" s="207">
        <f t="shared" si="6"/>
        <v>0</v>
      </c>
      <c r="Z12" s="110">
        <v>0.0</v>
      </c>
      <c r="AA12" s="110">
        <v>12.5</v>
      </c>
      <c r="AB12" s="110">
        <v>12.5</v>
      </c>
      <c r="AC12" s="110">
        <v>0.0</v>
      </c>
      <c r="AD12" s="207">
        <f t="shared" si="7"/>
        <v>6.25</v>
      </c>
      <c r="AE12" s="307">
        <v>25.0</v>
      </c>
      <c r="AF12" s="307">
        <v>25.0</v>
      </c>
      <c r="AG12" s="307">
        <v>0.0</v>
      </c>
      <c r="AH12" s="307">
        <v>0.0</v>
      </c>
      <c r="AI12" s="211">
        <f t="shared" si="8"/>
        <v>12.5</v>
      </c>
      <c r="AJ12" s="210">
        <v>0.0</v>
      </c>
      <c r="AK12" s="210">
        <v>0.0</v>
      </c>
      <c r="AL12" s="210">
        <v>0.0</v>
      </c>
      <c r="AM12" s="210">
        <v>0.0</v>
      </c>
      <c r="AN12" s="211">
        <f t="shared" si="9"/>
        <v>0</v>
      </c>
      <c r="AO12" s="110">
        <f t="shared" si="10"/>
        <v>3</v>
      </c>
      <c r="AP12" s="110">
        <v>0.0</v>
      </c>
      <c r="AQ12" s="310">
        <v>25.0</v>
      </c>
      <c r="AR12" s="310">
        <v>70.0</v>
      </c>
      <c r="AS12" s="97"/>
      <c r="AT12" s="97"/>
      <c r="AU12" s="216"/>
      <c r="AV12" s="217"/>
      <c r="AW12" s="162"/>
      <c r="AX12" s="152"/>
      <c r="AY12" s="152"/>
      <c r="AZ12" s="152"/>
      <c r="BA12" s="152"/>
      <c r="BB12" s="152"/>
      <c r="BC12" s="152"/>
      <c r="BD12" s="152"/>
      <c r="BE12" s="152"/>
      <c r="BF12" s="152"/>
    </row>
    <row r="13">
      <c r="A13" s="97"/>
      <c r="B13" s="203">
        <v>20.0</v>
      </c>
      <c r="C13" s="218"/>
      <c r="D13" s="219"/>
      <c r="E13" s="220"/>
      <c r="F13" s="207">
        <f t="shared" ref="F13:I13" si="11">sum(K13,P13,U13,Z13,AE7,AJ13)</f>
        <v>37.5</v>
      </c>
      <c r="G13" s="207">
        <f t="shared" si="11"/>
        <v>37.5</v>
      </c>
      <c r="H13" s="207">
        <f t="shared" si="11"/>
        <v>12.5</v>
      </c>
      <c r="I13" s="207">
        <f t="shared" si="11"/>
        <v>25</v>
      </c>
      <c r="J13" s="208">
        <f t="shared" si="3"/>
        <v>28.125</v>
      </c>
      <c r="K13" s="307">
        <v>0.0</v>
      </c>
      <c r="L13" s="307">
        <v>0.0</v>
      </c>
      <c r="M13" s="307">
        <v>0.0</v>
      </c>
      <c r="N13" s="307">
        <v>0.0</v>
      </c>
      <c r="O13" s="207">
        <f t="shared" si="4"/>
        <v>0</v>
      </c>
      <c r="P13" s="311">
        <v>25.0</v>
      </c>
      <c r="Q13" s="307">
        <v>12.5</v>
      </c>
      <c r="R13" s="307">
        <v>12.5</v>
      </c>
      <c r="S13" s="307">
        <v>25.0</v>
      </c>
      <c r="T13" s="207">
        <f t="shared" si="5"/>
        <v>18.75</v>
      </c>
      <c r="U13" s="110">
        <v>0.0</v>
      </c>
      <c r="V13" s="110">
        <v>0.0</v>
      </c>
      <c r="W13" s="110">
        <v>0.0</v>
      </c>
      <c r="X13" s="110">
        <v>0.0</v>
      </c>
      <c r="Y13" s="207">
        <f t="shared" si="6"/>
        <v>0</v>
      </c>
      <c r="Z13" s="110">
        <v>12.5</v>
      </c>
      <c r="AA13" s="110">
        <v>25.0</v>
      </c>
      <c r="AB13" s="110">
        <v>0.0</v>
      </c>
      <c r="AC13" s="110">
        <v>0.0</v>
      </c>
      <c r="AD13" s="207">
        <f t="shared" si="7"/>
        <v>9.375</v>
      </c>
      <c r="AE13" s="307">
        <v>25.0</v>
      </c>
      <c r="AF13" s="307">
        <v>37.5</v>
      </c>
      <c r="AG13" s="307">
        <v>12.5</v>
      </c>
      <c r="AH13" s="307">
        <v>12.5</v>
      </c>
      <c r="AI13" s="211">
        <f t="shared" si="8"/>
        <v>21.875</v>
      </c>
      <c r="AJ13" s="210">
        <v>0.0</v>
      </c>
      <c r="AK13" s="210">
        <v>0.0</v>
      </c>
      <c r="AL13" s="210">
        <v>0.0</v>
      </c>
      <c r="AM13" s="210">
        <v>0.0</v>
      </c>
      <c r="AN13" s="211">
        <f t="shared" si="9"/>
        <v>0</v>
      </c>
      <c r="AO13" s="110">
        <f t="shared" si="10"/>
        <v>3</v>
      </c>
      <c r="AP13" s="110">
        <v>0.0</v>
      </c>
      <c r="AQ13" s="310">
        <v>25.0</v>
      </c>
      <c r="AR13" s="310">
        <v>60.0</v>
      </c>
      <c r="AS13" s="97"/>
      <c r="AT13" s="97"/>
      <c r="AU13" s="216"/>
      <c r="AV13" s="217"/>
      <c r="AW13" s="162"/>
      <c r="AX13" s="152"/>
      <c r="AY13" s="152"/>
      <c r="AZ13" s="152"/>
      <c r="BA13" s="152"/>
      <c r="BB13" s="152"/>
      <c r="BC13" s="152"/>
      <c r="BD13" s="152"/>
      <c r="BE13" s="152"/>
      <c r="BF13" s="152"/>
    </row>
    <row r="14">
      <c r="A14" s="97"/>
      <c r="B14" s="203">
        <v>30.0</v>
      </c>
      <c r="C14" s="218"/>
      <c r="D14" s="219"/>
      <c r="E14" s="220"/>
      <c r="F14" s="207">
        <f t="shared" ref="F14:I14" si="12">sum(K14,P14,U14,Z14,AE8,AJ14)</f>
        <v>12.5</v>
      </c>
      <c r="G14" s="207">
        <f t="shared" si="12"/>
        <v>12.5</v>
      </c>
      <c r="H14" s="207">
        <f t="shared" si="12"/>
        <v>37.5</v>
      </c>
      <c r="I14" s="207">
        <f t="shared" si="12"/>
        <v>37.5</v>
      </c>
      <c r="J14" s="208">
        <f t="shared" si="3"/>
        <v>25</v>
      </c>
      <c r="K14" s="307">
        <v>0.0</v>
      </c>
      <c r="L14" s="307">
        <v>0.0</v>
      </c>
      <c r="M14" s="307">
        <v>0.0</v>
      </c>
      <c r="N14" s="307">
        <v>0.0</v>
      </c>
      <c r="O14" s="207">
        <f t="shared" si="4"/>
        <v>0</v>
      </c>
      <c r="P14" s="311">
        <v>12.5</v>
      </c>
      <c r="Q14" s="307">
        <v>12.5</v>
      </c>
      <c r="R14" s="307">
        <v>25.0</v>
      </c>
      <c r="S14" s="307">
        <v>25.0</v>
      </c>
      <c r="T14" s="207">
        <f t="shared" si="5"/>
        <v>18.75</v>
      </c>
      <c r="U14" s="110">
        <v>0.0</v>
      </c>
      <c r="V14" s="110">
        <v>0.0</v>
      </c>
      <c r="W14" s="110">
        <v>0.0</v>
      </c>
      <c r="X14" s="110">
        <v>0.0</v>
      </c>
      <c r="Y14" s="207">
        <f t="shared" si="6"/>
        <v>0</v>
      </c>
      <c r="Z14" s="110">
        <v>0.0</v>
      </c>
      <c r="AA14" s="110">
        <v>0.0</v>
      </c>
      <c r="AB14" s="110">
        <v>12.5</v>
      </c>
      <c r="AC14" s="110">
        <v>12.5</v>
      </c>
      <c r="AD14" s="207">
        <f t="shared" si="7"/>
        <v>6.25</v>
      </c>
      <c r="AE14" s="307">
        <v>0.0</v>
      </c>
      <c r="AF14" s="307">
        <v>12.5</v>
      </c>
      <c r="AG14" s="307">
        <v>0.0</v>
      </c>
      <c r="AH14" s="307">
        <v>0.0</v>
      </c>
      <c r="AI14" s="211">
        <f t="shared" si="8"/>
        <v>3.125</v>
      </c>
      <c r="AJ14" s="210">
        <v>0.0</v>
      </c>
      <c r="AK14" s="210">
        <v>0.0</v>
      </c>
      <c r="AL14" s="210">
        <v>0.0</v>
      </c>
      <c r="AM14" s="210">
        <v>0.0</v>
      </c>
      <c r="AN14" s="211">
        <f t="shared" si="9"/>
        <v>0</v>
      </c>
      <c r="AO14" s="110">
        <f t="shared" si="10"/>
        <v>3</v>
      </c>
      <c r="AP14" s="110">
        <v>0.0</v>
      </c>
      <c r="AQ14" s="310">
        <v>25.0</v>
      </c>
      <c r="AR14" s="310">
        <v>30.0</v>
      </c>
      <c r="AS14" s="97"/>
      <c r="AT14" s="97"/>
      <c r="AU14" s="216"/>
      <c r="AV14" s="217"/>
      <c r="AW14" s="162"/>
      <c r="AX14" s="152"/>
      <c r="AY14" s="152"/>
      <c r="AZ14" s="152"/>
      <c r="BA14" s="152"/>
      <c r="BB14" s="152"/>
      <c r="BC14" s="152"/>
      <c r="BD14" s="152"/>
      <c r="BE14" s="152"/>
      <c r="BF14" s="152"/>
    </row>
    <row r="15">
      <c r="A15" s="97"/>
      <c r="B15" s="203">
        <v>40.0</v>
      </c>
      <c r="C15" s="218"/>
      <c r="D15" s="219"/>
      <c r="E15" s="220"/>
      <c r="F15" s="207">
        <f t="shared" ref="F15:I15" si="13">sum(K15,P15,U15,Z15,AE9,AJ15)</f>
        <v>31.75</v>
      </c>
      <c r="G15" s="207">
        <f t="shared" si="13"/>
        <v>31.75</v>
      </c>
      <c r="H15" s="207">
        <f t="shared" si="13"/>
        <v>25</v>
      </c>
      <c r="I15" s="207">
        <f t="shared" si="13"/>
        <v>37.5</v>
      </c>
      <c r="J15" s="208">
        <f t="shared" si="3"/>
        <v>31.5</v>
      </c>
      <c r="K15" s="307">
        <v>0.0</v>
      </c>
      <c r="L15" s="307">
        <v>0.0</v>
      </c>
      <c r="M15" s="307">
        <v>0.0</v>
      </c>
      <c r="N15" s="307">
        <v>0.0</v>
      </c>
      <c r="O15" s="207">
        <f t="shared" si="4"/>
        <v>0</v>
      </c>
      <c r="P15" s="311">
        <v>25.0</v>
      </c>
      <c r="Q15" s="307">
        <v>25.0</v>
      </c>
      <c r="R15" s="307">
        <v>25.0</v>
      </c>
      <c r="S15" s="307">
        <v>25.0</v>
      </c>
      <c r="T15" s="207">
        <f t="shared" si="5"/>
        <v>25</v>
      </c>
      <c r="U15" s="110">
        <v>0.0</v>
      </c>
      <c r="V15" s="110">
        <v>0.0</v>
      </c>
      <c r="W15" s="110">
        <v>0.0</v>
      </c>
      <c r="X15" s="110">
        <v>0.0</v>
      </c>
      <c r="Y15" s="207">
        <f t="shared" si="6"/>
        <v>0</v>
      </c>
      <c r="Z15" s="110">
        <v>6.75</v>
      </c>
      <c r="AA15" s="110">
        <v>6.75</v>
      </c>
      <c r="AB15" s="110">
        <v>0.0</v>
      </c>
      <c r="AC15" s="110">
        <v>12.5</v>
      </c>
      <c r="AD15" s="207">
        <f t="shared" si="7"/>
        <v>6.5</v>
      </c>
      <c r="AE15" s="307">
        <v>25.0</v>
      </c>
      <c r="AF15" s="307">
        <v>25.0</v>
      </c>
      <c r="AG15" s="307">
        <v>0.0</v>
      </c>
      <c r="AH15" s="307">
        <v>0.0</v>
      </c>
      <c r="AI15" s="211">
        <f t="shared" si="8"/>
        <v>12.5</v>
      </c>
      <c r="AJ15" s="210">
        <v>0.0</v>
      </c>
      <c r="AK15" s="210">
        <v>0.0</v>
      </c>
      <c r="AL15" s="210">
        <v>0.0</v>
      </c>
      <c r="AM15" s="210">
        <v>0.0</v>
      </c>
      <c r="AN15" s="211">
        <f t="shared" si="9"/>
        <v>0</v>
      </c>
      <c r="AO15" s="110">
        <f t="shared" si="10"/>
        <v>3</v>
      </c>
      <c r="AP15" s="110">
        <v>0.0</v>
      </c>
      <c r="AQ15" s="310">
        <v>25.0</v>
      </c>
      <c r="AR15" s="310">
        <v>20.0</v>
      </c>
      <c r="AS15" s="97"/>
      <c r="AT15" s="97"/>
      <c r="AU15" s="216"/>
      <c r="AV15" s="217"/>
      <c r="AW15" s="162"/>
      <c r="AX15" s="152"/>
      <c r="AY15" s="152"/>
      <c r="AZ15" s="152"/>
      <c r="BA15" s="152"/>
      <c r="BB15" s="152"/>
      <c r="BC15" s="152"/>
      <c r="BD15" s="152"/>
      <c r="BE15" s="152"/>
      <c r="BF15" s="152"/>
    </row>
    <row r="16">
      <c r="A16" s="97"/>
      <c r="B16" s="203">
        <v>50.0</v>
      </c>
      <c r="C16" s="218"/>
      <c r="D16" s="219"/>
      <c r="E16" s="220"/>
      <c r="F16" s="207">
        <f t="shared" ref="F16:I16" si="14">sum(K16,P16,U16,Z16,AE10,AJ16)</f>
        <v>26</v>
      </c>
      <c r="G16" s="207">
        <f t="shared" si="14"/>
        <v>27</v>
      </c>
      <c r="H16" s="207">
        <f t="shared" si="14"/>
        <v>28</v>
      </c>
      <c r="I16" s="207">
        <f t="shared" si="14"/>
        <v>29</v>
      </c>
      <c r="J16" s="208">
        <f t="shared" si="3"/>
        <v>27.5</v>
      </c>
      <c r="K16" s="307">
        <v>0.0</v>
      </c>
      <c r="L16" s="307">
        <v>0.0</v>
      </c>
      <c r="M16" s="307">
        <v>0.0</v>
      </c>
      <c r="N16" s="307">
        <v>0.0</v>
      </c>
      <c r="O16" s="207">
        <f t="shared" si="4"/>
        <v>0</v>
      </c>
      <c r="P16" s="311">
        <v>25.0</v>
      </c>
      <c r="Q16" s="311">
        <v>25.0</v>
      </c>
      <c r="R16" s="311">
        <v>25.0</v>
      </c>
      <c r="S16" s="311">
        <v>25.0</v>
      </c>
      <c r="T16" s="207">
        <f t="shared" si="5"/>
        <v>25</v>
      </c>
      <c r="U16" s="110">
        <v>0.0</v>
      </c>
      <c r="V16" s="110">
        <v>0.0</v>
      </c>
      <c r="W16" s="110">
        <v>0.0</v>
      </c>
      <c r="X16" s="110">
        <v>0.0</v>
      </c>
      <c r="Y16" s="207">
        <f t="shared" si="6"/>
        <v>0</v>
      </c>
      <c r="Z16" s="110">
        <v>0.0</v>
      </c>
      <c r="AA16" s="110">
        <v>0.0</v>
      </c>
      <c r="AB16" s="110">
        <v>0.0</v>
      </c>
      <c r="AC16" s="110">
        <v>0.0</v>
      </c>
      <c r="AD16" s="207">
        <f t="shared" si="7"/>
        <v>0</v>
      </c>
      <c r="AE16" s="307">
        <v>25.0</v>
      </c>
      <c r="AF16" s="307">
        <v>37.5</v>
      </c>
      <c r="AG16" s="307">
        <v>12.5</v>
      </c>
      <c r="AH16" s="307">
        <v>12.5</v>
      </c>
      <c r="AI16" s="211">
        <f t="shared" si="8"/>
        <v>21.875</v>
      </c>
      <c r="AJ16" s="210">
        <v>0.0</v>
      </c>
      <c r="AK16" s="210">
        <v>0.0</v>
      </c>
      <c r="AL16" s="210">
        <v>0.0</v>
      </c>
      <c r="AM16" s="210">
        <v>0.0</v>
      </c>
      <c r="AN16" s="211">
        <f t="shared" si="9"/>
        <v>0</v>
      </c>
      <c r="AO16" s="110">
        <f t="shared" si="10"/>
        <v>2</v>
      </c>
      <c r="AP16" s="110">
        <v>0.0</v>
      </c>
      <c r="AQ16" s="310">
        <v>0.0</v>
      </c>
      <c r="AR16" s="310">
        <v>20.0</v>
      </c>
      <c r="AS16" s="97"/>
      <c r="AT16" s="97"/>
      <c r="AU16" s="216"/>
      <c r="AV16" s="217"/>
      <c r="AW16" s="162"/>
      <c r="AX16" s="152"/>
      <c r="AY16" s="152"/>
      <c r="AZ16" s="152"/>
      <c r="BA16" s="152"/>
      <c r="BB16" s="152"/>
      <c r="BC16" s="152"/>
      <c r="BD16" s="152"/>
      <c r="BE16" s="152"/>
      <c r="BF16" s="152"/>
    </row>
    <row r="17">
      <c r="A17" s="97"/>
      <c r="B17" s="203">
        <v>60.0</v>
      </c>
      <c r="C17" s="223"/>
      <c r="D17" s="164"/>
      <c r="E17" s="220"/>
      <c r="F17" s="207">
        <f t="shared" ref="F17:I17" si="15">sum(K17,P17,U17,Z17,AE11,AJ17)</f>
        <v>25</v>
      </c>
      <c r="G17" s="207">
        <f t="shared" si="15"/>
        <v>37.5</v>
      </c>
      <c r="H17" s="207">
        <f t="shared" si="15"/>
        <v>25</v>
      </c>
      <c r="I17" s="207">
        <f t="shared" si="15"/>
        <v>12.5</v>
      </c>
      <c r="J17" s="208">
        <f t="shared" si="3"/>
        <v>25</v>
      </c>
      <c r="K17" s="307">
        <v>0.0</v>
      </c>
      <c r="L17" s="307">
        <v>0.0</v>
      </c>
      <c r="M17" s="307">
        <v>0.0</v>
      </c>
      <c r="N17" s="307">
        <v>0.0</v>
      </c>
      <c r="O17" s="207">
        <f t="shared" si="4"/>
        <v>0</v>
      </c>
      <c r="P17" s="311">
        <v>25.0</v>
      </c>
      <c r="Q17" s="311">
        <v>25.0</v>
      </c>
      <c r="R17" s="311">
        <v>25.0</v>
      </c>
      <c r="S17" s="311">
        <v>12.5</v>
      </c>
      <c r="T17" s="207">
        <f t="shared" si="5"/>
        <v>21.875</v>
      </c>
      <c r="U17" s="110">
        <v>0.0</v>
      </c>
      <c r="V17" s="110">
        <v>0.0</v>
      </c>
      <c r="W17" s="110">
        <v>0.0</v>
      </c>
      <c r="X17" s="110">
        <v>0.0</v>
      </c>
      <c r="Y17" s="207">
        <f t="shared" si="6"/>
        <v>0</v>
      </c>
      <c r="Z17" s="110">
        <v>0.0</v>
      </c>
      <c r="AA17" s="110">
        <v>0.0</v>
      </c>
      <c r="AB17" s="110">
        <v>0.0</v>
      </c>
      <c r="AC17" s="110">
        <v>0.0</v>
      </c>
      <c r="AD17" s="207">
        <f t="shared" si="7"/>
        <v>0</v>
      </c>
      <c r="AE17" s="307">
        <v>0.0</v>
      </c>
      <c r="AF17" s="307">
        <v>12.5</v>
      </c>
      <c r="AG17" s="307">
        <v>0.0</v>
      </c>
      <c r="AH17" s="307">
        <v>0.0</v>
      </c>
      <c r="AI17" s="211">
        <f t="shared" si="8"/>
        <v>3.125</v>
      </c>
      <c r="AJ17" s="210">
        <v>0.0</v>
      </c>
      <c r="AK17" s="210">
        <v>0.0</v>
      </c>
      <c r="AL17" s="210">
        <v>0.0</v>
      </c>
      <c r="AM17" s="210">
        <v>0.0</v>
      </c>
      <c r="AN17" s="211">
        <f t="shared" si="9"/>
        <v>0</v>
      </c>
      <c r="AO17" s="110">
        <f t="shared" si="10"/>
        <v>2</v>
      </c>
      <c r="AP17" s="110">
        <v>0.0</v>
      </c>
      <c r="AQ17" s="310">
        <v>30.0</v>
      </c>
      <c r="AR17" s="310">
        <v>20.0</v>
      </c>
      <c r="AS17" s="97"/>
      <c r="AT17" s="97"/>
      <c r="AU17" s="216"/>
      <c r="AV17" s="217"/>
      <c r="AW17" s="162"/>
      <c r="AX17" s="152"/>
      <c r="AY17" s="152"/>
      <c r="AZ17" s="152"/>
      <c r="BA17" s="152"/>
      <c r="BB17" s="152"/>
      <c r="BC17" s="152"/>
      <c r="BD17" s="152"/>
      <c r="BE17" s="152"/>
      <c r="BF17" s="152"/>
    </row>
    <row r="18">
      <c r="A18" s="97"/>
      <c r="B18" s="203">
        <v>70.0</v>
      </c>
      <c r="C18" s="223"/>
      <c r="D18" s="164"/>
      <c r="E18" s="220"/>
      <c r="F18" s="207">
        <f t="shared" ref="F18:I18" si="16">sum(K18,P18,U18,Z18,AE12,AJ18)</f>
        <v>50</v>
      </c>
      <c r="G18" s="207">
        <f t="shared" si="16"/>
        <v>62.5</v>
      </c>
      <c r="H18" s="207">
        <f t="shared" si="16"/>
        <v>37.5</v>
      </c>
      <c r="I18" s="207">
        <f t="shared" si="16"/>
        <v>37.5</v>
      </c>
      <c r="J18" s="208">
        <f t="shared" si="3"/>
        <v>46.875</v>
      </c>
      <c r="K18" s="307">
        <v>0.0</v>
      </c>
      <c r="L18" s="307">
        <v>12.5</v>
      </c>
      <c r="M18" s="307">
        <v>12.5</v>
      </c>
      <c r="N18" s="307">
        <v>0.0</v>
      </c>
      <c r="O18" s="207">
        <f t="shared" si="4"/>
        <v>6.25</v>
      </c>
      <c r="P18" s="311">
        <v>25.0</v>
      </c>
      <c r="Q18" s="311">
        <v>25.0</v>
      </c>
      <c r="R18" s="311">
        <v>25.0</v>
      </c>
      <c r="S18" s="311">
        <v>37.5</v>
      </c>
      <c r="T18" s="207">
        <f t="shared" si="5"/>
        <v>28.125</v>
      </c>
      <c r="U18" s="110">
        <v>0.0</v>
      </c>
      <c r="V18" s="110">
        <v>0.0</v>
      </c>
      <c r="W18" s="110">
        <v>0.0</v>
      </c>
      <c r="X18" s="110">
        <v>0.0</v>
      </c>
      <c r="Y18" s="207">
        <f t="shared" si="6"/>
        <v>0</v>
      </c>
      <c r="Z18" s="110">
        <v>0.0</v>
      </c>
      <c r="AA18" s="110">
        <v>0.0</v>
      </c>
      <c r="AB18" s="110">
        <v>0.0</v>
      </c>
      <c r="AC18" s="110">
        <v>0.0</v>
      </c>
      <c r="AD18" s="207">
        <f t="shared" si="7"/>
        <v>0</v>
      </c>
      <c r="AE18" s="307">
        <v>25.0</v>
      </c>
      <c r="AF18" s="307">
        <v>25.0</v>
      </c>
      <c r="AG18" s="307">
        <v>0.0</v>
      </c>
      <c r="AH18" s="307">
        <v>0.0</v>
      </c>
      <c r="AI18" s="211">
        <f t="shared" si="8"/>
        <v>12.5</v>
      </c>
      <c r="AJ18" s="210">
        <v>0.0</v>
      </c>
      <c r="AK18" s="210">
        <v>0.0</v>
      </c>
      <c r="AL18" s="210">
        <v>0.0</v>
      </c>
      <c r="AM18" s="210">
        <v>0.0</v>
      </c>
      <c r="AN18" s="211">
        <f t="shared" si="9"/>
        <v>0</v>
      </c>
      <c r="AO18" s="110">
        <f t="shared" si="10"/>
        <v>3</v>
      </c>
      <c r="AP18" s="110">
        <v>0.0</v>
      </c>
      <c r="AQ18" s="310">
        <v>0.0</v>
      </c>
      <c r="AR18" s="310">
        <v>30.0</v>
      </c>
      <c r="AS18" s="97"/>
      <c r="AT18" s="97"/>
      <c r="AU18" s="216"/>
      <c r="AV18" s="217"/>
      <c r="AW18" s="162"/>
      <c r="AX18" s="152"/>
      <c r="AY18" s="152"/>
      <c r="AZ18" s="152"/>
      <c r="BA18" s="152"/>
      <c r="BB18" s="152"/>
      <c r="BC18" s="152"/>
      <c r="BD18" s="152"/>
      <c r="BE18" s="152"/>
      <c r="BF18" s="152"/>
    </row>
    <row r="19">
      <c r="A19" s="97"/>
      <c r="B19" s="203">
        <v>80.0</v>
      </c>
      <c r="C19" s="223"/>
      <c r="D19" s="164"/>
      <c r="E19" s="220"/>
      <c r="F19" s="207">
        <f t="shared" ref="F19:I19" si="17">sum(K19,P19,U19,Z19,AE13,AJ19)</f>
        <v>50</v>
      </c>
      <c r="G19" s="207">
        <f t="shared" si="17"/>
        <v>75</v>
      </c>
      <c r="H19" s="207">
        <f t="shared" si="17"/>
        <v>62.5</v>
      </c>
      <c r="I19" s="207">
        <f t="shared" si="17"/>
        <v>37.5</v>
      </c>
      <c r="J19" s="208">
        <f t="shared" si="3"/>
        <v>56.25</v>
      </c>
      <c r="K19" s="307">
        <v>0.0</v>
      </c>
      <c r="L19" s="307">
        <v>12.5</v>
      </c>
      <c r="M19" s="307">
        <v>0.0</v>
      </c>
      <c r="N19" s="307">
        <v>0.0</v>
      </c>
      <c r="O19" s="207">
        <f t="shared" si="4"/>
        <v>3.125</v>
      </c>
      <c r="P19" s="311">
        <v>25.0</v>
      </c>
      <c r="Q19" s="311">
        <v>25.0</v>
      </c>
      <c r="R19" s="311">
        <v>50.0</v>
      </c>
      <c r="S19" s="311">
        <v>25.0</v>
      </c>
      <c r="T19" s="207">
        <f t="shared" si="5"/>
        <v>31.25</v>
      </c>
      <c r="U19" s="110">
        <v>0.0</v>
      </c>
      <c r="V19" s="110">
        <v>0.0</v>
      </c>
      <c r="W19" s="110">
        <v>0.0</v>
      </c>
      <c r="X19" s="110">
        <v>0.0</v>
      </c>
      <c r="Y19" s="207">
        <f t="shared" si="6"/>
        <v>0</v>
      </c>
      <c r="Z19" s="110">
        <v>0.0</v>
      </c>
      <c r="AA19" s="110">
        <v>0.0</v>
      </c>
      <c r="AB19" s="110">
        <v>0.0</v>
      </c>
      <c r="AC19" s="110">
        <v>0.0</v>
      </c>
      <c r="AD19" s="207">
        <f t="shared" si="7"/>
        <v>0</v>
      </c>
      <c r="AE19" s="307">
        <v>25.0</v>
      </c>
      <c r="AF19" s="307">
        <v>37.5</v>
      </c>
      <c r="AG19" s="307">
        <v>12.5</v>
      </c>
      <c r="AH19" s="307">
        <v>12.5</v>
      </c>
      <c r="AI19" s="211">
        <f t="shared" si="8"/>
        <v>21.875</v>
      </c>
      <c r="AJ19" s="210">
        <v>0.0</v>
      </c>
      <c r="AK19" s="210">
        <v>0.0</v>
      </c>
      <c r="AL19" s="210">
        <v>0.0</v>
      </c>
      <c r="AM19" s="210">
        <v>0.0</v>
      </c>
      <c r="AN19" s="211">
        <f t="shared" si="9"/>
        <v>0</v>
      </c>
      <c r="AO19" s="110">
        <f t="shared" si="10"/>
        <v>3</v>
      </c>
      <c r="AP19" s="110">
        <v>0.0</v>
      </c>
      <c r="AQ19" s="310">
        <v>0.0</v>
      </c>
      <c r="AR19" s="310">
        <v>20.0</v>
      </c>
      <c r="AS19" s="97"/>
      <c r="AT19" s="97"/>
      <c r="AU19" s="216"/>
      <c r="AV19" s="217"/>
      <c r="AW19" s="162"/>
      <c r="AX19" s="152"/>
      <c r="AY19" s="152"/>
      <c r="AZ19" s="152"/>
      <c r="BA19" s="152"/>
      <c r="BB19" s="152"/>
      <c r="BC19" s="152"/>
      <c r="BD19" s="152"/>
      <c r="BE19" s="152"/>
      <c r="BF19" s="152"/>
    </row>
    <row r="20">
      <c r="A20" s="97"/>
      <c r="B20" s="203">
        <v>90.0</v>
      </c>
      <c r="C20" s="223"/>
      <c r="D20" s="164"/>
      <c r="E20" s="220"/>
      <c r="F20" s="207">
        <f t="shared" ref="F20:I20" si="18">sum(K20,P20,U20,Z20,AE14,AJ20)</f>
        <v>25</v>
      </c>
      <c r="G20" s="207">
        <f t="shared" si="18"/>
        <v>37.5</v>
      </c>
      <c r="H20" s="207">
        <f t="shared" si="18"/>
        <v>62.5</v>
      </c>
      <c r="I20" s="207">
        <f t="shared" si="18"/>
        <v>37.5</v>
      </c>
      <c r="J20" s="208">
        <f t="shared" si="3"/>
        <v>40.625</v>
      </c>
      <c r="K20" s="307">
        <v>12.5</v>
      </c>
      <c r="L20" s="307">
        <v>0.0</v>
      </c>
      <c r="M20" s="307">
        <v>12.5</v>
      </c>
      <c r="N20" s="307">
        <v>12.5</v>
      </c>
      <c r="O20" s="207">
        <f t="shared" si="4"/>
        <v>9.375</v>
      </c>
      <c r="P20" s="311">
        <v>12.5</v>
      </c>
      <c r="Q20" s="311">
        <v>25.0</v>
      </c>
      <c r="R20" s="311">
        <v>50.0</v>
      </c>
      <c r="S20" s="311">
        <v>25.0</v>
      </c>
      <c r="T20" s="207">
        <f t="shared" si="5"/>
        <v>28.125</v>
      </c>
      <c r="U20" s="110">
        <v>0.0</v>
      </c>
      <c r="V20" s="110">
        <v>0.0</v>
      </c>
      <c r="W20" s="110">
        <v>0.0</v>
      </c>
      <c r="X20" s="110">
        <v>0.0</v>
      </c>
      <c r="Y20" s="207">
        <f t="shared" si="6"/>
        <v>0</v>
      </c>
      <c r="Z20" s="110">
        <v>0.0</v>
      </c>
      <c r="AA20" s="110">
        <v>0.0</v>
      </c>
      <c r="AB20" s="110">
        <v>0.0</v>
      </c>
      <c r="AC20" s="110">
        <v>0.0</v>
      </c>
      <c r="AD20" s="207">
        <f t="shared" si="7"/>
        <v>0</v>
      </c>
      <c r="AE20" s="307">
        <v>0.0</v>
      </c>
      <c r="AF20" s="307">
        <v>0.0</v>
      </c>
      <c r="AG20" s="307">
        <v>0.0</v>
      </c>
      <c r="AH20" s="307">
        <v>0.0</v>
      </c>
      <c r="AI20" s="211">
        <f t="shared" si="8"/>
        <v>0</v>
      </c>
      <c r="AJ20" s="210">
        <v>0.0</v>
      </c>
      <c r="AK20" s="210">
        <v>0.0</v>
      </c>
      <c r="AL20" s="210">
        <v>0.0</v>
      </c>
      <c r="AM20" s="210">
        <v>0.0</v>
      </c>
      <c r="AN20" s="211">
        <f t="shared" si="9"/>
        <v>0</v>
      </c>
      <c r="AO20" s="110">
        <f t="shared" si="10"/>
        <v>2</v>
      </c>
      <c r="AP20" s="110">
        <v>0.0</v>
      </c>
      <c r="AQ20" s="310">
        <v>20.0</v>
      </c>
      <c r="AR20" s="310">
        <v>30.0</v>
      </c>
      <c r="AS20" s="97"/>
      <c r="AT20" s="97"/>
      <c r="AU20" s="216"/>
      <c r="AV20" s="217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</row>
    <row r="21">
      <c r="A21" s="96"/>
      <c r="B21" s="203">
        <v>100.0</v>
      </c>
      <c r="C21" s="225"/>
      <c r="D21" s="226"/>
      <c r="E21" s="227"/>
      <c r="F21" s="207">
        <f t="shared" ref="F21:I21" si="19">sum(K21,P21,U21,Z21,AE15,AJ21)</f>
        <v>62.5</v>
      </c>
      <c r="G21" s="207">
        <f t="shared" si="19"/>
        <v>37.5</v>
      </c>
      <c r="H21" s="207">
        <f t="shared" si="19"/>
        <v>50</v>
      </c>
      <c r="I21" s="207">
        <f t="shared" si="19"/>
        <v>37.5</v>
      </c>
      <c r="J21" s="208">
        <f t="shared" si="3"/>
        <v>46.875</v>
      </c>
      <c r="K21" s="307">
        <v>0.0</v>
      </c>
      <c r="L21" s="307">
        <v>0.0</v>
      </c>
      <c r="M21" s="307">
        <v>0.0</v>
      </c>
      <c r="N21" s="307">
        <v>0.0</v>
      </c>
      <c r="O21" s="207">
        <f t="shared" si="4"/>
        <v>0</v>
      </c>
      <c r="P21" s="311">
        <v>37.5</v>
      </c>
      <c r="Q21" s="307">
        <v>12.5</v>
      </c>
      <c r="R21" s="307">
        <v>50.0</v>
      </c>
      <c r="S21" s="311">
        <v>37.5</v>
      </c>
      <c r="T21" s="207">
        <f t="shared" si="5"/>
        <v>34.375</v>
      </c>
      <c r="U21" s="110">
        <v>0.0</v>
      </c>
      <c r="V21" s="110">
        <v>0.0</v>
      </c>
      <c r="W21" s="110">
        <v>0.0</v>
      </c>
      <c r="X21" s="110">
        <v>0.0</v>
      </c>
      <c r="Y21" s="207">
        <f t="shared" si="6"/>
        <v>0</v>
      </c>
      <c r="Z21" s="110">
        <v>0.0</v>
      </c>
      <c r="AA21" s="110">
        <v>0.0</v>
      </c>
      <c r="AB21" s="110">
        <v>0.0</v>
      </c>
      <c r="AC21" s="110">
        <v>0.0</v>
      </c>
      <c r="AD21" s="207">
        <f t="shared" si="7"/>
        <v>0</v>
      </c>
      <c r="AE21" s="307">
        <v>0.0</v>
      </c>
      <c r="AF21" s="307">
        <v>0.0</v>
      </c>
      <c r="AG21" s="307">
        <v>0.0</v>
      </c>
      <c r="AH21" s="307">
        <v>0.0</v>
      </c>
      <c r="AI21" s="211">
        <f t="shared" si="8"/>
        <v>0</v>
      </c>
      <c r="AJ21" s="210">
        <v>0.0</v>
      </c>
      <c r="AK21" s="210">
        <v>0.0</v>
      </c>
      <c r="AL21" s="210">
        <v>0.0</v>
      </c>
      <c r="AM21" s="210">
        <v>0.0</v>
      </c>
      <c r="AN21" s="211">
        <f t="shared" si="9"/>
        <v>0</v>
      </c>
      <c r="AO21" s="110">
        <f t="shared" si="10"/>
        <v>1</v>
      </c>
      <c r="AP21" s="110">
        <v>0.0</v>
      </c>
      <c r="AQ21" s="312">
        <v>20.0</v>
      </c>
      <c r="AR21" s="312">
        <v>50.0</v>
      </c>
      <c r="AS21" s="96"/>
      <c r="AT21" s="96"/>
      <c r="AU21" s="216"/>
      <c r="AV21" s="217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</row>
    <row r="22">
      <c r="A22" s="202">
        <v>2.0</v>
      </c>
      <c r="B22" s="203">
        <v>0.0</v>
      </c>
      <c r="C22" s="204"/>
      <c r="D22" s="205"/>
      <c r="E22" s="206"/>
      <c r="F22" s="207">
        <f t="shared" ref="F22:I22" si="20">sum(K22,P22,U22,Z22,AE16,AJ22)</f>
        <v>50</v>
      </c>
      <c r="G22" s="207">
        <f t="shared" si="20"/>
        <v>62.5</v>
      </c>
      <c r="H22" s="207">
        <f t="shared" si="20"/>
        <v>37.5</v>
      </c>
      <c r="I22" s="207">
        <f t="shared" si="20"/>
        <v>37.5</v>
      </c>
      <c r="J22" s="208">
        <f t="shared" si="3"/>
        <v>46.875</v>
      </c>
      <c r="K22" s="307">
        <v>0.0</v>
      </c>
      <c r="L22" s="307">
        <v>0.0</v>
      </c>
      <c r="M22" s="307">
        <v>0.0</v>
      </c>
      <c r="N22" s="307">
        <v>0.0</v>
      </c>
      <c r="O22" s="207">
        <f t="shared" si="4"/>
        <v>0</v>
      </c>
      <c r="P22" s="311">
        <v>25.0</v>
      </c>
      <c r="Q22" s="311">
        <v>25.0</v>
      </c>
      <c r="R22" s="311">
        <v>25.0</v>
      </c>
      <c r="S22" s="311">
        <v>25.0</v>
      </c>
      <c r="T22" s="207">
        <f t="shared" si="5"/>
        <v>25</v>
      </c>
      <c r="U22" s="110">
        <v>0.0</v>
      </c>
      <c r="V22" s="110">
        <v>0.0</v>
      </c>
      <c r="W22" s="110">
        <v>0.0</v>
      </c>
      <c r="X22" s="110">
        <v>0.0</v>
      </c>
      <c r="Y22" s="207">
        <f t="shared" si="6"/>
        <v>0</v>
      </c>
      <c r="Z22" s="110">
        <v>0.0</v>
      </c>
      <c r="AA22" s="110">
        <v>0.0</v>
      </c>
      <c r="AB22" s="110">
        <v>0.0</v>
      </c>
      <c r="AC22" s="110">
        <v>0.0</v>
      </c>
      <c r="AD22" s="207">
        <f t="shared" si="7"/>
        <v>0</v>
      </c>
      <c r="AE22" s="307">
        <v>0.0</v>
      </c>
      <c r="AF22" s="307">
        <v>0.0</v>
      </c>
      <c r="AG22" s="307">
        <v>0.0</v>
      </c>
      <c r="AH22" s="307">
        <v>0.0</v>
      </c>
      <c r="AI22" s="211">
        <f t="shared" si="8"/>
        <v>0</v>
      </c>
      <c r="AJ22" s="210">
        <v>0.0</v>
      </c>
      <c r="AK22" s="210">
        <v>0.0</v>
      </c>
      <c r="AL22" s="210">
        <v>0.0</v>
      </c>
      <c r="AM22" s="210">
        <v>0.0</v>
      </c>
      <c r="AN22" s="211">
        <f t="shared" si="9"/>
        <v>0</v>
      </c>
      <c r="AO22" s="110">
        <f t="shared" si="10"/>
        <v>1</v>
      </c>
      <c r="AP22" s="110">
        <v>0.0</v>
      </c>
      <c r="AQ22" s="310">
        <v>40.0</v>
      </c>
      <c r="AR22" s="310">
        <v>30.0</v>
      </c>
      <c r="AS22" s="214" t="s">
        <v>179</v>
      </c>
      <c r="AT22" s="215" t="s">
        <v>338</v>
      </c>
      <c r="AU22" s="216"/>
      <c r="AV22" s="217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</row>
    <row r="23">
      <c r="A23" s="97"/>
      <c r="B23" s="203">
        <v>10.0</v>
      </c>
      <c r="C23" s="218"/>
      <c r="D23" s="219"/>
      <c r="E23" s="220"/>
      <c r="F23" s="207">
        <f t="shared" ref="F23:I23" si="21">sum(K23,P23,U23,Z23,AE17,AJ23)</f>
        <v>12.5</v>
      </c>
      <c r="G23" s="207">
        <f t="shared" si="21"/>
        <v>62.5</v>
      </c>
      <c r="H23" s="207">
        <f t="shared" si="21"/>
        <v>50</v>
      </c>
      <c r="I23" s="207">
        <f t="shared" si="21"/>
        <v>50</v>
      </c>
      <c r="J23" s="208">
        <f t="shared" si="3"/>
        <v>43.75</v>
      </c>
      <c r="K23" s="307">
        <v>0.0</v>
      </c>
      <c r="L23" s="307">
        <v>0.0</v>
      </c>
      <c r="M23" s="307">
        <v>0.0</v>
      </c>
      <c r="N23" s="307">
        <v>0.0</v>
      </c>
      <c r="O23" s="207">
        <f t="shared" si="4"/>
        <v>0</v>
      </c>
      <c r="P23" s="311">
        <v>12.5</v>
      </c>
      <c r="Q23" s="311">
        <v>50.0</v>
      </c>
      <c r="R23" s="311">
        <v>50.0</v>
      </c>
      <c r="S23" s="311">
        <v>50.0</v>
      </c>
      <c r="T23" s="207">
        <f t="shared" si="5"/>
        <v>40.625</v>
      </c>
      <c r="U23" s="110">
        <v>0.0</v>
      </c>
      <c r="V23" s="110">
        <v>0.0</v>
      </c>
      <c r="W23" s="110">
        <v>0.0</v>
      </c>
      <c r="X23" s="110">
        <v>0.0</v>
      </c>
      <c r="Y23" s="207">
        <f t="shared" si="6"/>
        <v>0</v>
      </c>
      <c r="Z23" s="110">
        <v>0.0</v>
      </c>
      <c r="AA23" s="110">
        <v>0.0</v>
      </c>
      <c r="AB23" s="110">
        <v>0.0</v>
      </c>
      <c r="AC23" s="110">
        <v>0.0</v>
      </c>
      <c r="AD23" s="207">
        <f t="shared" si="7"/>
        <v>0</v>
      </c>
      <c r="AE23" s="307">
        <v>0.0</v>
      </c>
      <c r="AF23" s="307">
        <v>0.0</v>
      </c>
      <c r="AG23" s="307">
        <v>0.0</v>
      </c>
      <c r="AH23" s="307">
        <v>0.0</v>
      </c>
      <c r="AI23" s="211">
        <f t="shared" si="8"/>
        <v>0</v>
      </c>
      <c r="AJ23" s="210">
        <v>0.0</v>
      </c>
      <c r="AK23" s="210">
        <v>0.0</v>
      </c>
      <c r="AL23" s="210">
        <v>0.0</v>
      </c>
      <c r="AM23" s="210">
        <v>0.0</v>
      </c>
      <c r="AN23" s="211">
        <f t="shared" si="9"/>
        <v>0</v>
      </c>
      <c r="AO23" s="110">
        <f t="shared" si="10"/>
        <v>1</v>
      </c>
      <c r="AP23" s="110">
        <v>0.0</v>
      </c>
      <c r="AQ23" s="310">
        <v>25.0</v>
      </c>
      <c r="AR23" s="310">
        <v>20.0</v>
      </c>
      <c r="AS23" s="97"/>
      <c r="AT23" s="97"/>
      <c r="AU23" s="216"/>
      <c r="AV23" s="217"/>
      <c r="AW23" s="162"/>
      <c r="AX23" s="152"/>
      <c r="AY23" s="152"/>
      <c r="AZ23" s="152"/>
      <c r="BA23" s="152"/>
      <c r="BB23" s="152"/>
      <c r="BC23" s="152"/>
      <c r="BD23" s="152"/>
      <c r="BE23" s="152"/>
      <c r="BF23" s="152"/>
    </row>
    <row r="24">
      <c r="A24" s="97"/>
      <c r="B24" s="203">
        <v>20.0</v>
      </c>
      <c r="C24" s="218"/>
      <c r="D24" s="219"/>
      <c r="E24" s="220"/>
      <c r="F24" s="207">
        <f t="shared" ref="F24:I24" si="22">sum(K24,P24,U24,Z24,AE18,AJ24)</f>
        <v>50</v>
      </c>
      <c r="G24" s="207">
        <f t="shared" si="22"/>
        <v>50</v>
      </c>
      <c r="H24" s="207">
        <f t="shared" si="22"/>
        <v>37.5</v>
      </c>
      <c r="I24" s="207">
        <f t="shared" si="22"/>
        <v>12.5</v>
      </c>
      <c r="J24" s="208">
        <f t="shared" si="3"/>
        <v>37.5</v>
      </c>
      <c r="K24" s="307">
        <v>0.0</v>
      </c>
      <c r="L24" s="307">
        <v>0.0</v>
      </c>
      <c r="M24" s="307">
        <v>0.0</v>
      </c>
      <c r="N24" s="307">
        <v>0.0</v>
      </c>
      <c r="O24" s="207">
        <f t="shared" si="4"/>
        <v>0</v>
      </c>
      <c r="P24" s="311">
        <v>25.0</v>
      </c>
      <c r="Q24" s="311">
        <v>25.0</v>
      </c>
      <c r="R24" s="311">
        <v>37.5</v>
      </c>
      <c r="S24" s="307">
        <v>12.5</v>
      </c>
      <c r="T24" s="207">
        <f t="shared" si="5"/>
        <v>25</v>
      </c>
      <c r="U24" s="110">
        <v>0.0</v>
      </c>
      <c r="V24" s="110">
        <v>0.0</v>
      </c>
      <c r="W24" s="110">
        <v>0.0</v>
      </c>
      <c r="X24" s="110">
        <v>0.0</v>
      </c>
      <c r="Y24" s="207">
        <f t="shared" si="6"/>
        <v>0</v>
      </c>
      <c r="Z24" s="110">
        <v>0.0</v>
      </c>
      <c r="AA24" s="110">
        <v>0.0</v>
      </c>
      <c r="AB24" s="110">
        <v>0.0</v>
      </c>
      <c r="AC24" s="110">
        <v>0.0</v>
      </c>
      <c r="AD24" s="207">
        <f t="shared" si="7"/>
        <v>0</v>
      </c>
      <c r="AE24" s="307">
        <v>25.0</v>
      </c>
      <c r="AF24" s="307">
        <v>12.5</v>
      </c>
      <c r="AG24" s="307">
        <v>25.0</v>
      </c>
      <c r="AH24" s="307">
        <v>0.0</v>
      </c>
      <c r="AI24" s="211">
        <f t="shared" si="8"/>
        <v>15.625</v>
      </c>
      <c r="AJ24" s="210">
        <v>0.0</v>
      </c>
      <c r="AK24" s="210">
        <v>0.0</v>
      </c>
      <c r="AL24" s="210">
        <v>0.0</v>
      </c>
      <c r="AM24" s="210">
        <v>0.0</v>
      </c>
      <c r="AN24" s="211">
        <f t="shared" si="9"/>
        <v>0</v>
      </c>
      <c r="AO24" s="110">
        <f t="shared" si="10"/>
        <v>2</v>
      </c>
      <c r="AP24" s="110">
        <v>0.0</v>
      </c>
      <c r="AQ24" s="310">
        <v>40.0</v>
      </c>
      <c r="AR24" s="310">
        <v>20.0</v>
      </c>
      <c r="AS24" s="97"/>
      <c r="AT24" s="97"/>
      <c r="AU24" s="216"/>
      <c r="AV24" s="217"/>
      <c r="AW24" s="162"/>
      <c r="AX24" s="152"/>
      <c r="AY24" s="152"/>
      <c r="AZ24" s="152"/>
      <c r="BA24" s="152"/>
      <c r="BB24" s="152"/>
      <c r="BC24" s="152"/>
      <c r="BD24" s="152"/>
      <c r="BE24" s="152"/>
      <c r="BF24" s="152"/>
    </row>
    <row r="25">
      <c r="A25" s="97"/>
      <c r="B25" s="203">
        <v>30.0</v>
      </c>
      <c r="C25" s="218"/>
      <c r="D25" s="219"/>
      <c r="E25" s="220"/>
      <c r="F25" s="207">
        <f t="shared" ref="F25:I25" si="23">sum(K25,P25,U25,Z25,AE19,AJ25)</f>
        <v>50</v>
      </c>
      <c r="G25" s="207">
        <f t="shared" si="23"/>
        <v>62.5</v>
      </c>
      <c r="H25" s="207">
        <f t="shared" si="23"/>
        <v>37.5</v>
      </c>
      <c r="I25" s="207">
        <f t="shared" si="23"/>
        <v>37.5</v>
      </c>
      <c r="J25" s="208">
        <f t="shared" si="3"/>
        <v>46.875</v>
      </c>
      <c r="K25" s="307">
        <v>0.0</v>
      </c>
      <c r="L25" s="307">
        <v>0.0</v>
      </c>
      <c r="M25" s="307">
        <v>0.0</v>
      </c>
      <c r="N25" s="307">
        <v>0.0</v>
      </c>
      <c r="O25" s="207">
        <f t="shared" si="4"/>
        <v>0</v>
      </c>
      <c r="P25" s="311">
        <v>25.0</v>
      </c>
      <c r="Q25" s="311">
        <v>25.0</v>
      </c>
      <c r="R25" s="311">
        <v>25.0</v>
      </c>
      <c r="S25" s="311">
        <v>25.0</v>
      </c>
      <c r="T25" s="207">
        <f t="shared" si="5"/>
        <v>25</v>
      </c>
      <c r="U25" s="110">
        <v>0.0</v>
      </c>
      <c r="V25" s="110">
        <v>0.0</v>
      </c>
      <c r="W25" s="110">
        <v>0.0</v>
      </c>
      <c r="X25" s="110">
        <v>0.0</v>
      </c>
      <c r="Y25" s="207">
        <f t="shared" si="6"/>
        <v>0</v>
      </c>
      <c r="Z25" s="110">
        <v>0.0</v>
      </c>
      <c r="AA25" s="110">
        <v>0.0</v>
      </c>
      <c r="AB25" s="110">
        <v>0.0</v>
      </c>
      <c r="AC25" s="110">
        <v>0.0</v>
      </c>
      <c r="AD25" s="207">
        <f t="shared" si="7"/>
        <v>0</v>
      </c>
      <c r="AE25" s="307">
        <v>25.0</v>
      </c>
      <c r="AF25" s="307">
        <v>12.5</v>
      </c>
      <c r="AG25" s="307">
        <v>25.0</v>
      </c>
      <c r="AH25" s="307">
        <v>0.0</v>
      </c>
      <c r="AI25" s="211">
        <f t="shared" si="8"/>
        <v>15.625</v>
      </c>
      <c r="AJ25" s="210">
        <v>0.0</v>
      </c>
      <c r="AK25" s="210">
        <v>0.0</v>
      </c>
      <c r="AL25" s="210">
        <v>0.0</v>
      </c>
      <c r="AM25" s="210">
        <v>0.0</v>
      </c>
      <c r="AN25" s="211">
        <f t="shared" si="9"/>
        <v>0</v>
      </c>
      <c r="AO25" s="110">
        <f t="shared" si="10"/>
        <v>2</v>
      </c>
      <c r="AP25" s="110">
        <v>0.0</v>
      </c>
      <c r="AQ25" s="310">
        <v>40.0</v>
      </c>
      <c r="AR25" s="310">
        <v>60.0</v>
      </c>
      <c r="AS25" s="97"/>
      <c r="AT25" s="97"/>
      <c r="AU25" s="216"/>
      <c r="AV25" s="217"/>
      <c r="AW25" s="162"/>
      <c r="AX25" s="152"/>
      <c r="AY25" s="152"/>
      <c r="AZ25" s="152"/>
      <c r="BA25" s="152"/>
      <c r="BB25" s="152"/>
      <c r="BC25" s="152"/>
      <c r="BD25" s="152"/>
      <c r="BE25" s="152"/>
      <c r="BF25" s="152"/>
    </row>
    <row r="26">
      <c r="A26" s="97"/>
      <c r="B26" s="203">
        <v>40.0</v>
      </c>
      <c r="C26" s="218"/>
      <c r="D26" s="219"/>
      <c r="E26" s="220"/>
      <c r="F26" s="207">
        <f t="shared" ref="F26:I26" si="24">sum(K26,P26,U26,Z26,AE20,AJ26)</f>
        <v>12.5</v>
      </c>
      <c r="G26" s="207">
        <f t="shared" si="24"/>
        <v>25</v>
      </c>
      <c r="H26" s="207">
        <f t="shared" si="24"/>
        <v>25</v>
      </c>
      <c r="I26" s="207">
        <f t="shared" si="24"/>
        <v>37.5</v>
      </c>
      <c r="J26" s="208">
        <f t="shared" si="3"/>
        <v>25</v>
      </c>
      <c r="K26" s="307">
        <v>0.0</v>
      </c>
      <c r="L26" s="307">
        <v>0.0</v>
      </c>
      <c r="M26" s="307">
        <v>0.0</v>
      </c>
      <c r="N26" s="307">
        <v>0.0</v>
      </c>
      <c r="O26" s="207">
        <f t="shared" si="4"/>
        <v>0</v>
      </c>
      <c r="P26" s="311">
        <v>12.5</v>
      </c>
      <c r="Q26" s="311">
        <v>25.0</v>
      </c>
      <c r="R26" s="311">
        <v>25.0</v>
      </c>
      <c r="S26" s="311">
        <v>37.5</v>
      </c>
      <c r="T26" s="207">
        <f t="shared" si="5"/>
        <v>25</v>
      </c>
      <c r="U26" s="110">
        <v>0.0</v>
      </c>
      <c r="V26" s="110">
        <v>0.0</v>
      </c>
      <c r="W26" s="110">
        <v>0.0</v>
      </c>
      <c r="X26" s="110">
        <v>0.0</v>
      </c>
      <c r="Y26" s="207">
        <f t="shared" si="6"/>
        <v>0</v>
      </c>
      <c r="Z26" s="110">
        <v>0.0</v>
      </c>
      <c r="AA26" s="110">
        <v>0.0</v>
      </c>
      <c r="AB26" s="110">
        <v>0.0</v>
      </c>
      <c r="AC26" s="110">
        <v>0.0</v>
      </c>
      <c r="AD26" s="207">
        <f t="shared" si="7"/>
        <v>0</v>
      </c>
      <c r="AE26" s="307">
        <v>0.0</v>
      </c>
      <c r="AF26" s="307">
        <v>37.5</v>
      </c>
      <c r="AG26" s="307">
        <v>0.0</v>
      </c>
      <c r="AH26" s="307">
        <v>0.0</v>
      </c>
      <c r="AI26" s="211">
        <f t="shared" si="8"/>
        <v>9.375</v>
      </c>
      <c r="AJ26" s="210">
        <v>0.0</v>
      </c>
      <c r="AK26" s="210">
        <v>0.0</v>
      </c>
      <c r="AL26" s="210">
        <v>0.0</v>
      </c>
      <c r="AM26" s="210">
        <v>0.0</v>
      </c>
      <c r="AN26" s="211">
        <f t="shared" si="9"/>
        <v>0</v>
      </c>
      <c r="AO26" s="110">
        <f t="shared" si="10"/>
        <v>2</v>
      </c>
      <c r="AP26" s="110">
        <v>0.0</v>
      </c>
      <c r="AQ26" s="310">
        <v>40.0</v>
      </c>
      <c r="AR26" s="310">
        <v>30.0</v>
      </c>
      <c r="AS26" s="97"/>
      <c r="AT26" s="97"/>
      <c r="AU26" s="216"/>
      <c r="AV26" s="217"/>
      <c r="AW26" s="162"/>
      <c r="AX26" s="152"/>
      <c r="AY26" s="152"/>
      <c r="AZ26" s="152"/>
      <c r="BA26" s="152"/>
      <c r="BB26" s="152"/>
      <c r="BC26" s="152"/>
      <c r="BD26" s="152"/>
      <c r="BE26" s="152"/>
      <c r="BF26" s="152"/>
    </row>
    <row r="27">
      <c r="A27" s="97"/>
      <c r="B27" s="203">
        <v>50.0</v>
      </c>
      <c r="C27" s="218"/>
      <c r="D27" s="219"/>
      <c r="E27" s="220"/>
      <c r="F27" s="207">
        <f t="shared" ref="F27:I27" si="25">sum(K27,P27,U27,Z27,AE21,AJ27)</f>
        <v>12.5</v>
      </c>
      <c r="G27" s="207">
        <f t="shared" si="25"/>
        <v>50</v>
      </c>
      <c r="H27" s="207">
        <f t="shared" si="25"/>
        <v>50</v>
      </c>
      <c r="I27" s="207">
        <f t="shared" si="25"/>
        <v>50</v>
      </c>
      <c r="J27" s="208">
        <f t="shared" si="3"/>
        <v>40.625</v>
      </c>
      <c r="K27" s="307">
        <v>0.0</v>
      </c>
      <c r="L27" s="307">
        <v>0.0</v>
      </c>
      <c r="M27" s="307">
        <v>0.0</v>
      </c>
      <c r="N27" s="307">
        <v>0.0</v>
      </c>
      <c r="O27" s="207">
        <f t="shared" si="4"/>
        <v>0</v>
      </c>
      <c r="P27" s="311">
        <v>12.5</v>
      </c>
      <c r="Q27" s="311">
        <v>50.0</v>
      </c>
      <c r="R27" s="311">
        <v>50.0</v>
      </c>
      <c r="S27" s="311">
        <v>50.0</v>
      </c>
      <c r="T27" s="207">
        <f t="shared" si="5"/>
        <v>40.625</v>
      </c>
      <c r="U27" s="110">
        <v>0.0</v>
      </c>
      <c r="V27" s="110">
        <v>0.0</v>
      </c>
      <c r="W27" s="110">
        <v>0.0</v>
      </c>
      <c r="X27" s="110">
        <v>0.0</v>
      </c>
      <c r="Y27" s="207">
        <f t="shared" si="6"/>
        <v>0</v>
      </c>
      <c r="Z27" s="110">
        <v>0.0</v>
      </c>
      <c r="AA27" s="110">
        <v>0.0</v>
      </c>
      <c r="AB27" s="110">
        <v>0.0</v>
      </c>
      <c r="AC27" s="110">
        <v>0.0</v>
      </c>
      <c r="AD27" s="207">
        <f t="shared" si="7"/>
        <v>0</v>
      </c>
      <c r="AE27" s="307">
        <v>25.0</v>
      </c>
      <c r="AF27" s="307">
        <v>12.5</v>
      </c>
      <c r="AG27" s="307">
        <v>25.0</v>
      </c>
      <c r="AH27" s="307">
        <v>0.0</v>
      </c>
      <c r="AI27" s="211">
        <f t="shared" si="8"/>
        <v>15.625</v>
      </c>
      <c r="AJ27" s="210">
        <v>0.0</v>
      </c>
      <c r="AK27" s="210">
        <v>0.0</v>
      </c>
      <c r="AL27" s="210">
        <v>0.0</v>
      </c>
      <c r="AM27" s="210">
        <v>0.0</v>
      </c>
      <c r="AN27" s="211">
        <f t="shared" si="9"/>
        <v>0</v>
      </c>
      <c r="AO27" s="110">
        <f t="shared" si="10"/>
        <v>2</v>
      </c>
      <c r="AP27" s="110">
        <v>0.0</v>
      </c>
      <c r="AQ27" s="310">
        <v>50.0</v>
      </c>
      <c r="AR27" s="310">
        <v>30.0</v>
      </c>
      <c r="AS27" s="97"/>
      <c r="AT27" s="97"/>
      <c r="AU27" s="216"/>
      <c r="AV27" s="217"/>
      <c r="AW27" s="162"/>
      <c r="AX27" s="152"/>
      <c r="AY27" s="152"/>
      <c r="AZ27" s="152"/>
      <c r="BA27" s="152"/>
      <c r="BB27" s="152"/>
      <c r="BC27" s="152"/>
      <c r="BD27" s="152"/>
      <c r="BE27" s="152"/>
      <c r="BF27" s="152"/>
    </row>
    <row r="28">
      <c r="A28" s="97"/>
      <c r="B28" s="203">
        <v>60.0</v>
      </c>
      <c r="C28" s="223"/>
      <c r="D28" s="164"/>
      <c r="E28" s="220"/>
      <c r="F28" s="207">
        <f t="shared" ref="F28:I28" si="26">sum(K28,P28,U28,Z28,AE22,AJ28)</f>
        <v>25</v>
      </c>
      <c r="G28" s="207">
        <f t="shared" si="26"/>
        <v>25</v>
      </c>
      <c r="H28" s="207">
        <f t="shared" si="26"/>
        <v>37.5</v>
      </c>
      <c r="I28" s="207">
        <f t="shared" si="26"/>
        <v>37.5</v>
      </c>
      <c r="J28" s="208">
        <f t="shared" si="3"/>
        <v>31.25</v>
      </c>
      <c r="K28" s="307">
        <v>0.0</v>
      </c>
      <c r="L28" s="307">
        <v>0.0</v>
      </c>
      <c r="M28" s="307">
        <v>0.0</v>
      </c>
      <c r="N28" s="307">
        <v>0.0</v>
      </c>
      <c r="O28" s="207">
        <f t="shared" si="4"/>
        <v>0</v>
      </c>
      <c r="P28" s="311">
        <v>25.0</v>
      </c>
      <c r="Q28" s="311">
        <v>25.0</v>
      </c>
      <c r="R28" s="311">
        <v>37.5</v>
      </c>
      <c r="S28" s="311">
        <v>37.5</v>
      </c>
      <c r="T28" s="207">
        <f t="shared" si="5"/>
        <v>31.25</v>
      </c>
      <c r="U28" s="110">
        <v>0.0</v>
      </c>
      <c r="V28" s="110">
        <v>0.0</v>
      </c>
      <c r="W28" s="110">
        <v>0.0</v>
      </c>
      <c r="X28" s="110">
        <v>0.0</v>
      </c>
      <c r="Y28" s="207">
        <f t="shared" si="6"/>
        <v>0</v>
      </c>
      <c r="Z28" s="110">
        <v>0.0</v>
      </c>
      <c r="AA28" s="110">
        <v>0.0</v>
      </c>
      <c r="AB28" s="110">
        <v>0.0</v>
      </c>
      <c r="AC28" s="110">
        <v>0.0</v>
      </c>
      <c r="AD28" s="207">
        <f t="shared" si="7"/>
        <v>0</v>
      </c>
      <c r="AE28" s="307">
        <v>0.0</v>
      </c>
      <c r="AF28" s="307">
        <v>37.5</v>
      </c>
      <c r="AG28" s="307">
        <v>0.0</v>
      </c>
      <c r="AH28" s="307">
        <v>0.0</v>
      </c>
      <c r="AI28" s="211">
        <f t="shared" si="8"/>
        <v>9.375</v>
      </c>
      <c r="AJ28" s="210">
        <v>0.0</v>
      </c>
      <c r="AK28" s="210">
        <v>0.0</v>
      </c>
      <c r="AL28" s="210">
        <v>0.0</v>
      </c>
      <c r="AM28" s="210">
        <v>0.0</v>
      </c>
      <c r="AN28" s="211">
        <f t="shared" si="9"/>
        <v>0</v>
      </c>
      <c r="AO28" s="110">
        <f t="shared" si="10"/>
        <v>2</v>
      </c>
      <c r="AP28" s="110">
        <v>0.0</v>
      </c>
      <c r="AQ28" s="310">
        <v>30.0</v>
      </c>
      <c r="AR28" s="310">
        <v>30.0</v>
      </c>
      <c r="AS28" s="97"/>
      <c r="AT28" s="97"/>
      <c r="AU28" s="216"/>
      <c r="AV28" s="217"/>
      <c r="AW28" s="162"/>
      <c r="AX28" s="152"/>
      <c r="AY28" s="152"/>
      <c r="AZ28" s="152"/>
      <c r="BA28" s="152"/>
      <c r="BB28" s="152"/>
      <c r="BC28" s="152"/>
      <c r="BD28" s="152"/>
      <c r="BE28" s="152"/>
      <c r="BF28" s="152"/>
    </row>
    <row r="29">
      <c r="A29" s="97"/>
      <c r="B29" s="203">
        <v>70.0</v>
      </c>
      <c r="C29" s="223"/>
      <c r="D29" s="164"/>
      <c r="E29" s="220"/>
      <c r="F29" s="207">
        <f t="shared" ref="F29:I29" si="27">sum(K29,P29,U29,Z29,AE23,AJ29)</f>
        <v>25</v>
      </c>
      <c r="G29" s="207">
        <f t="shared" si="27"/>
        <v>25</v>
      </c>
      <c r="H29" s="207">
        <f t="shared" si="27"/>
        <v>25</v>
      </c>
      <c r="I29" s="207">
        <f t="shared" si="27"/>
        <v>50</v>
      </c>
      <c r="J29" s="208">
        <f t="shared" si="3"/>
        <v>31.25</v>
      </c>
      <c r="K29" s="307">
        <v>0.0</v>
      </c>
      <c r="L29" s="307">
        <v>0.0</v>
      </c>
      <c r="M29" s="307">
        <v>0.0</v>
      </c>
      <c r="N29" s="307">
        <v>0.0</v>
      </c>
      <c r="O29" s="207">
        <f t="shared" si="4"/>
        <v>0</v>
      </c>
      <c r="P29" s="311">
        <v>25.0</v>
      </c>
      <c r="Q29" s="311">
        <v>25.0</v>
      </c>
      <c r="R29" s="311">
        <v>25.0</v>
      </c>
      <c r="S29" s="311">
        <v>50.0</v>
      </c>
      <c r="T29" s="207">
        <f t="shared" si="5"/>
        <v>31.25</v>
      </c>
      <c r="U29" s="110">
        <v>0.0</v>
      </c>
      <c r="V29" s="110">
        <v>0.0</v>
      </c>
      <c r="W29" s="110">
        <v>0.0</v>
      </c>
      <c r="X29" s="110">
        <v>0.0</v>
      </c>
      <c r="Y29" s="207">
        <f t="shared" si="6"/>
        <v>0</v>
      </c>
      <c r="Z29" s="110">
        <v>0.0</v>
      </c>
      <c r="AA29" s="110">
        <v>0.0</v>
      </c>
      <c r="AB29" s="110">
        <v>0.0</v>
      </c>
      <c r="AC29" s="110">
        <v>0.0</v>
      </c>
      <c r="AD29" s="207">
        <f t="shared" si="7"/>
        <v>0</v>
      </c>
      <c r="AE29" s="307">
        <v>0.0</v>
      </c>
      <c r="AF29" s="307">
        <v>0.0</v>
      </c>
      <c r="AG29" s="307">
        <v>37.5</v>
      </c>
      <c r="AH29" s="307">
        <v>12.5</v>
      </c>
      <c r="AI29" s="211">
        <f t="shared" si="8"/>
        <v>12.5</v>
      </c>
      <c r="AJ29" s="210">
        <v>0.0</v>
      </c>
      <c r="AK29" s="210">
        <v>0.0</v>
      </c>
      <c r="AL29" s="210">
        <v>0.0</v>
      </c>
      <c r="AM29" s="210">
        <v>0.0</v>
      </c>
      <c r="AN29" s="211">
        <f t="shared" si="9"/>
        <v>0</v>
      </c>
      <c r="AO29" s="110">
        <f t="shared" si="10"/>
        <v>2</v>
      </c>
      <c r="AP29" s="110">
        <v>0.0</v>
      </c>
      <c r="AQ29" s="310">
        <v>30.0</v>
      </c>
      <c r="AR29" s="310">
        <v>50.0</v>
      </c>
      <c r="AS29" s="97"/>
      <c r="AT29" s="97"/>
      <c r="AU29" s="216"/>
      <c r="AV29" s="217"/>
      <c r="AW29" s="162"/>
      <c r="AX29" s="152"/>
      <c r="AY29" s="152"/>
      <c r="AZ29" s="152"/>
      <c r="BA29" s="152"/>
      <c r="BB29" s="152"/>
      <c r="BC29" s="152"/>
      <c r="BD29" s="152"/>
      <c r="BE29" s="152"/>
      <c r="BF29" s="152"/>
    </row>
    <row r="30">
      <c r="A30" s="97"/>
      <c r="B30" s="203">
        <v>80.0</v>
      </c>
      <c r="C30" s="223"/>
      <c r="D30" s="164"/>
      <c r="E30" s="220"/>
      <c r="F30" s="207">
        <f t="shared" ref="F30:I30" si="28">sum(K30,P30,U30,Z30,AE24,AJ30)</f>
        <v>62.5</v>
      </c>
      <c r="G30" s="207">
        <f t="shared" si="28"/>
        <v>50</v>
      </c>
      <c r="H30" s="207">
        <f t="shared" si="28"/>
        <v>50</v>
      </c>
      <c r="I30" s="207">
        <f t="shared" si="28"/>
        <v>25</v>
      </c>
      <c r="J30" s="208">
        <f t="shared" si="3"/>
        <v>46.875</v>
      </c>
      <c r="K30" s="307">
        <v>12.5</v>
      </c>
      <c r="L30" s="307">
        <v>12.5</v>
      </c>
      <c r="M30" s="307">
        <v>0.0</v>
      </c>
      <c r="N30" s="307">
        <v>0.0</v>
      </c>
      <c r="O30" s="207">
        <f t="shared" si="4"/>
        <v>6.25</v>
      </c>
      <c r="P30" s="311">
        <v>25.0</v>
      </c>
      <c r="Q30" s="311">
        <v>25.0</v>
      </c>
      <c r="R30" s="311">
        <v>25.0</v>
      </c>
      <c r="S30" s="311">
        <v>25.0</v>
      </c>
      <c r="T30" s="207">
        <f t="shared" si="5"/>
        <v>25</v>
      </c>
      <c r="U30" s="110">
        <v>0.0</v>
      </c>
      <c r="V30" s="110">
        <v>0.0</v>
      </c>
      <c r="W30" s="110">
        <v>0.0</v>
      </c>
      <c r="X30" s="110">
        <v>0.0</v>
      </c>
      <c r="Y30" s="207">
        <f t="shared" si="6"/>
        <v>0</v>
      </c>
      <c r="Z30" s="110">
        <v>0.0</v>
      </c>
      <c r="AA30" s="110">
        <v>0.0</v>
      </c>
      <c r="AB30" s="110">
        <v>0.0</v>
      </c>
      <c r="AC30" s="110">
        <v>0.0</v>
      </c>
      <c r="AD30" s="207">
        <f t="shared" si="7"/>
        <v>0</v>
      </c>
      <c r="AE30" s="311">
        <v>0.0</v>
      </c>
      <c r="AF30" s="311">
        <v>0.0</v>
      </c>
      <c r="AG30" s="311">
        <v>0.0</v>
      </c>
      <c r="AH30" s="311">
        <v>0.0</v>
      </c>
      <c r="AI30" s="211">
        <f t="shared" si="8"/>
        <v>0</v>
      </c>
      <c r="AJ30" s="210">
        <v>0.0</v>
      </c>
      <c r="AK30" s="210">
        <v>0.0</v>
      </c>
      <c r="AL30" s="210">
        <v>0.0</v>
      </c>
      <c r="AM30" s="210">
        <v>0.0</v>
      </c>
      <c r="AN30" s="211">
        <f t="shared" si="9"/>
        <v>0</v>
      </c>
      <c r="AO30" s="110">
        <f t="shared" si="10"/>
        <v>2</v>
      </c>
      <c r="AP30" s="110">
        <v>0.0</v>
      </c>
      <c r="AQ30" s="310">
        <v>30.0</v>
      </c>
      <c r="AR30" s="310">
        <v>50.0</v>
      </c>
      <c r="AS30" s="97"/>
      <c r="AT30" s="97"/>
      <c r="AU30" s="216"/>
      <c r="AV30" s="217"/>
      <c r="AW30" s="162"/>
      <c r="AX30" s="152"/>
      <c r="AY30" s="152"/>
      <c r="AZ30" s="152"/>
      <c r="BA30" s="152"/>
      <c r="BB30" s="152"/>
      <c r="BC30" s="152"/>
      <c r="BD30" s="152"/>
      <c r="BE30" s="152"/>
      <c r="BF30" s="152"/>
    </row>
    <row r="31">
      <c r="A31" s="97"/>
      <c r="B31" s="203">
        <v>90.0</v>
      </c>
      <c r="C31" s="223"/>
      <c r="D31" s="164"/>
      <c r="E31" s="220"/>
      <c r="F31" s="207">
        <f t="shared" ref="F31:I31" si="29">sum(K31,P31,U31,Z31,AE25,AJ31)</f>
        <v>50</v>
      </c>
      <c r="G31" s="207">
        <f t="shared" si="29"/>
        <v>37.5</v>
      </c>
      <c r="H31" s="207">
        <f t="shared" si="29"/>
        <v>62.5</v>
      </c>
      <c r="I31" s="207">
        <f t="shared" si="29"/>
        <v>50</v>
      </c>
      <c r="J31" s="208">
        <f t="shared" si="3"/>
        <v>50</v>
      </c>
      <c r="K31" s="307">
        <v>0.0</v>
      </c>
      <c r="L31" s="307">
        <v>0.0</v>
      </c>
      <c r="M31" s="307">
        <v>12.5</v>
      </c>
      <c r="N31" s="307">
        <v>0.0</v>
      </c>
      <c r="O31" s="207">
        <f t="shared" si="4"/>
        <v>3.125</v>
      </c>
      <c r="P31" s="311">
        <v>25.0</v>
      </c>
      <c r="Q31" s="311">
        <v>25.0</v>
      </c>
      <c r="R31" s="311">
        <v>25.0</v>
      </c>
      <c r="S31" s="311">
        <v>50.0</v>
      </c>
      <c r="T31" s="207">
        <f t="shared" si="5"/>
        <v>31.25</v>
      </c>
      <c r="U31" s="110">
        <v>0.0</v>
      </c>
      <c r="V31" s="110">
        <v>0.0</v>
      </c>
      <c r="W31" s="110">
        <v>0.0</v>
      </c>
      <c r="X31" s="110">
        <v>0.0</v>
      </c>
      <c r="Y31" s="207">
        <f t="shared" si="6"/>
        <v>0</v>
      </c>
      <c r="Z31" s="110">
        <v>0.0</v>
      </c>
      <c r="AA31" s="110">
        <v>0.0</v>
      </c>
      <c r="AB31" s="110">
        <v>0.0</v>
      </c>
      <c r="AC31" s="110">
        <v>0.0</v>
      </c>
      <c r="AD31" s="207">
        <f t="shared" si="7"/>
        <v>0</v>
      </c>
      <c r="AE31" s="311">
        <v>0.0</v>
      </c>
      <c r="AF31" s="311">
        <v>0.0</v>
      </c>
      <c r="AG31" s="311">
        <v>0.0</v>
      </c>
      <c r="AH31" s="311">
        <v>0.0</v>
      </c>
      <c r="AI31" s="211">
        <f t="shared" si="8"/>
        <v>0</v>
      </c>
      <c r="AJ31" s="210">
        <v>0.0</v>
      </c>
      <c r="AK31" s="210">
        <v>0.0</v>
      </c>
      <c r="AL31" s="210">
        <v>0.0</v>
      </c>
      <c r="AM31" s="210">
        <v>0.0</v>
      </c>
      <c r="AN31" s="211">
        <f t="shared" si="9"/>
        <v>0</v>
      </c>
      <c r="AO31" s="110">
        <f t="shared" si="10"/>
        <v>2</v>
      </c>
      <c r="AP31" s="110">
        <v>0.0</v>
      </c>
      <c r="AQ31" s="310">
        <v>30.0</v>
      </c>
      <c r="AR31" s="310">
        <v>30.0</v>
      </c>
      <c r="AS31" s="97"/>
      <c r="AT31" s="97"/>
      <c r="AU31" s="216"/>
      <c r="AV31" s="217"/>
      <c r="AW31" s="162"/>
      <c r="AX31" s="152"/>
      <c r="AY31" s="152"/>
      <c r="AZ31" s="152"/>
      <c r="BA31" s="152"/>
      <c r="BB31" s="152"/>
      <c r="BC31" s="152"/>
      <c r="BD31" s="152"/>
      <c r="BE31" s="152"/>
      <c r="BF31" s="152"/>
    </row>
    <row r="32">
      <c r="A32" s="96"/>
      <c r="B32" s="203">
        <v>100.0</v>
      </c>
      <c r="C32" s="225"/>
      <c r="D32" s="228"/>
      <c r="E32" s="227"/>
      <c r="F32" s="207">
        <f t="shared" ref="F32:I32" si="30">sum(K32,P32,U32,Z32,AE26,AJ32)</f>
        <v>25</v>
      </c>
      <c r="G32" s="207">
        <f t="shared" si="30"/>
        <v>62.5</v>
      </c>
      <c r="H32" s="207">
        <f t="shared" si="30"/>
        <v>25</v>
      </c>
      <c r="I32" s="207">
        <f t="shared" si="30"/>
        <v>25</v>
      </c>
      <c r="J32" s="208">
        <f t="shared" si="3"/>
        <v>34.375</v>
      </c>
      <c r="K32" s="307">
        <v>0.0</v>
      </c>
      <c r="L32" s="307">
        <v>0.0</v>
      </c>
      <c r="M32" s="307">
        <v>0.0</v>
      </c>
      <c r="N32" s="307">
        <v>0.0</v>
      </c>
      <c r="O32" s="207">
        <f t="shared" si="4"/>
        <v>0</v>
      </c>
      <c r="P32" s="311">
        <v>25.0</v>
      </c>
      <c r="Q32" s="311">
        <v>25.0</v>
      </c>
      <c r="R32" s="311">
        <v>25.0</v>
      </c>
      <c r="S32" s="311">
        <v>25.0</v>
      </c>
      <c r="T32" s="207">
        <f t="shared" si="5"/>
        <v>25</v>
      </c>
      <c r="U32" s="110">
        <v>0.0</v>
      </c>
      <c r="V32" s="110">
        <v>0.0</v>
      </c>
      <c r="W32" s="110">
        <v>0.0</v>
      </c>
      <c r="X32" s="110">
        <v>0.0</v>
      </c>
      <c r="Y32" s="207">
        <f t="shared" si="6"/>
        <v>0</v>
      </c>
      <c r="Z32" s="110">
        <v>0.0</v>
      </c>
      <c r="AA32" s="110">
        <v>0.0</v>
      </c>
      <c r="AB32" s="110">
        <v>0.0</v>
      </c>
      <c r="AC32" s="110">
        <v>0.0</v>
      </c>
      <c r="AD32" s="207">
        <f t="shared" si="7"/>
        <v>0</v>
      </c>
      <c r="AE32" s="307">
        <v>0.0</v>
      </c>
      <c r="AF32" s="307">
        <v>0.0</v>
      </c>
      <c r="AG32" s="307">
        <v>0.0</v>
      </c>
      <c r="AH32" s="307">
        <v>0.0</v>
      </c>
      <c r="AI32" s="211">
        <f t="shared" si="8"/>
        <v>0</v>
      </c>
      <c r="AJ32" s="210">
        <v>0.0</v>
      </c>
      <c r="AK32" s="210">
        <v>0.0</v>
      </c>
      <c r="AL32" s="210">
        <v>0.0</v>
      </c>
      <c r="AM32" s="210">
        <v>0.0</v>
      </c>
      <c r="AN32" s="211">
        <f t="shared" si="9"/>
        <v>0</v>
      </c>
      <c r="AO32" s="110">
        <f t="shared" si="10"/>
        <v>1</v>
      </c>
      <c r="AP32" s="110">
        <v>0.0</v>
      </c>
      <c r="AQ32" s="312">
        <v>20.0</v>
      </c>
      <c r="AR32" s="312">
        <v>30.0</v>
      </c>
      <c r="AS32" s="96"/>
      <c r="AT32" s="96"/>
      <c r="AU32" s="216"/>
      <c r="AV32" s="217"/>
      <c r="AW32" s="162"/>
      <c r="AX32" s="152"/>
      <c r="AY32" s="152"/>
      <c r="AZ32" s="152"/>
      <c r="BA32" s="152"/>
      <c r="BB32" s="152"/>
      <c r="BC32" s="152"/>
      <c r="BD32" s="152"/>
      <c r="BE32" s="152"/>
      <c r="BF32" s="152"/>
    </row>
    <row r="33">
      <c r="A33" s="202">
        <v>3.0</v>
      </c>
      <c r="B33" s="203">
        <v>0.0</v>
      </c>
      <c r="C33" s="204"/>
      <c r="D33" s="205"/>
      <c r="E33" s="206"/>
      <c r="F33" s="207">
        <f t="shared" ref="F33:I33" si="31">sum(K33,P33,U33,Z33,AE27,AJ33)</f>
        <v>62.5</v>
      </c>
      <c r="G33" s="207">
        <f t="shared" si="31"/>
        <v>25</v>
      </c>
      <c r="H33" s="207">
        <f t="shared" si="31"/>
        <v>50</v>
      </c>
      <c r="I33" s="207">
        <f t="shared" si="31"/>
        <v>12.5</v>
      </c>
      <c r="J33" s="208">
        <f t="shared" si="3"/>
        <v>37.5</v>
      </c>
      <c r="K33" s="307">
        <v>0.0</v>
      </c>
      <c r="L33" s="307">
        <v>0.0</v>
      </c>
      <c r="M33" s="307">
        <v>0.0</v>
      </c>
      <c r="N33" s="307">
        <v>0.0</v>
      </c>
      <c r="O33" s="207">
        <f t="shared" si="4"/>
        <v>0</v>
      </c>
      <c r="P33" s="311">
        <v>37.5</v>
      </c>
      <c r="Q33" s="311">
        <v>12.5</v>
      </c>
      <c r="R33" s="311">
        <v>25.0</v>
      </c>
      <c r="S33" s="311">
        <v>12.5</v>
      </c>
      <c r="T33" s="207">
        <f t="shared" si="5"/>
        <v>21.875</v>
      </c>
      <c r="U33" s="110">
        <v>0.0</v>
      </c>
      <c r="V33" s="110">
        <v>0.0</v>
      </c>
      <c r="W33" s="110">
        <v>0.0</v>
      </c>
      <c r="X33" s="110">
        <v>0.0</v>
      </c>
      <c r="Y33" s="207">
        <f t="shared" si="6"/>
        <v>0</v>
      </c>
      <c r="Z33" s="110">
        <v>0.0</v>
      </c>
      <c r="AA33" s="110">
        <v>0.0</v>
      </c>
      <c r="AB33" s="110">
        <v>0.0</v>
      </c>
      <c r="AC33" s="110">
        <v>0.0</v>
      </c>
      <c r="AD33" s="207">
        <f t="shared" si="7"/>
        <v>0</v>
      </c>
      <c r="AE33" s="307">
        <v>0.0</v>
      </c>
      <c r="AF33" s="307">
        <v>0.0</v>
      </c>
      <c r="AG33" s="307">
        <v>0.0</v>
      </c>
      <c r="AH33" s="307">
        <v>0.0</v>
      </c>
      <c r="AI33" s="211">
        <f t="shared" si="8"/>
        <v>0</v>
      </c>
      <c r="AJ33" s="210">
        <v>0.0</v>
      </c>
      <c r="AK33" s="210">
        <v>0.0</v>
      </c>
      <c r="AL33" s="210">
        <v>0.0</v>
      </c>
      <c r="AM33" s="210">
        <v>0.0</v>
      </c>
      <c r="AN33" s="211">
        <f t="shared" si="9"/>
        <v>0</v>
      </c>
      <c r="AO33" s="110">
        <f t="shared" si="10"/>
        <v>1</v>
      </c>
      <c r="AP33" s="110">
        <v>0.0</v>
      </c>
      <c r="AQ33" s="313">
        <v>0.0</v>
      </c>
      <c r="AR33" s="310">
        <v>50.0</v>
      </c>
      <c r="AS33" s="214" t="s">
        <v>179</v>
      </c>
      <c r="AT33" s="215" t="s">
        <v>338</v>
      </c>
      <c r="AU33" s="216"/>
      <c r="AV33" s="217"/>
      <c r="AW33" s="162"/>
      <c r="AX33" s="152"/>
      <c r="AY33" s="152"/>
      <c r="AZ33" s="152"/>
      <c r="BA33" s="152"/>
      <c r="BB33" s="152"/>
      <c r="BC33" s="152"/>
      <c r="BD33" s="152"/>
      <c r="BE33" s="152"/>
      <c r="BF33" s="152"/>
    </row>
    <row r="34">
      <c r="A34" s="97"/>
      <c r="B34" s="203">
        <v>10.0</v>
      </c>
      <c r="C34" s="218"/>
      <c r="D34" s="219"/>
      <c r="E34" s="220"/>
      <c r="F34" s="207">
        <f t="shared" ref="F34:I34" si="32">sum(K34,P34,U34,Z34,AE28,AJ34)</f>
        <v>12.5</v>
      </c>
      <c r="G34" s="207">
        <f t="shared" si="32"/>
        <v>75</v>
      </c>
      <c r="H34" s="207">
        <f t="shared" si="32"/>
        <v>12.5</v>
      </c>
      <c r="I34" s="207">
        <f t="shared" si="32"/>
        <v>12.5</v>
      </c>
      <c r="J34" s="208">
        <f t="shared" si="3"/>
        <v>28.125</v>
      </c>
      <c r="K34" s="307">
        <v>0.0</v>
      </c>
      <c r="L34" s="307">
        <v>0.0</v>
      </c>
      <c r="M34" s="307">
        <v>0.0</v>
      </c>
      <c r="N34" s="307">
        <v>0.0</v>
      </c>
      <c r="O34" s="207">
        <f t="shared" si="4"/>
        <v>0</v>
      </c>
      <c r="P34" s="311">
        <v>12.5</v>
      </c>
      <c r="Q34" s="311">
        <v>37.5</v>
      </c>
      <c r="R34" s="311">
        <v>12.5</v>
      </c>
      <c r="S34" s="311">
        <v>12.5</v>
      </c>
      <c r="T34" s="207">
        <f t="shared" si="5"/>
        <v>18.75</v>
      </c>
      <c r="U34" s="110">
        <v>0.0</v>
      </c>
      <c r="V34" s="110">
        <v>0.0</v>
      </c>
      <c r="W34" s="110">
        <v>0.0</v>
      </c>
      <c r="X34" s="110">
        <v>0.0</v>
      </c>
      <c r="Y34" s="207">
        <f t="shared" si="6"/>
        <v>0</v>
      </c>
      <c r="Z34" s="110">
        <v>0.0</v>
      </c>
      <c r="AA34" s="110">
        <v>0.0</v>
      </c>
      <c r="AB34" s="110">
        <v>0.0</v>
      </c>
      <c r="AC34" s="110">
        <v>0.0</v>
      </c>
      <c r="AD34" s="207">
        <f t="shared" si="7"/>
        <v>0</v>
      </c>
      <c r="AE34" s="307">
        <v>0.0</v>
      </c>
      <c r="AF34" s="307">
        <v>25.0</v>
      </c>
      <c r="AG34" s="307">
        <v>37.5</v>
      </c>
      <c r="AH34" s="307">
        <v>0.0</v>
      </c>
      <c r="AI34" s="211">
        <f t="shared" si="8"/>
        <v>15.625</v>
      </c>
      <c r="AJ34" s="210">
        <v>0.0</v>
      </c>
      <c r="AK34" s="210">
        <v>0.0</v>
      </c>
      <c r="AL34" s="210">
        <v>0.0</v>
      </c>
      <c r="AM34" s="210">
        <v>0.0</v>
      </c>
      <c r="AN34" s="211">
        <f t="shared" si="9"/>
        <v>0</v>
      </c>
      <c r="AO34" s="110">
        <f t="shared" si="10"/>
        <v>2</v>
      </c>
      <c r="AP34" s="110">
        <v>0.0</v>
      </c>
      <c r="AQ34" s="313">
        <v>0.0</v>
      </c>
      <c r="AR34" s="310">
        <v>50.0</v>
      </c>
      <c r="AS34" s="97"/>
      <c r="AT34" s="97"/>
      <c r="AU34" s="216"/>
      <c r="AV34" s="217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</row>
    <row r="35">
      <c r="A35" s="97"/>
      <c r="B35" s="203">
        <v>20.0</v>
      </c>
      <c r="C35" s="218"/>
      <c r="D35" s="219"/>
      <c r="E35" s="220"/>
      <c r="F35" s="207">
        <f t="shared" ref="F35:I35" si="33">sum(K35,P35,U35,Z35,AE29,AJ35)</f>
        <v>37.5</v>
      </c>
      <c r="G35" s="207">
        <f t="shared" si="33"/>
        <v>12.5</v>
      </c>
      <c r="H35" s="207">
        <f t="shared" si="33"/>
        <v>50</v>
      </c>
      <c r="I35" s="207">
        <f t="shared" si="33"/>
        <v>62.5</v>
      </c>
      <c r="J35" s="208">
        <f t="shared" si="3"/>
        <v>40.625</v>
      </c>
      <c r="K35" s="307">
        <v>0.0</v>
      </c>
      <c r="L35" s="307">
        <v>0.0</v>
      </c>
      <c r="M35" s="307">
        <v>0.0</v>
      </c>
      <c r="N35" s="307">
        <v>0.0</v>
      </c>
      <c r="O35" s="207">
        <f t="shared" si="4"/>
        <v>0</v>
      </c>
      <c r="P35" s="311">
        <v>37.5</v>
      </c>
      <c r="Q35" s="307">
        <v>12.5</v>
      </c>
      <c r="R35" s="307">
        <v>12.5</v>
      </c>
      <c r="S35" s="311">
        <v>50.0</v>
      </c>
      <c r="T35" s="207">
        <f t="shared" si="5"/>
        <v>28.125</v>
      </c>
      <c r="U35" s="110">
        <v>0.0</v>
      </c>
      <c r="V35" s="110">
        <v>0.0</v>
      </c>
      <c r="W35" s="110">
        <v>0.0</v>
      </c>
      <c r="X35" s="110">
        <v>0.0</v>
      </c>
      <c r="Y35" s="207">
        <f t="shared" si="6"/>
        <v>0</v>
      </c>
      <c r="Z35" s="110">
        <v>0.0</v>
      </c>
      <c r="AA35" s="110">
        <v>0.0</v>
      </c>
      <c r="AB35" s="110">
        <v>0.0</v>
      </c>
      <c r="AC35" s="110">
        <v>0.0</v>
      </c>
      <c r="AD35" s="207">
        <f t="shared" si="7"/>
        <v>0</v>
      </c>
      <c r="AE35" s="307">
        <v>25.0</v>
      </c>
      <c r="AF35" s="307">
        <v>0.0</v>
      </c>
      <c r="AG35" s="307">
        <v>0.0</v>
      </c>
      <c r="AH35" s="307">
        <v>12.5</v>
      </c>
      <c r="AI35" s="211">
        <f t="shared" si="8"/>
        <v>9.375</v>
      </c>
      <c r="AJ35" s="210">
        <v>0.0</v>
      </c>
      <c r="AK35" s="210">
        <v>0.0</v>
      </c>
      <c r="AL35" s="210">
        <v>0.0</v>
      </c>
      <c r="AM35" s="210">
        <v>0.0</v>
      </c>
      <c r="AN35" s="211">
        <f t="shared" si="9"/>
        <v>0</v>
      </c>
      <c r="AO35" s="110">
        <f t="shared" si="10"/>
        <v>2</v>
      </c>
      <c r="AP35" s="110">
        <v>0.0</v>
      </c>
      <c r="AQ35" s="310">
        <v>0.0</v>
      </c>
      <c r="AR35" s="310">
        <v>70.0</v>
      </c>
      <c r="AS35" s="97"/>
      <c r="AT35" s="97"/>
      <c r="AU35" s="216"/>
      <c r="AV35" s="217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</row>
    <row r="36">
      <c r="A36" s="97"/>
      <c r="B36" s="203">
        <v>30.0</v>
      </c>
      <c r="C36" s="218"/>
      <c r="D36" s="219"/>
      <c r="E36" s="220"/>
      <c r="F36" s="207">
        <f t="shared" ref="F36:I36" si="34">sum(K36,P36,U36,Z36,AE30,AJ36)</f>
        <v>12.5</v>
      </c>
      <c r="G36" s="207">
        <f t="shared" si="34"/>
        <v>25</v>
      </c>
      <c r="H36" s="207">
        <f t="shared" si="34"/>
        <v>12.5</v>
      </c>
      <c r="I36" s="207">
        <f t="shared" si="34"/>
        <v>25</v>
      </c>
      <c r="J36" s="208">
        <f t="shared" si="3"/>
        <v>18.75</v>
      </c>
      <c r="K36" s="307">
        <v>0.0</v>
      </c>
      <c r="L36" s="307">
        <v>0.0</v>
      </c>
      <c r="M36" s="307">
        <v>0.0</v>
      </c>
      <c r="N36" s="307">
        <v>0.0</v>
      </c>
      <c r="O36" s="207">
        <f t="shared" si="4"/>
        <v>0</v>
      </c>
      <c r="P36" s="311">
        <v>12.5</v>
      </c>
      <c r="Q36" s="311">
        <v>25.0</v>
      </c>
      <c r="R36" s="311">
        <v>12.5</v>
      </c>
      <c r="S36" s="311">
        <v>25.0</v>
      </c>
      <c r="T36" s="207">
        <f t="shared" si="5"/>
        <v>18.75</v>
      </c>
      <c r="U36" s="110">
        <v>0.0</v>
      </c>
      <c r="V36" s="110">
        <v>0.0</v>
      </c>
      <c r="W36" s="110">
        <v>0.0</v>
      </c>
      <c r="X36" s="110">
        <v>0.0</v>
      </c>
      <c r="Y36" s="207">
        <f t="shared" si="6"/>
        <v>0</v>
      </c>
      <c r="Z36" s="110">
        <v>0.0</v>
      </c>
      <c r="AA36" s="110">
        <v>0.0</v>
      </c>
      <c r="AB36" s="110">
        <v>0.0</v>
      </c>
      <c r="AC36" s="110">
        <v>0.0</v>
      </c>
      <c r="AD36" s="207">
        <f t="shared" si="7"/>
        <v>0</v>
      </c>
      <c r="AE36" s="307">
        <v>12.5</v>
      </c>
      <c r="AF36" s="307">
        <v>12.5</v>
      </c>
      <c r="AG36" s="307">
        <v>0.0</v>
      </c>
      <c r="AH36" s="307">
        <v>0.0</v>
      </c>
      <c r="AI36" s="211">
        <f t="shared" si="8"/>
        <v>6.25</v>
      </c>
      <c r="AJ36" s="210">
        <v>0.0</v>
      </c>
      <c r="AK36" s="210">
        <v>0.0</v>
      </c>
      <c r="AL36" s="210">
        <v>0.0</v>
      </c>
      <c r="AM36" s="210">
        <v>0.0</v>
      </c>
      <c r="AN36" s="211">
        <f t="shared" si="9"/>
        <v>0</v>
      </c>
      <c r="AO36" s="110">
        <f t="shared" si="10"/>
        <v>2</v>
      </c>
      <c r="AP36" s="110">
        <v>0.0</v>
      </c>
      <c r="AQ36" s="313">
        <v>20.0</v>
      </c>
      <c r="AR36" s="310">
        <v>60.0</v>
      </c>
      <c r="AS36" s="97"/>
      <c r="AT36" s="97"/>
      <c r="AU36" s="216"/>
      <c r="AV36" s="217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</row>
    <row r="37">
      <c r="A37" s="97"/>
      <c r="B37" s="203">
        <v>40.0</v>
      </c>
      <c r="C37" s="218"/>
      <c r="D37" s="219"/>
      <c r="E37" s="220"/>
      <c r="F37" s="207">
        <f t="shared" ref="F37:I37" si="35">sum(K37,P37,U37,Z37,AE31,AJ37)</f>
        <v>25</v>
      </c>
      <c r="G37" s="207">
        <f t="shared" si="35"/>
        <v>25</v>
      </c>
      <c r="H37" s="207">
        <f t="shared" si="35"/>
        <v>25</v>
      </c>
      <c r="I37" s="207">
        <f t="shared" si="35"/>
        <v>37.5</v>
      </c>
      <c r="J37" s="208">
        <f t="shared" si="3"/>
        <v>28.125</v>
      </c>
      <c r="K37" s="307">
        <v>0.0</v>
      </c>
      <c r="L37" s="307">
        <v>0.0</v>
      </c>
      <c r="M37" s="307">
        <v>0.0</v>
      </c>
      <c r="N37" s="307">
        <v>0.0</v>
      </c>
      <c r="O37" s="207">
        <f t="shared" si="4"/>
        <v>0</v>
      </c>
      <c r="P37" s="311">
        <v>25.0</v>
      </c>
      <c r="Q37" s="311">
        <v>25.0</v>
      </c>
      <c r="R37" s="311">
        <v>25.0</v>
      </c>
      <c r="S37" s="311">
        <v>37.5</v>
      </c>
      <c r="T37" s="207">
        <f t="shared" si="5"/>
        <v>28.125</v>
      </c>
      <c r="U37" s="110">
        <v>0.0</v>
      </c>
      <c r="V37" s="110">
        <v>0.0</v>
      </c>
      <c r="W37" s="110">
        <v>0.0</v>
      </c>
      <c r="X37" s="110">
        <v>0.0</v>
      </c>
      <c r="Y37" s="207">
        <f t="shared" si="6"/>
        <v>0</v>
      </c>
      <c r="Z37" s="110">
        <v>0.0</v>
      </c>
      <c r="AA37" s="110">
        <v>0.0</v>
      </c>
      <c r="AB37" s="110">
        <v>0.0</v>
      </c>
      <c r="AC37" s="110">
        <v>0.0</v>
      </c>
      <c r="AD37" s="207">
        <f t="shared" si="7"/>
        <v>0</v>
      </c>
      <c r="AE37" s="307">
        <v>12.5</v>
      </c>
      <c r="AF37" s="307">
        <v>0.0</v>
      </c>
      <c r="AG37" s="307">
        <v>0.0</v>
      </c>
      <c r="AH37" s="307">
        <v>25.0</v>
      </c>
      <c r="AI37" s="211">
        <f t="shared" si="8"/>
        <v>9.375</v>
      </c>
      <c r="AJ37" s="210">
        <v>0.0</v>
      </c>
      <c r="AK37" s="210">
        <v>0.0</v>
      </c>
      <c r="AL37" s="210">
        <v>0.0</v>
      </c>
      <c r="AM37" s="210">
        <v>0.0</v>
      </c>
      <c r="AN37" s="211">
        <f t="shared" si="9"/>
        <v>0</v>
      </c>
      <c r="AO37" s="110">
        <f t="shared" si="10"/>
        <v>2</v>
      </c>
      <c r="AP37" s="110">
        <v>0.0</v>
      </c>
      <c r="AQ37" s="313">
        <v>20.0</v>
      </c>
      <c r="AR37" s="310">
        <v>50.0</v>
      </c>
      <c r="AS37" s="97"/>
      <c r="AT37" s="97"/>
      <c r="AU37" s="216"/>
      <c r="AV37" s="217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</row>
    <row r="38">
      <c r="A38" s="97"/>
      <c r="B38" s="203">
        <v>50.0</v>
      </c>
      <c r="C38" s="218"/>
      <c r="D38" s="219"/>
      <c r="E38" s="220"/>
      <c r="F38" s="207">
        <f t="shared" ref="F38:I38" si="36">sum(K38,P38,U38,Z38,AE32,AJ38)</f>
        <v>12.5</v>
      </c>
      <c r="G38" s="207">
        <f t="shared" si="36"/>
        <v>12.5</v>
      </c>
      <c r="H38" s="207">
        <f t="shared" si="36"/>
        <v>25</v>
      </c>
      <c r="I38" s="207">
        <f t="shared" si="36"/>
        <v>50</v>
      </c>
      <c r="J38" s="208">
        <f t="shared" si="3"/>
        <v>25</v>
      </c>
      <c r="K38" s="307">
        <v>0.0</v>
      </c>
      <c r="L38" s="307">
        <v>0.0</v>
      </c>
      <c r="M38" s="307">
        <v>0.0</v>
      </c>
      <c r="N38" s="307">
        <v>0.0</v>
      </c>
      <c r="O38" s="207">
        <f t="shared" si="4"/>
        <v>0</v>
      </c>
      <c r="P38" s="311">
        <v>12.5</v>
      </c>
      <c r="Q38" s="311">
        <v>12.5</v>
      </c>
      <c r="R38" s="311">
        <v>25.0</v>
      </c>
      <c r="S38" s="311">
        <v>50.0</v>
      </c>
      <c r="T38" s="207">
        <f t="shared" si="5"/>
        <v>25</v>
      </c>
      <c r="U38" s="110">
        <v>0.0</v>
      </c>
      <c r="V38" s="110">
        <v>0.0</v>
      </c>
      <c r="W38" s="110">
        <v>0.0</v>
      </c>
      <c r="X38" s="110">
        <v>0.0</v>
      </c>
      <c r="Y38" s="207">
        <f t="shared" si="6"/>
        <v>0</v>
      </c>
      <c r="Z38" s="110">
        <v>0.0</v>
      </c>
      <c r="AA38" s="110">
        <v>0.0</v>
      </c>
      <c r="AB38" s="110">
        <v>0.0</v>
      </c>
      <c r="AC38" s="110">
        <v>0.0</v>
      </c>
      <c r="AD38" s="207">
        <f t="shared" si="7"/>
        <v>0</v>
      </c>
      <c r="AE38" s="307">
        <v>0.0</v>
      </c>
      <c r="AF38" s="307">
        <v>0.0</v>
      </c>
      <c r="AG38" s="307">
        <v>0.0</v>
      </c>
      <c r="AH38" s="307">
        <v>0.0</v>
      </c>
      <c r="AI38" s="211">
        <f t="shared" si="8"/>
        <v>0</v>
      </c>
      <c r="AJ38" s="210">
        <v>0.0</v>
      </c>
      <c r="AK38" s="210">
        <v>0.0</v>
      </c>
      <c r="AL38" s="210">
        <v>0.0</v>
      </c>
      <c r="AM38" s="210">
        <v>0.0</v>
      </c>
      <c r="AN38" s="211">
        <f t="shared" si="9"/>
        <v>0</v>
      </c>
      <c r="AO38" s="110">
        <f t="shared" si="10"/>
        <v>1</v>
      </c>
      <c r="AP38" s="110">
        <v>0.0</v>
      </c>
      <c r="AQ38" s="313">
        <v>30.0</v>
      </c>
      <c r="AR38" s="310">
        <v>30.0</v>
      </c>
      <c r="AS38" s="97"/>
      <c r="AT38" s="97"/>
      <c r="AU38" s="216"/>
      <c r="AV38" s="217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</row>
    <row r="39">
      <c r="A39" s="97"/>
      <c r="B39" s="203">
        <v>60.0</v>
      </c>
      <c r="C39" s="223"/>
      <c r="D39" s="164"/>
      <c r="E39" s="220"/>
      <c r="F39" s="207">
        <f t="shared" ref="F39:I39" si="37">sum(K39,P39,U39,Z39,AE33,AJ39)</f>
        <v>12.5</v>
      </c>
      <c r="G39" s="207">
        <f t="shared" si="37"/>
        <v>25</v>
      </c>
      <c r="H39" s="207">
        <f t="shared" si="37"/>
        <v>50</v>
      </c>
      <c r="I39" s="207">
        <f t="shared" si="37"/>
        <v>25</v>
      </c>
      <c r="J39" s="208">
        <f t="shared" si="3"/>
        <v>28.125</v>
      </c>
      <c r="K39" s="307">
        <v>0.0</v>
      </c>
      <c r="L39" s="307">
        <v>0.0</v>
      </c>
      <c r="M39" s="307">
        <v>0.0</v>
      </c>
      <c r="N39" s="307">
        <v>0.0</v>
      </c>
      <c r="O39" s="207">
        <f t="shared" si="4"/>
        <v>0</v>
      </c>
      <c r="P39" s="311">
        <v>12.5</v>
      </c>
      <c r="Q39" s="311">
        <v>25.0</v>
      </c>
      <c r="R39" s="311">
        <v>50.0</v>
      </c>
      <c r="S39" s="311">
        <v>25.0</v>
      </c>
      <c r="T39" s="207">
        <f t="shared" si="5"/>
        <v>28.125</v>
      </c>
      <c r="U39" s="110">
        <v>0.0</v>
      </c>
      <c r="V39" s="110">
        <v>0.0</v>
      </c>
      <c r="W39" s="110">
        <v>0.0</v>
      </c>
      <c r="X39" s="110">
        <v>0.0</v>
      </c>
      <c r="Y39" s="207">
        <f t="shared" si="6"/>
        <v>0</v>
      </c>
      <c r="Z39" s="110">
        <v>0.0</v>
      </c>
      <c r="AA39" s="110">
        <v>0.0</v>
      </c>
      <c r="AB39" s="110">
        <v>0.0</v>
      </c>
      <c r="AC39" s="110">
        <v>0.0</v>
      </c>
      <c r="AD39" s="207">
        <f t="shared" si="7"/>
        <v>0</v>
      </c>
      <c r="AE39" s="307">
        <v>0.0</v>
      </c>
      <c r="AF39" s="307">
        <v>0.0</v>
      </c>
      <c r="AG39" s="307">
        <v>0.0</v>
      </c>
      <c r="AH39" s="307">
        <v>0.0</v>
      </c>
      <c r="AI39" s="211">
        <f t="shared" si="8"/>
        <v>0</v>
      </c>
      <c r="AJ39" s="210">
        <v>0.0</v>
      </c>
      <c r="AK39" s="210">
        <v>0.0</v>
      </c>
      <c r="AL39" s="210">
        <v>0.0</v>
      </c>
      <c r="AM39" s="210">
        <v>0.0</v>
      </c>
      <c r="AN39" s="211">
        <f t="shared" si="9"/>
        <v>0</v>
      </c>
      <c r="AO39" s="110">
        <f t="shared" si="10"/>
        <v>1</v>
      </c>
      <c r="AP39" s="110">
        <v>0.0</v>
      </c>
      <c r="AQ39" s="313">
        <v>30.0</v>
      </c>
      <c r="AR39" s="310">
        <v>50.0</v>
      </c>
      <c r="AS39" s="97"/>
      <c r="AT39" s="97"/>
      <c r="AU39" s="216"/>
      <c r="AV39" s="217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</row>
    <row r="40">
      <c r="A40" s="97"/>
      <c r="B40" s="203">
        <v>70.0</v>
      </c>
      <c r="C40" s="223"/>
      <c r="D40" s="164"/>
      <c r="E40" s="220"/>
      <c r="F40" s="207">
        <f t="shared" ref="F40:I40" si="38">sum(K40,P40,U40,Z40,AE34,AJ40)</f>
        <v>25</v>
      </c>
      <c r="G40" s="207">
        <f t="shared" si="38"/>
        <v>50</v>
      </c>
      <c r="H40" s="207">
        <f t="shared" si="38"/>
        <v>62.5</v>
      </c>
      <c r="I40" s="207">
        <f t="shared" si="38"/>
        <v>50</v>
      </c>
      <c r="J40" s="208">
        <f t="shared" si="3"/>
        <v>46.875</v>
      </c>
      <c r="K40" s="307">
        <v>0.0</v>
      </c>
      <c r="L40" s="307">
        <v>0.0</v>
      </c>
      <c r="M40" s="307">
        <v>0.0</v>
      </c>
      <c r="N40" s="307">
        <v>0.0</v>
      </c>
      <c r="O40" s="207">
        <f t="shared" si="4"/>
        <v>0</v>
      </c>
      <c r="P40" s="311">
        <v>25.0</v>
      </c>
      <c r="Q40" s="311">
        <v>25.0</v>
      </c>
      <c r="R40" s="311">
        <v>25.0</v>
      </c>
      <c r="S40" s="311">
        <v>50.0</v>
      </c>
      <c r="T40" s="207">
        <f t="shared" si="5"/>
        <v>31.25</v>
      </c>
      <c r="U40" s="110">
        <v>0.0</v>
      </c>
      <c r="V40" s="110">
        <v>0.0</v>
      </c>
      <c r="W40" s="110">
        <v>0.0</v>
      </c>
      <c r="X40" s="110">
        <v>0.0</v>
      </c>
      <c r="Y40" s="207">
        <f t="shared" si="6"/>
        <v>0</v>
      </c>
      <c r="Z40" s="110">
        <v>0.0</v>
      </c>
      <c r="AA40" s="110">
        <v>0.0</v>
      </c>
      <c r="AB40" s="110">
        <v>0.0</v>
      </c>
      <c r="AC40" s="110">
        <v>0.0</v>
      </c>
      <c r="AD40" s="207">
        <f t="shared" si="7"/>
        <v>0</v>
      </c>
      <c r="AE40" s="307">
        <v>0.0</v>
      </c>
      <c r="AF40" s="307">
        <v>0.0</v>
      </c>
      <c r="AG40" s="307">
        <v>0.0</v>
      </c>
      <c r="AH40" s="307">
        <v>0.0</v>
      </c>
      <c r="AI40" s="211">
        <f t="shared" si="8"/>
        <v>0</v>
      </c>
      <c r="AJ40" s="210">
        <v>0.0</v>
      </c>
      <c r="AK40" s="210">
        <v>0.0</v>
      </c>
      <c r="AL40" s="210">
        <v>0.0</v>
      </c>
      <c r="AM40" s="210">
        <v>0.0</v>
      </c>
      <c r="AN40" s="211">
        <f t="shared" si="9"/>
        <v>0</v>
      </c>
      <c r="AO40" s="110">
        <f t="shared" si="10"/>
        <v>1</v>
      </c>
      <c r="AP40" s="110">
        <v>0.0</v>
      </c>
      <c r="AQ40" s="313">
        <v>20.0</v>
      </c>
      <c r="AR40" s="310">
        <v>60.0</v>
      </c>
      <c r="AS40" s="97"/>
      <c r="AT40" s="97"/>
      <c r="AU40" s="216"/>
      <c r="AV40" s="217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</row>
    <row r="41">
      <c r="A41" s="97"/>
      <c r="B41" s="203">
        <v>80.0</v>
      </c>
      <c r="C41" s="223"/>
      <c r="D41" s="164"/>
      <c r="E41" s="220"/>
      <c r="F41" s="207">
        <f t="shared" ref="F41:I41" si="39">sum(K41,P41,U41,Z41,AE35,AJ41)</f>
        <v>37.5</v>
      </c>
      <c r="G41" s="207">
        <f t="shared" si="39"/>
        <v>25</v>
      </c>
      <c r="H41" s="207">
        <f t="shared" si="39"/>
        <v>25</v>
      </c>
      <c r="I41" s="207">
        <f t="shared" si="39"/>
        <v>50</v>
      </c>
      <c r="J41" s="208">
        <f t="shared" si="3"/>
        <v>34.375</v>
      </c>
      <c r="K41" s="307">
        <v>0.0</v>
      </c>
      <c r="L41" s="307">
        <v>12.5</v>
      </c>
      <c r="M41" s="307">
        <v>0.0</v>
      </c>
      <c r="N41" s="307">
        <v>12.5</v>
      </c>
      <c r="O41" s="207">
        <f t="shared" si="4"/>
        <v>6.25</v>
      </c>
      <c r="P41" s="311">
        <v>12.5</v>
      </c>
      <c r="Q41" s="311">
        <v>12.5</v>
      </c>
      <c r="R41" s="311">
        <v>25.0</v>
      </c>
      <c r="S41" s="311">
        <v>25.0</v>
      </c>
      <c r="T41" s="207">
        <f t="shared" si="5"/>
        <v>18.75</v>
      </c>
      <c r="U41" s="110">
        <v>0.0</v>
      </c>
      <c r="V41" s="110">
        <v>0.0</v>
      </c>
      <c r="W41" s="110">
        <v>0.0</v>
      </c>
      <c r="X41" s="110">
        <v>0.0</v>
      </c>
      <c r="Y41" s="207">
        <f t="shared" si="6"/>
        <v>0</v>
      </c>
      <c r="Z41" s="110">
        <v>0.0</v>
      </c>
      <c r="AA41" s="110">
        <v>0.0</v>
      </c>
      <c r="AB41" s="110">
        <v>0.0</v>
      </c>
      <c r="AC41" s="110">
        <v>0.0</v>
      </c>
      <c r="AD41" s="207">
        <f t="shared" si="7"/>
        <v>0</v>
      </c>
      <c r="AE41" s="307">
        <v>0.0</v>
      </c>
      <c r="AF41" s="307">
        <v>0.0</v>
      </c>
      <c r="AG41" s="307">
        <v>0.0</v>
      </c>
      <c r="AH41" s="307">
        <v>0.0</v>
      </c>
      <c r="AI41" s="211">
        <f t="shared" si="8"/>
        <v>0</v>
      </c>
      <c r="AJ41" s="210">
        <v>0.0</v>
      </c>
      <c r="AK41" s="210">
        <v>0.0</v>
      </c>
      <c r="AL41" s="210">
        <v>0.0</v>
      </c>
      <c r="AM41" s="210">
        <v>0.0</v>
      </c>
      <c r="AN41" s="211">
        <f t="shared" si="9"/>
        <v>0</v>
      </c>
      <c r="AO41" s="110">
        <f t="shared" si="10"/>
        <v>2</v>
      </c>
      <c r="AP41" s="110">
        <v>0.0</v>
      </c>
      <c r="AQ41" s="310">
        <v>30.0</v>
      </c>
      <c r="AR41" s="310">
        <v>50.0</v>
      </c>
      <c r="AS41" s="97"/>
      <c r="AT41" s="97"/>
      <c r="AU41" s="216"/>
      <c r="AV41" s="217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</row>
    <row r="42">
      <c r="A42" s="97"/>
      <c r="B42" s="203">
        <v>90.0</v>
      </c>
      <c r="C42" s="223"/>
      <c r="D42" s="164"/>
      <c r="E42" s="220"/>
      <c r="F42" s="207">
        <f t="shared" ref="F42:I42" si="40">sum(K42,P42,U42,Z42,AE36,AJ42)</f>
        <v>31.25</v>
      </c>
      <c r="G42" s="207">
        <f t="shared" si="40"/>
        <v>43.75</v>
      </c>
      <c r="H42" s="207">
        <f t="shared" si="40"/>
        <v>50</v>
      </c>
      <c r="I42" s="207">
        <f t="shared" si="40"/>
        <v>25</v>
      </c>
      <c r="J42" s="208">
        <f t="shared" si="3"/>
        <v>37.5</v>
      </c>
      <c r="K42" s="307">
        <v>6.25</v>
      </c>
      <c r="L42" s="307">
        <v>6.25</v>
      </c>
      <c r="M42" s="307">
        <v>0.0</v>
      </c>
      <c r="N42" s="307">
        <v>0.0</v>
      </c>
      <c r="O42" s="207">
        <f t="shared" si="4"/>
        <v>3.125</v>
      </c>
      <c r="P42" s="311">
        <v>12.5</v>
      </c>
      <c r="Q42" s="311">
        <v>25.0</v>
      </c>
      <c r="R42" s="311">
        <v>50.0</v>
      </c>
      <c r="S42" s="311">
        <v>25.0</v>
      </c>
      <c r="T42" s="207">
        <f t="shared" si="5"/>
        <v>28.125</v>
      </c>
      <c r="U42" s="110">
        <v>0.0</v>
      </c>
      <c r="V42" s="110">
        <v>0.0</v>
      </c>
      <c r="W42" s="110">
        <v>0.0</v>
      </c>
      <c r="X42" s="110">
        <v>0.0</v>
      </c>
      <c r="Y42" s="207">
        <f t="shared" si="6"/>
        <v>0</v>
      </c>
      <c r="Z42" s="110">
        <v>0.0</v>
      </c>
      <c r="AA42" s="110">
        <v>0.0</v>
      </c>
      <c r="AB42" s="110">
        <v>0.0</v>
      </c>
      <c r="AC42" s="110">
        <v>0.0</v>
      </c>
      <c r="AD42" s="207">
        <f t="shared" si="7"/>
        <v>0</v>
      </c>
      <c r="AE42" s="307">
        <v>0.0</v>
      </c>
      <c r="AF42" s="307">
        <v>0.0</v>
      </c>
      <c r="AG42" s="307">
        <v>0.0</v>
      </c>
      <c r="AH42" s="307">
        <v>0.0</v>
      </c>
      <c r="AI42" s="211">
        <f t="shared" si="8"/>
        <v>0</v>
      </c>
      <c r="AJ42" s="210">
        <v>0.0</v>
      </c>
      <c r="AK42" s="210">
        <v>0.0</v>
      </c>
      <c r="AL42" s="210">
        <v>0.0</v>
      </c>
      <c r="AM42" s="210">
        <v>0.0</v>
      </c>
      <c r="AN42" s="211">
        <f t="shared" si="9"/>
        <v>0</v>
      </c>
      <c r="AO42" s="110">
        <f t="shared" si="10"/>
        <v>2</v>
      </c>
      <c r="AP42" s="110">
        <v>0.0</v>
      </c>
      <c r="AQ42" s="310">
        <v>30.0</v>
      </c>
      <c r="AR42" s="310">
        <v>50.0</v>
      </c>
      <c r="AS42" s="97"/>
      <c r="AT42" s="97"/>
      <c r="AU42" s="216"/>
      <c r="AV42" s="217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</row>
    <row r="43">
      <c r="A43" s="96"/>
      <c r="B43" s="203">
        <v>100.0</v>
      </c>
      <c r="C43" s="225"/>
      <c r="D43" s="226"/>
      <c r="E43" s="227"/>
      <c r="F43" s="207">
        <f t="shared" ref="F43:I43" si="41">sum(K43,P43,U43,Z43,AE37,AJ43)</f>
        <v>37.5</v>
      </c>
      <c r="G43" s="207">
        <f t="shared" si="41"/>
        <v>37.5</v>
      </c>
      <c r="H43" s="207">
        <f t="shared" si="41"/>
        <v>50</v>
      </c>
      <c r="I43" s="207">
        <f t="shared" si="41"/>
        <v>62.5</v>
      </c>
      <c r="J43" s="208">
        <f t="shared" si="3"/>
        <v>46.875</v>
      </c>
      <c r="K43" s="307">
        <v>0.0</v>
      </c>
      <c r="L43" s="307">
        <v>0.0</v>
      </c>
      <c r="M43" s="307">
        <v>0.0</v>
      </c>
      <c r="N43" s="307">
        <v>0.0</v>
      </c>
      <c r="O43" s="207">
        <f t="shared" si="4"/>
        <v>0</v>
      </c>
      <c r="P43" s="311">
        <v>25.0</v>
      </c>
      <c r="Q43" s="311">
        <v>37.5</v>
      </c>
      <c r="R43" s="311">
        <v>50.0</v>
      </c>
      <c r="S43" s="311">
        <v>37.5</v>
      </c>
      <c r="T43" s="207">
        <f t="shared" si="5"/>
        <v>37.5</v>
      </c>
      <c r="U43" s="110">
        <v>0.0</v>
      </c>
      <c r="V43" s="110">
        <v>0.0</v>
      </c>
      <c r="W43" s="110">
        <v>0.0</v>
      </c>
      <c r="X43" s="110">
        <v>0.0</v>
      </c>
      <c r="Y43" s="202">
        <f t="shared" si="6"/>
        <v>0</v>
      </c>
      <c r="Z43" s="110">
        <v>0.0</v>
      </c>
      <c r="AA43" s="110">
        <v>0.0</v>
      </c>
      <c r="AB43" s="110">
        <v>0.0</v>
      </c>
      <c r="AC43" s="110">
        <v>0.0</v>
      </c>
      <c r="AD43" s="202">
        <f t="shared" si="7"/>
        <v>0</v>
      </c>
      <c r="AE43" s="307">
        <v>0.0</v>
      </c>
      <c r="AF43" s="307">
        <v>0.0</v>
      </c>
      <c r="AG43" s="307">
        <v>0.0</v>
      </c>
      <c r="AH43" s="307">
        <v>0.0</v>
      </c>
      <c r="AI43" s="211">
        <f t="shared" si="8"/>
        <v>0</v>
      </c>
      <c r="AJ43" s="210">
        <v>0.0</v>
      </c>
      <c r="AK43" s="210">
        <v>0.0</v>
      </c>
      <c r="AL43" s="210">
        <v>0.0</v>
      </c>
      <c r="AM43" s="210">
        <v>0.0</v>
      </c>
      <c r="AN43" s="211">
        <f t="shared" si="9"/>
        <v>0</v>
      </c>
      <c r="AO43" s="110">
        <f t="shared" si="10"/>
        <v>1</v>
      </c>
      <c r="AP43" s="110">
        <v>0.0</v>
      </c>
      <c r="AQ43" s="312">
        <v>20.0</v>
      </c>
      <c r="AR43" s="310">
        <v>40.0</v>
      </c>
      <c r="AS43" s="96"/>
      <c r="AT43" s="96"/>
      <c r="AU43" s="216"/>
      <c r="AV43" s="217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36.21401515</v>
      </c>
      <c r="K44" s="236"/>
      <c r="L44" s="236"/>
      <c r="M44" s="236"/>
      <c r="N44" s="236"/>
      <c r="O44" s="237">
        <f>AVERAGE(O11:O43)</f>
        <v>1.136363636</v>
      </c>
      <c r="P44" s="238"/>
      <c r="Q44" s="236"/>
      <c r="R44" s="236"/>
      <c r="S44" s="236"/>
      <c r="T44" s="237">
        <f>AVERAGE(T11:T43)</f>
        <v>26.70454545</v>
      </c>
      <c r="U44" s="236"/>
      <c r="V44" s="236"/>
      <c r="W44" s="236"/>
      <c r="X44" s="239"/>
      <c r="Y44" s="240">
        <f>AVERAGE(Y11:Y43)</f>
        <v>0</v>
      </c>
      <c r="Z44" s="241"/>
      <c r="AA44" s="241"/>
      <c r="AB44" s="241"/>
      <c r="AC44" s="241"/>
      <c r="AD44" s="240">
        <f>AVERAGE(AD11:AD43)</f>
        <v>1.289772727</v>
      </c>
      <c r="AE44" s="242"/>
      <c r="AF44" s="242"/>
      <c r="AG44" s="242"/>
      <c r="AH44" s="242"/>
      <c r="AI44" s="240">
        <f>AVERAGE(AI11:AI43)</f>
        <v>7.007575758</v>
      </c>
      <c r="AJ44" s="242"/>
      <c r="AK44" s="242"/>
      <c r="AL44" s="242"/>
      <c r="AM44" s="242"/>
      <c r="AN44" s="243">
        <f>AVERAGE(AN11:AN43)</f>
        <v>0</v>
      </c>
      <c r="AO44" s="110"/>
      <c r="AP44" s="237">
        <f>SUM(AP11:AP42)</f>
        <v>0</v>
      </c>
      <c r="AQ44" s="240">
        <f t="shared" ref="AQ44:AR44" si="42">AVERAGE(AQ11:AQ43)</f>
        <v>23.33333333</v>
      </c>
      <c r="AR44" s="244">
        <f t="shared" si="42"/>
        <v>40.3030303</v>
      </c>
      <c r="AS44" s="236"/>
      <c r="AT44" s="238"/>
      <c r="AU44" s="239"/>
      <c r="AV44" s="217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9.223357289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31"/>
      <c r="Z45" s="221"/>
      <c r="AA45" s="221"/>
      <c r="AB45" s="221"/>
      <c r="AC45" s="22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21"/>
      <c r="AO45" s="110"/>
      <c r="AP45" s="221"/>
      <c r="AQ45" s="245"/>
      <c r="AR45" s="216"/>
      <c r="AS45" s="245"/>
      <c r="AT45" s="246"/>
      <c r="AU45" s="216"/>
      <c r="AV45" s="217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248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4"/>
      <c r="BC46" s="154"/>
      <c r="BD46" s="154"/>
      <c r="BE46" s="154"/>
      <c r="BF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248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4"/>
      <c r="BC47" s="154"/>
      <c r="BD47" s="154"/>
      <c r="BE47" s="154"/>
      <c r="BF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248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4"/>
      <c r="BC48" s="154"/>
      <c r="BD48" s="154"/>
      <c r="BE48" s="154"/>
      <c r="BF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248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4"/>
      <c r="BC49" s="154"/>
      <c r="BD49" s="154"/>
      <c r="BE49" s="154"/>
      <c r="BF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  <c r="BB951" s="152"/>
      <c r="BC951" s="152"/>
      <c r="BD951" s="152"/>
      <c r="BE951" s="152"/>
      <c r="BF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  <c r="BB952" s="152"/>
      <c r="BC952" s="152"/>
      <c r="BD952" s="152"/>
      <c r="BE952" s="152"/>
      <c r="BF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  <c r="BB953" s="152"/>
      <c r="BC953" s="152"/>
      <c r="BD953" s="152"/>
      <c r="BE953" s="152"/>
      <c r="BF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  <c r="BB954" s="152"/>
      <c r="BC954" s="152"/>
      <c r="BD954" s="152"/>
      <c r="BE954" s="152"/>
      <c r="BF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  <c r="BB955" s="152"/>
      <c r="BC955" s="152"/>
      <c r="BD955" s="152"/>
      <c r="BE955" s="152"/>
      <c r="BF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  <c r="BB956" s="152"/>
      <c r="BC956" s="152"/>
      <c r="BD956" s="152"/>
      <c r="BE956" s="152"/>
      <c r="BF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  <c r="BB957" s="152"/>
      <c r="BC957" s="152"/>
      <c r="BD957" s="152"/>
      <c r="BE957" s="152"/>
      <c r="BF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  <c r="BB958" s="152"/>
      <c r="BC958" s="152"/>
      <c r="BD958" s="152"/>
      <c r="BE958" s="152"/>
      <c r="BF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  <c r="BB959" s="152"/>
      <c r="BC959" s="152"/>
      <c r="BD959" s="152"/>
      <c r="BE959" s="152"/>
      <c r="BF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  <c r="BB960" s="152"/>
      <c r="BC960" s="152"/>
      <c r="BD960" s="152"/>
      <c r="BE960" s="152"/>
      <c r="BF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  <c r="BB961" s="152"/>
      <c r="BC961" s="152"/>
      <c r="BD961" s="152"/>
      <c r="BE961" s="152"/>
      <c r="BF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  <c r="BB962" s="152"/>
      <c r="BC962" s="152"/>
      <c r="BD962" s="152"/>
      <c r="BE962" s="152"/>
      <c r="BF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  <c r="BB963" s="152"/>
      <c r="BC963" s="152"/>
      <c r="BD963" s="152"/>
      <c r="BE963" s="152"/>
      <c r="BF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  <c r="BB964" s="152"/>
      <c r="BC964" s="152"/>
      <c r="BD964" s="152"/>
      <c r="BE964" s="152"/>
      <c r="BF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  <c r="BB965" s="152"/>
      <c r="BC965" s="152"/>
      <c r="BD965" s="152"/>
      <c r="BE965" s="152"/>
      <c r="BF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  <c r="BB966" s="152"/>
      <c r="BC966" s="152"/>
      <c r="BD966" s="152"/>
      <c r="BE966" s="152"/>
      <c r="BF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  <c r="BB967" s="152"/>
      <c r="BC967" s="152"/>
      <c r="BD967" s="152"/>
      <c r="BE967" s="152"/>
      <c r="BF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  <c r="BB968" s="152"/>
      <c r="BC968" s="152"/>
      <c r="BD968" s="152"/>
      <c r="BE968" s="152"/>
      <c r="BF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  <c r="BB969" s="152"/>
      <c r="BC969" s="152"/>
      <c r="BD969" s="152"/>
      <c r="BE969" s="152"/>
      <c r="BF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  <c r="BB970" s="152"/>
      <c r="BC970" s="152"/>
      <c r="BD970" s="152"/>
      <c r="BE970" s="152"/>
      <c r="BF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  <c r="BB971" s="152"/>
      <c r="BC971" s="152"/>
      <c r="BD971" s="152"/>
      <c r="BE971" s="152"/>
      <c r="BF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  <c r="BB972" s="152"/>
      <c r="BC972" s="152"/>
      <c r="BD972" s="152"/>
      <c r="BE972" s="152"/>
      <c r="BF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  <c r="BB973" s="152"/>
      <c r="BC973" s="152"/>
      <c r="BD973" s="152"/>
      <c r="BE973" s="152"/>
      <c r="BF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  <c r="BB974" s="152"/>
      <c r="BC974" s="152"/>
      <c r="BD974" s="152"/>
      <c r="BE974" s="152"/>
      <c r="BF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  <c r="BB975" s="152"/>
      <c r="BC975" s="152"/>
      <c r="BD975" s="152"/>
      <c r="BE975" s="152"/>
      <c r="BF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  <c r="BB976" s="152"/>
      <c r="BC976" s="152"/>
      <c r="BD976" s="152"/>
      <c r="BE976" s="152"/>
      <c r="BF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  <c r="BB977" s="152"/>
      <c r="BC977" s="152"/>
      <c r="BD977" s="152"/>
      <c r="BE977" s="152"/>
      <c r="BF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  <c r="BB978" s="152"/>
      <c r="BC978" s="152"/>
      <c r="BD978" s="152"/>
      <c r="BE978" s="152"/>
      <c r="BF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  <c r="BB979" s="152"/>
      <c r="BC979" s="152"/>
      <c r="BD979" s="152"/>
      <c r="BE979" s="152"/>
      <c r="BF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  <c r="BB980" s="152"/>
      <c r="BC980" s="152"/>
      <c r="BD980" s="152"/>
      <c r="BE980" s="152"/>
      <c r="BF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  <c r="BB981" s="152"/>
      <c r="BC981" s="152"/>
      <c r="BD981" s="152"/>
      <c r="BE981" s="152"/>
      <c r="BF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  <c r="BB982" s="152"/>
      <c r="BC982" s="152"/>
      <c r="BD982" s="152"/>
      <c r="BE982" s="152"/>
      <c r="BF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  <c r="BB983" s="152"/>
      <c r="BC983" s="152"/>
      <c r="BD983" s="152"/>
      <c r="BE983" s="152"/>
      <c r="BF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  <c r="BB984" s="152"/>
      <c r="BC984" s="152"/>
      <c r="BD984" s="152"/>
      <c r="BE984" s="152"/>
      <c r="BF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  <c r="BB985" s="152"/>
      <c r="BC985" s="152"/>
      <c r="BD985" s="152"/>
      <c r="BE985" s="152"/>
      <c r="BF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  <c r="BB986" s="152"/>
      <c r="BC986" s="152"/>
      <c r="BD986" s="152"/>
      <c r="BE986" s="152"/>
      <c r="BF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  <c r="BB987" s="152"/>
      <c r="BC987" s="152"/>
      <c r="BD987" s="152"/>
      <c r="BE987" s="152"/>
      <c r="BF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  <c r="BB988" s="152"/>
      <c r="BC988" s="152"/>
      <c r="BD988" s="152"/>
      <c r="BE988" s="152"/>
      <c r="BF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  <c r="BB989" s="152"/>
      <c r="BC989" s="152"/>
      <c r="BD989" s="152"/>
      <c r="BE989" s="152"/>
      <c r="BF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  <c r="BB990" s="152"/>
      <c r="BC990" s="152"/>
      <c r="BD990" s="152"/>
      <c r="BE990" s="152"/>
      <c r="BF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  <c r="BB991" s="152"/>
      <c r="BC991" s="152"/>
      <c r="BD991" s="152"/>
      <c r="BE991" s="152"/>
      <c r="BF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  <c r="BB992" s="152"/>
      <c r="BC992" s="152"/>
      <c r="BD992" s="152"/>
      <c r="BE992" s="152"/>
      <c r="BF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  <c r="BB993" s="152"/>
      <c r="BC993" s="152"/>
      <c r="BD993" s="152"/>
      <c r="BE993" s="152"/>
      <c r="BF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  <c r="BB994" s="152"/>
      <c r="BC994" s="152"/>
      <c r="BD994" s="152"/>
      <c r="BE994" s="152"/>
      <c r="BF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  <c r="BB995" s="152"/>
      <c r="BC995" s="152"/>
      <c r="BD995" s="152"/>
      <c r="BE995" s="152"/>
      <c r="BF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  <c r="BB996" s="152"/>
      <c r="BC996" s="152"/>
      <c r="BD996" s="152"/>
      <c r="BE996" s="152"/>
      <c r="BF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  <c r="BB997" s="152"/>
      <c r="BC997" s="152"/>
      <c r="BD997" s="152"/>
      <c r="BE997" s="152"/>
      <c r="BF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  <c r="BB998" s="152"/>
      <c r="BC998" s="152"/>
      <c r="BD998" s="152"/>
      <c r="BE998" s="152"/>
      <c r="BF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  <c r="BB999" s="152"/>
      <c r="BC999" s="152"/>
      <c r="BD999" s="152"/>
      <c r="BE999" s="152"/>
      <c r="BF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  <c r="BB1000" s="152"/>
      <c r="BC1000" s="152"/>
      <c r="BD1000" s="152"/>
      <c r="BE1000" s="152"/>
      <c r="BF1000" s="152"/>
    </row>
  </sheetData>
  <mergeCells count="40">
    <mergeCell ref="Y9:Y10"/>
    <mergeCell ref="Z9:AC9"/>
    <mergeCell ref="A11:A21"/>
    <mergeCell ref="A22:A32"/>
    <mergeCell ref="A33:A43"/>
    <mergeCell ref="H44:I44"/>
    <mergeCell ref="H45:I45"/>
    <mergeCell ref="AD9:AD10"/>
    <mergeCell ref="AE9:AH9"/>
    <mergeCell ref="AI9:AI10"/>
    <mergeCell ref="AJ9:AM9"/>
    <mergeCell ref="AS11:AS21"/>
    <mergeCell ref="AT11:AT21"/>
    <mergeCell ref="AS22:AS32"/>
    <mergeCell ref="AT22:AT32"/>
    <mergeCell ref="AS33:AS43"/>
    <mergeCell ref="AT33:AT43"/>
    <mergeCell ref="L2:P3"/>
    <mergeCell ref="C8:D8"/>
    <mergeCell ref="E8:E10"/>
    <mergeCell ref="F8:I8"/>
    <mergeCell ref="J8:J10"/>
    <mergeCell ref="AO8:AO10"/>
    <mergeCell ref="AP8:AP10"/>
    <mergeCell ref="AN9:AN10"/>
    <mergeCell ref="K8:AN8"/>
    <mergeCell ref="AQ8:AS8"/>
    <mergeCell ref="AT8:AT10"/>
    <mergeCell ref="AU8:AU10"/>
    <mergeCell ref="AQ9:AQ10"/>
    <mergeCell ref="A9:A10"/>
    <mergeCell ref="B9:B10"/>
    <mergeCell ref="C9:C10"/>
    <mergeCell ref="D9:D10"/>
    <mergeCell ref="F9:I9"/>
    <mergeCell ref="K9:N9"/>
    <mergeCell ref="O9:O10"/>
    <mergeCell ref="P9:S9"/>
    <mergeCell ref="T9:T10"/>
    <mergeCell ref="U9:X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36" max="37" width="10.75"/>
    <col customWidth="1" min="40" max="40" width="14.5"/>
  </cols>
  <sheetData>
    <row r="1">
      <c r="A1" s="151" t="s">
        <v>351</v>
      </c>
      <c r="B1" s="152"/>
      <c r="C1" s="162" t="s">
        <v>26</v>
      </c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4"/>
      <c r="AX1" s="154"/>
      <c r="AY1" s="154"/>
      <c r="AZ1" s="154"/>
      <c r="BA1" s="152"/>
    </row>
    <row r="2">
      <c r="A2" s="155" t="s">
        <v>0</v>
      </c>
      <c r="B2" s="156" t="s">
        <v>20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4"/>
      <c r="AX2" s="154"/>
      <c r="AY2" s="154"/>
      <c r="AZ2" s="154"/>
      <c r="BA2" s="152"/>
    </row>
    <row r="3">
      <c r="A3" s="155" t="s">
        <v>232</v>
      </c>
      <c r="B3" s="156" t="s">
        <v>352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4"/>
      <c r="AX3" s="154"/>
      <c r="AY3" s="154"/>
      <c r="AZ3" s="154"/>
      <c r="BA3" s="152"/>
    </row>
    <row r="4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4"/>
      <c r="AX4" s="154"/>
      <c r="AY4" s="154"/>
      <c r="AZ4" s="154"/>
      <c r="BA4" s="152"/>
    </row>
    <row r="5">
      <c r="A5" s="155" t="s">
        <v>236</v>
      </c>
      <c r="B5" s="152"/>
      <c r="C5" s="152"/>
      <c r="D5" s="155" t="s">
        <v>237</v>
      </c>
      <c r="E5" s="156" t="s">
        <v>267</v>
      </c>
      <c r="F5" s="152"/>
      <c r="G5" s="157" t="s">
        <v>238</v>
      </c>
      <c r="H5" s="155"/>
      <c r="I5" s="152"/>
      <c r="J5" s="152"/>
      <c r="K5" s="155" t="s">
        <v>239</v>
      </c>
      <c r="L5" s="155" t="s">
        <v>186</v>
      </c>
      <c r="M5" s="152"/>
      <c r="N5" s="152"/>
      <c r="O5" s="152"/>
      <c r="P5" s="152"/>
      <c r="Q5" s="152"/>
      <c r="R5" s="152"/>
      <c r="S5" s="152"/>
      <c r="T5" s="152"/>
      <c r="U5" s="155" t="s">
        <v>240</v>
      </c>
      <c r="V5" s="152"/>
      <c r="W5" s="158" t="s">
        <v>353</v>
      </c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4"/>
      <c r="AX5" s="154"/>
      <c r="AY5" s="154"/>
      <c r="AZ5" s="154"/>
      <c r="BA5" s="152"/>
    </row>
    <row r="6">
      <c r="A6" s="152"/>
      <c r="B6" s="152"/>
      <c r="C6" s="152"/>
      <c r="D6" s="155" t="s">
        <v>241</v>
      </c>
      <c r="E6" s="155" t="s">
        <v>186</v>
      </c>
      <c r="F6" s="152"/>
      <c r="G6" s="157" t="s">
        <v>242</v>
      </c>
      <c r="H6" s="155" t="s">
        <v>186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 t="s">
        <v>10</v>
      </c>
      <c r="V6" s="152"/>
      <c r="W6" s="158" t="s">
        <v>354</v>
      </c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4"/>
      <c r="AX6" s="154"/>
      <c r="AY6" s="154"/>
      <c r="AZ6" s="154"/>
      <c r="BA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4"/>
      <c r="AX7" s="154"/>
      <c r="AY7" s="154"/>
      <c r="AZ7" s="154"/>
      <c r="BA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6"/>
      <c r="AI8" s="314"/>
      <c r="AJ8" s="169" t="s">
        <v>250</v>
      </c>
      <c r="AK8" s="169" t="s">
        <v>251</v>
      </c>
      <c r="AL8" s="170" t="s">
        <v>252</v>
      </c>
      <c r="AM8" s="39"/>
      <c r="AN8" s="40"/>
      <c r="AO8" s="171" t="s">
        <v>253</v>
      </c>
      <c r="AP8" s="172" t="s">
        <v>254</v>
      </c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84"/>
      <c r="V9" s="178" t="s">
        <v>199</v>
      </c>
      <c r="W9" s="179"/>
      <c r="X9" s="182"/>
      <c r="Y9" s="185" t="s">
        <v>260</v>
      </c>
      <c r="Z9" s="186" t="s">
        <v>204</v>
      </c>
      <c r="AA9" s="35"/>
      <c r="AB9" s="35"/>
      <c r="AC9" s="36"/>
      <c r="AD9" s="185" t="s">
        <v>261</v>
      </c>
      <c r="AE9" s="189" t="s">
        <v>200</v>
      </c>
      <c r="AF9" s="39"/>
      <c r="AG9" s="39"/>
      <c r="AH9" s="40"/>
      <c r="AI9" s="188" t="s">
        <v>260</v>
      </c>
      <c r="AJ9" s="97"/>
      <c r="AK9" s="97"/>
      <c r="AL9" s="172" t="s">
        <v>262</v>
      </c>
      <c r="AM9" s="190" t="s">
        <v>263</v>
      </c>
      <c r="AN9" s="191" t="s">
        <v>264</v>
      </c>
      <c r="AO9" s="97"/>
      <c r="AP9" s="97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193">
        <v>1.0</v>
      </c>
      <c r="V10" s="193">
        <v>2.0</v>
      </c>
      <c r="W10" s="193">
        <v>3.0</v>
      </c>
      <c r="X10" s="193">
        <v>4.0</v>
      </c>
      <c r="Y10" s="96"/>
      <c r="Z10" s="198">
        <v>1.0</v>
      </c>
      <c r="AA10" s="198">
        <v>2.0</v>
      </c>
      <c r="AB10" s="198">
        <v>3.0</v>
      </c>
      <c r="AC10" s="198">
        <v>4.0</v>
      </c>
      <c r="AD10" s="96"/>
      <c r="AE10" s="199">
        <v>1.0</v>
      </c>
      <c r="AF10" s="199">
        <v>2.0</v>
      </c>
      <c r="AG10" s="199">
        <v>3.0</v>
      </c>
      <c r="AH10" s="199">
        <v>4.0</v>
      </c>
      <c r="AI10" s="96"/>
      <c r="AJ10" s="96"/>
      <c r="AK10" s="96"/>
      <c r="AL10" s="96"/>
      <c r="AM10" s="200" t="s">
        <v>265</v>
      </c>
      <c r="AN10" s="201" t="s">
        <v>246</v>
      </c>
      <c r="AO10" s="96"/>
      <c r="AP10" s="96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</row>
    <row r="11">
      <c r="A11" s="202">
        <v>1.0</v>
      </c>
      <c r="B11" s="203">
        <v>0.0</v>
      </c>
      <c r="C11" s="315" t="s">
        <v>355</v>
      </c>
      <c r="D11" s="315" t="s">
        <v>356</v>
      </c>
      <c r="E11" s="221"/>
      <c r="F11" s="207">
        <f t="shared" ref="F11:I11" si="1">K11+P11+U11+Z11+AE11</f>
        <v>12.5</v>
      </c>
      <c r="G11" s="207">
        <f t="shared" si="1"/>
        <v>31.25</v>
      </c>
      <c r="H11" s="207">
        <f t="shared" si="1"/>
        <v>18.75</v>
      </c>
      <c r="I11" s="207">
        <f t="shared" si="1"/>
        <v>12.5</v>
      </c>
      <c r="J11" s="208">
        <f t="shared" ref="J11:J43" si="3">AVERAGE(F11:I11)</f>
        <v>18.75</v>
      </c>
      <c r="K11" s="110">
        <v>6.25</v>
      </c>
      <c r="L11" s="110">
        <v>6.25</v>
      </c>
      <c r="M11" s="110">
        <v>6.25</v>
      </c>
      <c r="N11" s="110">
        <v>0.0</v>
      </c>
      <c r="O11" s="207">
        <f t="shared" ref="O11:O43" si="4">AVERAGE(K11:N11)</f>
        <v>4.6875</v>
      </c>
      <c r="P11" s="209">
        <v>6.25</v>
      </c>
      <c r="Q11" s="229">
        <v>25.0</v>
      </c>
      <c r="R11" s="229">
        <v>12.5</v>
      </c>
      <c r="S11" s="229">
        <v>12.5</v>
      </c>
      <c r="T11" s="207">
        <f t="shared" ref="T11:T43" si="5">AVERAGE(P11:S11)</f>
        <v>14.0625</v>
      </c>
      <c r="U11" s="207">
        <v>0.0</v>
      </c>
      <c r="V11" s="207">
        <v>0.0</v>
      </c>
      <c r="W11" s="207">
        <v>0.0</v>
      </c>
      <c r="X11" s="207">
        <v>0.0</v>
      </c>
      <c r="Y11" s="207">
        <f t="shared" ref="Y11:Y43" si="6">AVERAGE(U11:X11)</f>
        <v>0</v>
      </c>
      <c r="Z11" s="207">
        <v>0.0</v>
      </c>
      <c r="AA11" s="207">
        <v>0.0</v>
      </c>
      <c r="AB11" s="207">
        <v>0.0</v>
      </c>
      <c r="AC11" s="207">
        <v>0.0</v>
      </c>
      <c r="AD11" s="207">
        <f t="shared" ref="AD11:AD43" si="7">AVERAGE(Z11:AC11)</f>
        <v>0</v>
      </c>
      <c r="AE11" s="211">
        <v>0.0</v>
      </c>
      <c r="AF11" s="211">
        <v>0.0</v>
      </c>
      <c r="AG11" s="211">
        <v>0.0</v>
      </c>
      <c r="AH11" s="211">
        <v>0.0</v>
      </c>
      <c r="AI11" s="211">
        <f t="shared" ref="AI11:AI43" si="8">AVERAGE(AE11:AH11)</f>
        <v>0</v>
      </c>
      <c r="AJ11" s="110">
        <f t="shared" ref="AJ11:AJ43" si="9">SUM((O11&gt;0)*1,(T11&gt;0)*1,(Y11&gt;0)*1,(AD11&gt;0)*1,(AI11&gt;0)*1)</f>
        <v>2</v>
      </c>
      <c r="AK11" s="110">
        <v>12.0</v>
      </c>
      <c r="AL11" s="316">
        <v>40.0</v>
      </c>
      <c r="AM11" s="317">
        <v>65.0</v>
      </c>
      <c r="AN11" s="202" t="s">
        <v>357</v>
      </c>
      <c r="AO11" s="215">
        <v>1.0</v>
      </c>
      <c r="AP11" s="216"/>
      <c r="AQ11" s="217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</row>
    <row r="12">
      <c r="A12" s="97"/>
      <c r="B12" s="203">
        <v>10.0</v>
      </c>
      <c r="C12" s="318"/>
      <c r="D12" s="318"/>
      <c r="E12" s="221"/>
      <c r="F12" s="207">
        <f t="shared" ref="F12:I12" si="2">K12+P12+U12+Z12+AE12</f>
        <v>31.25</v>
      </c>
      <c r="G12" s="207">
        <f t="shared" si="2"/>
        <v>37.5</v>
      </c>
      <c r="H12" s="207">
        <f t="shared" si="2"/>
        <v>50</v>
      </c>
      <c r="I12" s="207">
        <f t="shared" si="2"/>
        <v>31.25</v>
      </c>
      <c r="J12" s="208">
        <f t="shared" si="3"/>
        <v>37.5</v>
      </c>
      <c r="K12" s="110">
        <v>6.25</v>
      </c>
      <c r="L12" s="110">
        <v>6.25</v>
      </c>
      <c r="M12" s="110">
        <v>0.0</v>
      </c>
      <c r="N12" s="110">
        <v>6.25</v>
      </c>
      <c r="O12" s="207">
        <f t="shared" si="4"/>
        <v>4.6875</v>
      </c>
      <c r="P12" s="229">
        <v>25.0</v>
      </c>
      <c r="Q12" s="209">
        <v>6.25</v>
      </c>
      <c r="R12" s="229">
        <v>25.0</v>
      </c>
      <c r="S12" s="229">
        <v>12.5</v>
      </c>
      <c r="T12" s="207">
        <f t="shared" si="5"/>
        <v>17.1875</v>
      </c>
      <c r="U12" s="207">
        <v>0.0</v>
      </c>
      <c r="V12" s="207">
        <v>0.0</v>
      </c>
      <c r="W12" s="207">
        <v>0.0</v>
      </c>
      <c r="X12" s="207">
        <v>0.0</v>
      </c>
      <c r="Y12" s="207">
        <f t="shared" si="6"/>
        <v>0</v>
      </c>
      <c r="Z12" s="207">
        <v>0.0</v>
      </c>
      <c r="AA12" s="207">
        <v>0.0</v>
      </c>
      <c r="AB12" s="207">
        <v>0.0</v>
      </c>
      <c r="AC12" s="207">
        <v>0.0</v>
      </c>
      <c r="AD12" s="207">
        <f t="shared" si="7"/>
        <v>0</v>
      </c>
      <c r="AE12" s="211">
        <v>0.0</v>
      </c>
      <c r="AF12" s="211">
        <v>25.0</v>
      </c>
      <c r="AG12" s="211">
        <v>25.0</v>
      </c>
      <c r="AH12" s="210">
        <v>12.5</v>
      </c>
      <c r="AI12" s="211">
        <f t="shared" si="8"/>
        <v>15.625</v>
      </c>
      <c r="AJ12" s="110">
        <f t="shared" si="9"/>
        <v>3</v>
      </c>
      <c r="AK12" s="110">
        <v>12.0</v>
      </c>
      <c r="AL12" s="316">
        <v>20.0</v>
      </c>
      <c r="AM12" s="317">
        <v>40.0</v>
      </c>
      <c r="AN12" s="97"/>
      <c r="AO12" s="97"/>
      <c r="AP12" s="216"/>
      <c r="AQ12" s="217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</row>
    <row r="13">
      <c r="A13" s="97"/>
      <c r="B13" s="203">
        <v>20.0</v>
      </c>
      <c r="C13" s="318"/>
      <c r="D13" s="318"/>
      <c r="E13" s="221"/>
      <c r="F13" s="207">
        <f t="shared" ref="F13:I13" si="10">K13+P13+U13+Z13+AE13</f>
        <v>25</v>
      </c>
      <c r="G13" s="207">
        <f t="shared" si="10"/>
        <v>43.75</v>
      </c>
      <c r="H13" s="207">
        <f t="shared" si="10"/>
        <v>43.75</v>
      </c>
      <c r="I13" s="207">
        <f t="shared" si="10"/>
        <v>37.5</v>
      </c>
      <c r="J13" s="208">
        <f t="shared" si="3"/>
        <v>37.5</v>
      </c>
      <c r="K13" s="110">
        <v>0.0</v>
      </c>
      <c r="L13" s="110">
        <v>6.25</v>
      </c>
      <c r="M13" s="110">
        <v>6.25</v>
      </c>
      <c r="N13" s="207">
        <v>25.0</v>
      </c>
      <c r="O13" s="207">
        <f t="shared" si="4"/>
        <v>9.375</v>
      </c>
      <c r="P13" s="229">
        <v>25.0</v>
      </c>
      <c r="Q13" s="207">
        <v>12.5</v>
      </c>
      <c r="R13" s="207">
        <v>12.5</v>
      </c>
      <c r="S13" s="110">
        <v>12.5</v>
      </c>
      <c r="T13" s="207">
        <f t="shared" si="5"/>
        <v>15.625</v>
      </c>
      <c r="U13" s="207">
        <v>0.0</v>
      </c>
      <c r="V13" s="207">
        <v>0.0</v>
      </c>
      <c r="W13" s="207">
        <v>0.0</v>
      </c>
      <c r="X13" s="207">
        <v>0.0</v>
      </c>
      <c r="Y13" s="207">
        <f t="shared" si="6"/>
        <v>0</v>
      </c>
      <c r="Z13" s="207">
        <v>0.0</v>
      </c>
      <c r="AA13" s="207">
        <v>0.0</v>
      </c>
      <c r="AB13" s="207">
        <v>0.0</v>
      </c>
      <c r="AC13" s="207">
        <v>0.0</v>
      </c>
      <c r="AD13" s="207">
        <f t="shared" si="7"/>
        <v>0</v>
      </c>
      <c r="AE13" s="211">
        <v>0.0</v>
      </c>
      <c r="AF13" s="211">
        <v>25.0</v>
      </c>
      <c r="AG13" s="211">
        <v>25.0</v>
      </c>
      <c r="AH13" s="211">
        <v>0.0</v>
      </c>
      <c r="AI13" s="211">
        <f t="shared" si="8"/>
        <v>12.5</v>
      </c>
      <c r="AJ13" s="110">
        <f t="shared" si="9"/>
        <v>3</v>
      </c>
      <c r="AK13" s="110">
        <v>24.0</v>
      </c>
      <c r="AL13" s="316">
        <v>40.0</v>
      </c>
      <c r="AM13" s="317">
        <v>70.0</v>
      </c>
      <c r="AN13" s="97"/>
      <c r="AO13" s="97"/>
      <c r="AP13" s="216"/>
      <c r="AQ13" s="217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</row>
    <row r="14">
      <c r="A14" s="97"/>
      <c r="B14" s="203">
        <v>30.0</v>
      </c>
      <c r="C14" s="318"/>
      <c r="D14" s="318"/>
      <c r="E14" s="221"/>
      <c r="F14" s="207">
        <f t="shared" ref="F14:I14" si="11">K14+P14+U14+Z14+AE14</f>
        <v>18.75</v>
      </c>
      <c r="G14" s="207">
        <f t="shared" si="11"/>
        <v>6.25</v>
      </c>
      <c r="H14" s="207">
        <f t="shared" si="11"/>
        <v>75</v>
      </c>
      <c r="I14" s="207">
        <f t="shared" si="11"/>
        <v>50</v>
      </c>
      <c r="J14" s="208">
        <f t="shared" si="3"/>
        <v>37.5</v>
      </c>
      <c r="K14" s="110">
        <v>6.25</v>
      </c>
      <c r="L14" s="110">
        <v>6.25</v>
      </c>
      <c r="M14" s="207">
        <v>25.0</v>
      </c>
      <c r="N14" s="207">
        <v>0.0</v>
      </c>
      <c r="O14" s="207">
        <f t="shared" si="4"/>
        <v>9.375</v>
      </c>
      <c r="P14" s="229">
        <v>12.5</v>
      </c>
      <c r="Q14" s="207">
        <v>0.0</v>
      </c>
      <c r="R14" s="207">
        <v>25.0</v>
      </c>
      <c r="S14" s="207">
        <v>25.0</v>
      </c>
      <c r="T14" s="207">
        <f t="shared" si="5"/>
        <v>15.625</v>
      </c>
      <c r="U14" s="207">
        <v>0.0</v>
      </c>
      <c r="V14" s="207">
        <v>0.0</v>
      </c>
      <c r="W14" s="207">
        <v>0.0</v>
      </c>
      <c r="X14" s="207">
        <v>0.0</v>
      </c>
      <c r="Y14" s="207">
        <f t="shared" si="6"/>
        <v>0</v>
      </c>
      <c r="Z14" s="207">
        <v>0.0</v>
      </c>
      <c r="AA14" s="207">
        <v>0.0</v>
      </c>
      <c r="AB14" s="207">
        <v>0.0</v>
      </c>
      <c r="AC14" s="207">
        <v>0.0</v>
      </c>
      <c r="AD14" s="207">
        <f t="shared" si="7"/>
        <v>0</v>
      </c>
      <c r="AE14" s="211">
        <v>0.0</v>
      </c>
      <c r="AF14" s="211">
        <v>0.0</v>
      </c>
      <c r="AG14" s="211">
        <v>25.0</v>
      </c>
      <c r="AH14" s="211">
        <v>25.0</v>
      </c>
      <c r="AI14" s="211">
        <f t="shared" si="8"/>
        <v>12.5</v>
      </c>
      <c r="AJ14" s="110">
        <f t="shared" si="9"/>
        <v>3</v>
      </c>
      <c r="AK14" s="110">
        <v>24.0</v>
      </c>
      <c r="AL14" s="316">
        <v>50.0</v>
      </c>
      <c r="AM14" s="317">
        <v>75.0</v>
      </c>
      <c r="AN14" s="97"/>
      <c r="AO14" s="97"/>
      <c r="AP14" s="216"/>
      <c r="AQ14" s="217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</row>
    <row r="15">
      <c r="A15" s="97"/>
      <c r="B15" s="203">
        <v>40.0</v>
      </c>
      <c r="C15" s="318"/>
      <c r="D15" s="318"/>
      <c r="E15" s="221"/>
      <c r="F15" s="207">
        <f t="shared" ref="F15:I15" si="12">K15+P15+U15+Z15+AE15</f>
        <v>75</v>
      </c>
      <c r="G15" s="207">
        <f t="shared" si="12"/>
        <v>0</v>
      </c>
      <c r="H15" s="207">
        <f t="shared" si="12"/>
        <v>50</v>
      </c>
      <c r="I15" s="207">
        <f t="shared" si="12"/>
        <v>62.5</v>
      </c>
      <c r="J15" s="208">
        <f t="shared" si="3"/>
        <v>46.875</v>
      </c>
      <c r="K15" s="207">
        <v>25.0</v>
      </c>
      <c r="L15" s="207">
        <v>0.0</v>
      </c>
      <c r="M15" s="207">
        <v>25.0</v>
      </c>
      <c r="N15" s="207">
        <v>12.5</v>
      </c>
      <c r="O15" s="207">
        <f t="shared" si="4"/>
        <v>15.625</v>
      </c>
      <c r="P15" s="229">
        <v>25.0</v>
      </c>
      <c r="Q15" s="207">
        <v>0.0</v>
      </c>
      <c r="R15" s="207">
        <v>0.0</v>
      </c>
      <c r="S15" s="207">
        <v>25.0</v>
      </c>
      <c r="T15" s="207">
        <f t="shared" si="5"/>
        <v>12.5</v>
      </c>
      <c r="U15" s="207">
        <v>0.0</v>
      </c>
      <c r="V15" s="207">
        <v>0.0</v>
      </c>
      <c r="W15" s="207">
        <v>0.0</v>
      </c>
      <c r="X15" s="207">
        <v>0.0</v>
      </c>
      <c r="Y15" s="207">
        <f t="shared" si="6"/>
        <v>0</v>
      </c>
      <c r="Z15" s="207">
        <v>0.0</v>
      </c>
      <c r="AA15" s="207">
        <v>0.0</v>
      </c>
      <c r="AB15" s="207">
        <v>0.0</v>
      </c>
      <c r="AC15" s="207">
        <v>0.0</v>
      </c>
      <c r="AD15" s="207">
        <f t="shared" si="7"/>
        <v>0</v>
      </c>
      <c r="AE15" s="211">
        <v>25.0</v>
      </c>
      <c r="AF15" s="211">
        <v>0.0</v>
      </c>
      <c r="AG15" s="211">
        <v>25.0</v>
      </c>
      <c r="AH15" s="211">
        <v>25.0</v>
      </c>
      <c r="AI15" s="211">
        <f t="shared" si="8"/>
        <v>18.75</v>
      </c>
      <c r="AJ15" s="110">
        <f t="shared" si="9"/>
        <v>3</v>
      </c>
      <c r="AK15" s="110">
        <v>36.0</v>
      </c>
      <c r="AL15" s="316">
        <v>50.0</v>
      </c>
      <c r="AM15" s="317">
        <v>35.0</v>
      </c>
      <c r="AN15" s="97"/>
      <c r="AO15" s="97"/>
      <c r="AP15" s="216"/>
      <c r="AQ15" s="217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</row>
    <row r="16">
      <c r="A16" s="97"/>
      <c r="B16" s="203">
        <v>50.0</v>
      </c>
      <c r="C16" s="318"/>
      <c r="D16" s="318"/>
      <c r="E16" s="221"/>
      <c r="F16" s="207">
        <f t="shared" ref="F16:I16" si="13">K16+P16+U16+Z16+AE16</f>
        <v>37.5</v>
      </c>
      <c r="G16" s="207">
        <f t="shared" si="13"/>
        <v>25</v>
      </c>
      <c r="H16" s="207">
        <f t="shared" si="13"/>
        <v>62.5</v>
      </c>
      <c r="I16" s="207">
        <f t="shared" si="13"/>
        <v>56.25</v>
      </c>
      <c r="J16" s="208">
        <f t="shared" si="3"/>
        <v>45.3125</v>
      </c>
      <c r="K16" s="207">
        <v>0.0</v>
      </c>
      <c r="L16" s="207">
        <v>0.0</v>
      </c>
      <c r="M16" s="207">
        <v>0.0</v>
      </c>
      <c r="N16" s="207">
        <v>0.0</v>
      </c>
      <c r="O16" s="207">
        <f t="shared" si="4"/>
        <v>0</v>
      </c>
      <c r="P16" s="229">
        <v>25.0</v>
      </c>
      <c r="Q16" s="229">
        <v>0.0</v>
      </c>
      <c r="R16" s="229">
        <v>25.0</v>
      </c>
      <c r="S16" s="229">
        <v>25.0</v>
      </c>
      <c r="T16" s="207">
        <f t="shared" si="5"/>
        <v>18.75</v>
      </c>
      <c r="U16" s="110">
        <v>12.5</v>
      </c>
      <c r="V16" s="207">
        <v>25.0</v>
      </c>
      <c r="W16" s="207">
        <v>12.5</v>
      </c>
      <c r="X16" s="110">
        <v>6.25</v>
      </c>
      <c r="Y16" s="207">
        <f t="shared" si="6"/>
        <v>14.0625</v>
      </c>
      <c r="Z16" s="207">
        <v>0.0</v>
      </c>
      <c r="AA16" s="207">
        <v>0.0</v>
      </c>
      <c r="AB16" s="207">
        <v>0.0</v>
      </c>
      <c r="AC16" s="207">
        <v>0.0</v>
      </c>
      <c r="AD16" s="207">
        <f t="shared" si="7"/>
        <v>0</v>
      </c>
      <c r="AE16" s="211">
        <v>0.0</v>
      </c>
      <c r="AF16" s="211">
        <v>0.0</v>
      </c>
      <c r="AG16" s="211">
        <v>25.0</v>
      </c>
      <c r="AH16" s="211">
        <v>25.0</v>
      </c>
      <c r="AI16" s="211">
        <f t="shared" si="8"/>
        <v>12.5</v>
      </c>
      <c r="AJ16" s="110">
        <f t="shared" si="9"/>
        <v>3</v>
      </c>
      <c r="AK16" s="110"/>
      <c r="AL16" s="316">
        <v>40.0</v>
      </c>
      <c r="AM16" s="317">
        <v>35.0</v>
      </c>
      <c r="AN16" s="97"/>
      <c r="AO16" s="97"/>
      <c r="AP16" s="216"/>
      <c r="AQ16" s="217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</row>
    <row r="17">
      <c r="A17" s="97"/>
      <c r="B17" s="203">
        <v>60.0</v>
      </c>
      <c r="C17" s="164"/>
      <c r="D17" s="164"/>
      <c r="E17" s="221"/>
      <c r="F17" s="207">
        <f t="shared" ref="F17:I17" si="14">K17+P17+U17+Z17+AE17</f>
        <v>62.5</v>
      </c>
      <c r="G17" s="207">
        <f t="shared" si="14"/>
        <v>87.5</v>
      </c>
      <c r="H17" s="207">
        <f t="shared" si="14"/>
        <v>25</v>
      </c>
      <c r="I17" s="207">
        <f t="shared" si="14"/>
        <v>37.5</v>
      </c>
      <c r="J17" s="208">
        <f t="shared" si="3"/>
        <v>53.125</v>
      </c>
      <c r="K17" s="207">
        <v>0.0</v>
      </c>
      <c r="L17" s="207">
        <v>0.0</v>
      </c>
      <c r="M17" s="207">
        <v>0.0</v>
      </c>
      <c r="N17" s="207">
        <v>0.0</v>
      </c>
      <c r="O17" s="207">
        <f t="shared" si="4"/>
        <v>0</v>
      </c>
      <c r="P17" s="229">
        <v>25.0</v>
      </c>
      <c r="Q17" s="229">
        <v>25.0</v>
      </c>
      <c r="R17" s="229">
        <v>0.0</v>
      </c>
      <c r="S17" s="229">
        <v>12.5</v>
      </c>
      <c r="T17" s="207">
        <f t="shared" si="5"/>
        <v>15.625</v>
      </c>
      <c r="U17" s="207">
        <v>12.5</v>
      </c>
      <c r="V17" s="207">
        <v>25.0</v>
      </c>
      <c r="W17" s="207">
        <v>25.0</v>
      </c>
      <c r="X17" s="207">
        <v>25.0</v>
      </c>
      <c r="Y17" s="207">
        <f t="shared" si="6"/>
        <v>21.875</v>
      </c>
      <c r="Z17" s="207">
        <v>0.0</v>
      </c>
      <c r="AA17" s="207">
        <v>12.5</v>
      </c>
      <c r="AB17" s="207">
        <v>0.0</v>
      </c>
      <c r="AC17" s="207">
        <v>0.0</v>
      </c>
      <c r="AD17" s="207">
        <f t="shared" si="7"/>
        <v>3.125</v>
      </c>
      <c r="AE17" s="211">
        <v>25.0</v>
      </c>
      <c r="AF17" s="211">
        <v>25.0</v>
      </c>
      <c r="AG17" s="211">
        <v>0.0</v>
      </c>
      <c r="AH17" s="211">
        <v>0.0</v>
      </c>
      <c r="AI17" s="211">
        <f t="shared" si="8"/>
        <v>12.5</v>
      </c>
      <c r="AJ17" s="110">
        <f t="shared" si="9"/>
        <v>4</v>
      </c>
      <c r="AK17" s="110"/>
      <c r="AL17" s="248">
        <v>40.0</v>
      </c>
      <c r="AM17" s="317">
        <v>35.0</v>
      </c>
      <c r="AN17" s="97"/>
      <c r="AO17" s="97"/>
      <c r="AP17" s="216"/>
      <c r="AQ17" s="217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</row>
    <row r="18">
      <c r="A18" s="97"/>
      <c r="B18" s="203">
        <v>70.0</v>
      </c>
      <c r="C18" s="164"/>
      <c r="D18" s="164"/>
      <c r="E18" s="221"/>
      <c r="F18" s="207">
        <f t="shared" ref="F18:I18" si="15">K18+P18+U18+Z18+AE18</f>
        <v>50</v>
      </c>
      <c r="G18" s="207">
        <f t="shared" si="15"/>
        <v>62.5</v>
      </c>
      <c r="H18" s="207">
        <f t="shared" si="15"/>
        <v>37.5</v>
      </c>
      <c r="I18" s="207">
        <f t="shared" si="15"/>
        <v>62.5</v>
      </c>
      <c r="J18" s="208">
        <f t="shared" si="3"/>
        <v>53.125</v>
      </c>
      <c r="K18" s="207">
        <v>0.0</v>
      </c>
      <c r="L18" s="207">
        <v>0.0</v>
      </c>
      <c r="M18" s="207">
        <v>0.0</v>
      </c>
      <c r="N18" s="207">
        <v>12.5</v>
      </c>
      <c r="O18" s="207">
        <f t="shared" si="4"/>
        <v>3.125</v>
      </c>
      <c r="P18" s="229">
        <v>0.0</v>
      </c>
      <c r="Q18" s="229">
        <v>0.0</v>
      </c>
      <c r="R18" s="229">
        <v>0.0</v>
      </c>
      <c r="S18" s="229">
        <v>0.0</v>
      </c>
      <c r="T18" s="207">
        <f t="shared" si="5"/>
        <v>0</v>
      </c>
      <c r="U18" s="110">
        <v>25.0</v>
      </c>
      <c r="V18" s="110">
        <v>25.0</v>
      </c>
      <c r="W18" s="207">
        <v>25.0</v>
      </c>
      <c r="X18" s="207">
        <v>25.0</v>
      </c>
      <c r="Y18" s="207">
        <f t="shared" si="6"/>
        <v>25</v>
      </c>
      <c r="Z18" s="207">
        <v>25.0</v>
      </c>
      <c r="AA18" s="110">
        <v>12.5</v>
      </c>
      <c r="AB18" s="207">
        <v>0.0</v>
      </c>
      <c r="AC18" s="207">
        <v>0.0</v>
      </c>
      <c r="AD18" s="207">
        <f t="shared" si="7"/>
        <v>9.375</v>
      </c>
      <c r="AE18" s="211">
        <v>0.0</v>
      </c>
      <c r="AF18" s="211">
        <v>25.0</v>
      </c>
      <c r="AG18" s="210">
        <v>12.5</v>
      </c>
      <c r="AH18" s="211">
        <v>25.0</v>
      </c>
      <c r="AI18" s="211">
        <f t="shared" si="8"/>
        <v>15.625</v>
      </c>
      <c r="AJ18" s="110">
        <f t="shared" si="9"/>
        <v>4</v>
      </c>
      <c r="AK18" s="110">
        <v>8.0</v>
      </c>
      <c r="AL18" s="316">
        <v>20.0</v>
      </c>
      <c r="AM18" s="317">
        <v>65.0</v>
      </c>
      <c r="AN18" s="97"/>
      <c r="AO18" s="97"/>
      <c r="AP18" s="216"/>
      <c r="AQ18" s="217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</row>
    <row r="19">
      <c r="A19" s="97"/>
      <c r="B19" s="203">
        <v>80.0</v>
      </c>
      <c r="C19" s="164"/>
      <c r="D19" s="164"/>
      <c r="E19" s="221"/>
      <c r="F19" s="207">
        <f t="shared" ref="F19:I19" si="16">K19+P19+U19+Z19+AE19</f>
        <v>100</v>
      </c>
      <c r="G19" s="207">
        <f t="shared" si="16"/>
        <v>75</v>
      </c>
      <c r="H19" s="207">
        <f t="shared" si="16"/>
        <v>37.5</v>
      </c>
      <c r="I19" s="207">
        <f t="shared" si="16"/>
        <v>37.5</v>
      </c>
      <c r="J19" s="208">
        <f t="shared" si="3"/>
        <v>62.5</v>
      </c>
      <c r="K19" s="110">
        <v>12.5</v>
      </c>
      <c r="L19" s="207">
        <v>25.0</v>
      </c>
      <c r="M19" s="207">
        <v>0.0</v>
      </c>
      <c r="N19" s="207">
        <v>0.0</v>
      </c>
      <c r="O19" s="207">
        <f t="shared" si="4"/>
        <v>9.375</v>
      </c>
      <c r="P19" s="229">
        <v>25.0</v>
      </c>
      <c r="Q19" s="229">
        <v>25.0</v>
      </c>
      <c r="R19" s="229">
        <v>0.0</v>
      </c>
      <c r="S19" s="229">
        <v>25.0</v>
      </c>
      <c r="T19" s="207">
        <f t="shared" si="5"/>
        <v>18.75</v>
      </c>
      <c r="U19" s="207">
        <v>12.5</v>
      </c>
      <c r="V19" s="207">
        <v>12.5</v>
      </c>
      <c r="W19" s="207">
        <v>25.0</v>
      </c>
      <c r="X19" s="207">
        <v>12.5</v>
      </c>
      <c r="Y19" s="207">
        <f t="shared" si="6"/>
        <v>15.625</v>
      </c>
      <c r="Z19" s="207">
        <v>25.0</v>
      </c>
      <c r="AA19" s="110">
        <v>12.5</v>
      </c>
      <c r="AB19" s="207">
        <v>12.5</v>
      </c>
      <c r="AC19" s="207">
        <v>0.0</v>
      </c>
      <c r="AD19" s="207">
        <f t="shared" si="7"/>
        <v>12.5</v>
      </c>
      <c r="AE19" s="211">
        <v>25.0</v>
      </c>
      <c r="AF19" s="211">
        <v>0.0</v>
      </c>
      <c r="AG19" s="211">
        <v>0.0</v>
      </c>
      <c r="AH19" s="211">
        <v>0.0</v>
      </c>
      <c r="AI19" s="211">
        <f t="shared" si="8"/>
        <v>6.25</v>
      </c>
      <c r="AJ19" s="110">
        <f t="shared" si="9"/>
        <v>5</v>
      </c>
      <c r="AK19" s="110">
        <v>20.0</v>
      </c>
      <c r="AL19" s="316">
        <v>20.0</v>
      </c>
      <c r="AM19" s="317">
        <v>60.0</v>
      </c>
      <c r="AN19" s="97"/>
      <c r="AO19" s="97"/>
      <c r="AP19" s="216"/>
      <c r="AQ19" s="217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</row>
    <row r="20">
      <c r="A20" s="97"/>
      <c r="B20" s="203">
        <v>90.0</v>
      </c>
      <c r="C20" s="164"/>
      <c r="D20" s="164"/>
      <c r="E20" s="221"/>
      <c r="F20" s="207">
        <f t="shared" ref="F20:I20" si="17">K20+P20+U20+Z20+AE20</f>
        <v>25</v>
      </c>
      <c r="G20" s="207">
        <f t="shared" si="17"/>
        <v>25</v>
      </c>
      <c r="H20" s="207">
        <f t="shared" si="17"/>
        <v>25</v>
      </c>
      <c r="I20" s="207">
        <f t="shared" si="17"/>
        <v>50</v>
      </c>
      <c r="J20" s="208">
        <f t="shared" si="3"/>
        <v>31.25</v>
      </c>
      <c r="K20" s="207">
        <v>0.0</v>
      </c>
      <c r="L20" s="207">
        <v>0.0</v>
      </c>
      <c r="M20" s="207">
        <v>0.0</v>
      </c>
      <c r="N20" s="207">
        <v>0.0</v>
      </c>
      <c r="O20" s="207">
        <f t="shared" si="4"/>
        <v>0</v>
      </c>
      <c r="P20" s="229">
        <v>0.0</v>
      </c>
      <c r="Q20" s="229">
        <v>0.0</v>
      </c>
      <c r="R20" s="229">
        <v>0.0</v>
      </c>
      <c r="S20" s="229">
        <v>25.0</v>
      </c>
      <c r="T20" s="207">
        <f t="shared" si="5"/>
        <v>6.25</v>
      </c>
      <c r="U20" s="207">
        <v>0.0</v>
      </c>
      <c r="V20" s="207">
        <v>0.0</v>
      </c>
      <c r="W20" s="207">
        <v>0.0</v>
      </c>
      <c r="X20" s="207">
        <v>0.0</v>
      </c>
      <c r="Y20" s="207">
        <f t="shared" si="6"/>
        <v>0</v>
      </c>
      <c r="Z20" s="207">
        <v>0.0</v>
      </c>
      <c r="AA20" s="207">
        <v>0.0</v>
      </c>
      <c r="AB20" s="207">
        <v>0.0</v>
      </c>
      <c r="AC20" s="207">
        <v>0.0</v>
      </c>
      <c r="AD20" s="207">
        <f t="shared" si="7"/>
        <v>0</v>
      </c>
      <c r="AE20" s="211">
        <v>25.0</v>
      </c>
      <c r="AF20" s="211">
        <v>25.0</v>
      </c>
      <c r="AG20" s="211">
        <v>25.0</v>
      </c>
      <c r="AH20" s="211">
        <v>25.0</v>
      </c>
      <c r="AI20" s="211">
        <f t="shared" si="8"/>
        <v>25</v>
      </c>
      <c r="AJ20" s="110">
        <f t="shared" si="9"/>
        <v>2</v>
      </c>
      <c r="AK20" s="110"/>
      <c r="AL20" s="316">
        <v>50.0</v>
      </c>
      <c r="AM20" s="319">
        <v>70.0</v>
      </c>
      <c r="AN20" s="97"/>
      <c r="AO20" s="97"/>
      <c r="AP20" s="216"/>
      <c r="AQ20" s="217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</row>
    <row r="21">
      <c r="A21" s="96"/>
      <c r="B21" s="203">
        <v>100.0</v>
      </c>
      <c r="C21" s="320" t="s">
        <v>358</v>
      </c>
      <c r="D21" s="226" t="s">
        <v>358</v>
      </c>
      <c r="E21" s="221"/>
      <c r="F21" s="207">
        <f t="shared" ref="F21:I21" si="18">K21+P21+U21+Z21+AE21</f>
        <v>50</v>
      </c>
      <c r="G21" s="207">
        <f t="shared" si="18"/>
        <v>43.75</v>
      </c>
      <c r="H21" s="207">
        <f t="shared" si="18"/>
        <v>50</v>
      </c>
      <c r="I21" s="207">
        <f t="shared" si="18"/>
        <v>25</v>
      </c>
      <c r="J21" s="208">
        <f t="shared" si="3"/>
        <v>42.1875</v>
      </c>
      <c r="K21" s="207">
        <v>0.0</v>
      </c>
      <c r="L21" s="207">
        <v>0.0</v>
      </c>
      <c r="M21" s="207">
        <v>0.0</v>
      </c>
      <c r="N21" s="110">
        <v>0.0</v>
      </c>
      <c r="O21" s="207">
        <f t="shared" si="4"/>
        <v>0</v>
      </c>
      <c r="P21" s="229">
        <v>0.0</v>
      </c>
      <c r="Q21" s="209">
        <v>6.25</v>
      </c>
      <c r="R21" s="209">
        <v>25.0</v>
      </c>
      <c r="S21" s="209">
        <v>0.0</v>
      </c>
      <c r="T21" s="207">
        <f t="shared" si="5"/>
        <v>7.8125</v>
      </c>
      <c r="U21" s="207">
        <v>0.0</v>
      </c>
      <c r="V21" s="207">
        <v>0.0</v>
      </c>
      <c r="W21" s="207">
        <v>0.0</v>
      </c>
      <c r="X21" s="207">
        <v>0.0</v>
      </c>
      <c r="Y21" s="207">
        <f t="shared" si="6"/>
        <v>0</v>
      </c>
      <c r="Z21" s="207">
        <v>25.0</v>
      </c>
      <c r="AA21" s="110">
        <v>12.5</v>
      </c>
      <c r="AB21" s="207">
        <v>0.0</v>
      </c>
      <c r="AC21" s="207">
        <v>0.0</v>
      </c>
      <c r="AD21" s="207">
        <f t="shared" si="7"/>
        <v>9.375</v>
      </c>
      <c r="AE21" s="211">
        <v>25.0</v>
      </c>
      <c r="AF21" s="211">
        <v>25.0</v>
      </c>
      <c r="AG21" s="211">
        <v>25.0</v>
      </c>
      <c r="AH21" s="211">
        <v>25.0</v>
      </c>
      <c r="AI21" s="211">
        <f t="shared" si="8"/>
        <v>25</v>
      </c>
      <c r="AJ21" s="110">
        <f t="shared" si="9"/>
        <v>3</v>
      </c>
      <c r="AK21" s="110"/>
      <c r="AL21" s="248">
        <v>40.0</v>
      </c>
      <c r="AM21" s="317">
        <v>35.0</v>
      </c>
      <c r="AN21" s="97"/>
      <c r="AO21" s="96"/>
      <c r="AP21" s="216"/>
      <c r="AQ21" s="217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</row>
    <row r="22">
      <c r="A22" s="202">
        <v>2.0</v>
      </c>
      <c r="B22" s="203">
        <v>0.0</v>
      </c>
      <c r="C22" s="315" t="s">
        <v>359</v>
      </c>
      <c r="D22" s="205" t="s">
        <v>360</v>
      </c>
      <c r="E22" s="321"/>
      <c r="F22" s="207">
        <f t="shared" ref="F22:I22" si="19">K22+P22+U22+Z22+AE22</f>
        <v>75</v>
      </c>
      <c r="G22" s="207">
        <f t="shared" si="19"/>
        <v>75</v>
      </c>
      <c r="H22" s="207">
        <f t="shared" si="19"/>
        <v>62.5</v>
      </c>
      <c r="I22" s="207">
        <f t="shared" si="19"/>
        <v>62.5</v>
      </c>
      <c r="J22" s="208">
        <f t="shared" si="3"/>
        <v>68.75</v>
      </c>
      <c r="K22" s="207">
        <v>25.0</v>
      </c>
      <c r="L22" s="207">
        <v>25.0</v>
      </c>
      <c r="M22" s="110">
        <v>12.5</v>
      </c>
      <c r="N22" s="110">
        <v>12.5</v>
      </c>
      <c r="O22" s="207">
        <f t="shared" si="4"/>
        <v>18.75</v>
      </c>
      <c r="P22" s="229">
        <v>25.0</v>
      </c>
      <c r="Q22" s="229">
        <v>25.0</v>
      </c>
      <c r="R22" s="229">
        <v>25.0</v>
      </c>
      <c r="S22" s="229">
        <v>25.0</v>
      </c>
      <c r="T22" s="207">
        <f t="shared" si="5"/>
        <v>25</v>
      </c>
      <c r="U22" s="207">
        <v>0.0</v>
      </c>
      <c r="V22" s="207">
        <v>0.0</v>
      </c>
      <c r="W22" s="207">
        <v>0.0</v>
      </c>
      <c r="X22" s="207">
        <v>0.0</v>
      </c>
      <c r="Y22" s="207">
        <f t="shared" si="6"/>
        <v>0</v>
      </c>
      <c r="Z22" s="207">
        <v>0.0</v>
      </c>
      <c r="AA22" s="207">
        <v>0.0</v>
      </c>
      <c r="AB22" s="207">
        <v>0.0</v>
      </c>
      <c r="AC22" s="207">
        <v>0.0</v>
      </c>
      <c r="AD22" s="207">
        <f t="shared" si="7"/>
        <v>0</v>
      </c>
      <c r="AE22" s="211">
        <v>25.0</v>
      </c>
      <c r="AF22" s="211">
        <v>25.0</v>
      </c>
      <c r="AG22" s="211">
        <v>25.0</v>
      </c>
      <c r="AH22" s="211">
        <v>25.0</v>
      </c>
      <c r="AI22" s="211">
        <f t="shared" si="8"/>
        <v>25</v>
      </c>
      <c r="AJ22" s="110">
        <f t="shared" si="9"/>
        <v>3</v>
      </c>
      <c r="AK22" s="110">
        <v>40.0</v>
      </c>
      <c r="AL22" s="316">
        <v>30.0</v>
      </c>
      <c r="AM22" s="317">
        <v>45.0</v>
      </c>
      <c r="AN22" s="317" t="s">
        <v>357</v>
      </c>
      <c r="AO22" s="215">
        <v>1.0</v>
      </c>
      <c r="AP22" s="216"/>
      <c r="AQ22" s="217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</row>
    <row r="23">
      <c r="A23" s="97"/>
      <c r="B23" s="203">
        <v>10.0</v>
      </c>
      <c r="C23" s="318"/>
      <c r="D23" s="219"/>
      <c r="E23" s="321"/>
      <c r="F23" s="207">
        <f t="shared" ref="F23:I23" si="20">K23+P23+U23+Z23+AE23</f>
        <v>25</v>
      </c>
      <c r="G23" s="207">
        <f t="shared" si="20"/>
        <v>25</v>
      </c>
      <c r="H23" s="207">
        <f t="shared" si="20"/>
        <v>25</v>
      </c>
      <c r="I23" s="207">
        <f t="shared" si="20"/>
        <v>25</v>
      </c>
      <c r="J23" s="208">
        <f t="shared" si="3"/>
        <v>25</v>
      </c>
      <c r="K23" s="207">
        <v>12.5</v>
      </c>
      <c r="L23" s="207">
        <v>25.0</v>
      </c>
      <c r="M23" s="207">
        <v>12.5</v>
      </c>
      <c r="N23" s="207">
        <v>0.0</v>
      </c>
      <c r="O23" s="207">
        <f t="shared" si="4"/>
        <v>12.5</v>
      </c>
      <c r="P23" s="229">
        <v>12.5</v>
      </c>
      <c r="Q23" s="229">
        <v>0.0</v>
      </c>
      <c r="R23" s="229">
        <v>12.5</v>
      </c>
      <c r="S23" s="229">
        <v>25.0</v>
      </c>
      <c r="T23" s="207">
        <f t="shared" si="5"/>
        <v>12.5</v>
      </c>
      <c r="U23" s="207">
        <v>0.0</v>
      </c>
      <c r="V23" s="207">
        <v>0.0</v>
      </c>
      <c r="W23" s="207">
        <v>0.0</v>
      </c>
      <c r="X23" s="207">
        <v>0.0</v>
      </c>
      <c r="Y23" s="207">
        <f t="shared" si="6"/>
        <v>0</v>
      </c>
      <c r="Z23" s="207">
        <v>0.0</v>
      </c>
      <c r="AA23" s="207">
        <v>0.0</v>
      </c>
      <c r="AB23" s="207">
        <v>0.0</v>
      </c>
      <c r="AC23" s="207">
        <v>0.0</v>
      </c>
      <c r="AD23" s="207">
        <f t="shared" si="7"/>
        <v>0</v>
      </c>
      <c r="AE23" s="211">
        <v>0.0</v>
      </c>
      <c r="AF23" s="211">
        <v>0.0</v>
      </c>
      <c r="AG23" s="211">
        <v>0.0</v>
      </c>
      <c r="AH23" s="211">
        <v>0.0</v>
      </c>
      <c r="AI23" s="211">
        <f t="shared" si="8"/>
        <v>0</v>
      </c>
      <c r="AJ23" s="110">
        <f t="shared" si="9"/>
        <v>2</v>
      </c>
      <c r="AK23" s="110">
        <v>36.0</v>
      </c>
      <c r="AL23" s="248">
        <v>20.0</v>
      </c>
      <c r="AM23" s="317">
        <v>40.0</v>
      </c>
      <c r="AN23" s="97"/>
      <c r="AO23" s="97"/>
      <c r="AP23" s="216"/>
      <c r="AQ23" s="217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</row>
    <row r="24">
      <c r="A24" s="97"/>
      <c r="B24" s="203">
        <v>20.0</v>
      </c>
      <c r="C24" s="318"/>
      <c r="D24" s="219"/>
      <c r="E24" s="321"/>
      <c r="F24" s="207">
        <f t="shared" ref="F24:I24" si="21">K24+P24+U24+Z24+AE24</f>
        <v>25</v>
      </c>
      <c r="G24" s="207">
        <f t="shared" si="21"/>
        <v>62.5</v>
      </c>
      <c r="H24" s="207">
        <f t="shared" si="21"/>
        <v>50</v>
      </c>
      <c r="I24" s="207">
        <f t="shared" si="21"/>
        <v>37.5</v>
      </c>
      <c r="J24" s="208">
        <f t="shared" si="3"/>
        <v>43.75</v>
      </c>
      <c r="K24" s="207">
        <v>0.0</v>
      </c>
      <c r="L24" s="207">
        <v>25.0</v>
      </c>
      <c r="M24" s="207">
        <v>25.0</v>
      </c>
      <c r="N24" s="207">
        <v>0.0</v>
      </c>
      <c r="O24" s="207">
        <f t="shared" si="4"/>
        <v>12.5</v>
      </c>
      <c r="P24" s="229">
        <v>25.0</v>
      </c>
      <c r="Q24" s="207">
        <v>12.5</v>
      </c>
      <c r="R24" s="207">
        <v>12.5</v>
      </c>
      <c r="S24" s="207">
        <v>12.5</v>
      </c>
      <c r="T24" s="207">
        <f t="shared" si="5"/>
        <v>15.625</v>
      </c>
      <c r="U24" s="207">
        <v>0.0</v>
      </c>
      <c r="V24" s="207">
        <v>0.0</v>
      </c>
      <c r="W24" s="207">
        <v>0.0</v>
      </c>
      <c r="X24" s="207">
        <v>0.0</v>
      </c>
      <c r="Y24" s="207">
        <f t="shared" si="6"/>
        <v>0</v>
      </c>
      <c r="Z24" s="207">
        <v>0.0</v>
      </c>
      <c r="AA24" s="207">
        <v>0.0</v>
      </c>
      <c r="AB24" s="207">
        <v>0.0</v>
      </c>
      <c r="AC24" s="207">
        <v>0.0</v>
      </c>
      <c r="AD24" s="207">
        <f t="shared" si="7"/>
        <v>0</v>
      </c>
      <c r="AE24" s="211">
        <v>0.0</v>
      </c>
      <c r="AF24" s="211">
        <v>25.0</v>
      </c>
      <c r="AG24" s="210">
        <v>12.5</v>
      </c>
      <c r="AH24" s="211">
        <v>25.0</v>
      </c>
      <c r="AI24" s="211">
        <f t="shared" si="8"/>
        <v>15.625</v>
      </c>
      <c r="AJ24" s="110">
        <f t="shared" si="9"/>
        <v>3</v>
      </c>
      <c r="AK24" s="222">
        <v>36.0</v>
      </c>
      <c r="AL24" s="248">
        <v>40.0</v>
      </c>
      <c r="AM24" s="319">
        <v>30.0</v>
      </c>
      <c r="AN24" s="97"/>
      <c r="AO24" s="97"/>
      <c r="AP24" s="216"/>
      <c r="AQ24" s="217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</row>
    <row r="25">
      <c r="A25" s="97"/>
      <c r="B25" s="203">
        <v>30.0</v>
      </c>
      <c r="C25" s="318"/>
      <c r="D25" s="219"/>
      <c r="E25" s="321"/>
      <c r="F25" s="207">
        <f t="shared" ref="F25:I25" si="22">K25+P25+U25+Z25+AE25</f>
        <v>25</v>
      </c>
      <c r="G25" s="207">
        <f t="shared" si="22"/>
        <v>25</v>
      </c>
      <c r="H25" s="207">
        <f t="shared" si="22"/>
        <v>25</v>
      </c>
      <c r="I25" s="207">
        <f t="shared" si="22"/>
        <v>25</v>
      </c>
      <c r="J25" s="208">
        <f t="shared" si="3"/>
        <v>25</v>
      </c>
      <c r="K25" s="207">
        <v>0.0</v>
      </c>
      <c r="L25" s="207">
        <v>0.0</v>
      </c>
      <c r="M25" s="207">
        <v>0.0</v>
      </c>
      <c r="N25" s="207">
        <v>0.0</v>
      </c>
      <c r="O25" s="207">
        <f t="shared" si="4"/>
        <v>0</v>
      </c>
      <c r="P25" s="229">
        <v>25.0</v>
      </c>
      <c r="Q25" s="229">
        <v>25.0</v>
      </c>
      <c r="R25" s="229">
        <v>25.0</v>
      </c>
      <c r="S25" s="229">
        <v>25.0</v>
      </c>
      <c r="T25" s="207">
        <f t="shared" si="5"/>
        <v>25</v>
      </c>
      <c r="U25" s="207">
        <v>0.0</v>
      </c>
      <c r="V25" s="207">
        <v>0.0</v>
      </c>
      <c r="W25" s="207">
        <v>0.0</v>
      </c>
      <c r="X25" s="207">
        <v>0.0</v>
      </c>
      <c r="Y25" s="207">
        <f t="shared" si="6"/>
        <v>0</v>
      </c>
      <c r="Z25" s="207">
        <v>0.0</v>
      </c>
      <c r="AA25" s="207">
        <v>0.0</v>
      </c>
      <c r="AB25" s="207">
        <v>0.0</v>
      </c>
      <c r="AC25" s="207">
        <v>0.0</v>
      </c>
      <c r="AD25" s="207">
        <f t="shared" si="7"/>
        <v>0</v>
      </c>
      <c r="AE25" s="211">
        <v>0.0</v>
      </c>
      <c r="AF25" s="211">
        <v>0.0</v>
      </c>
      <c r="AG25" s="211">
        <v>0.0</v>
      </c>
      <c r="AH25" s="211">
        <v>0.0</v>
      </c>
      <c r="AI25" s="211">
        <f t="shared" si="8"/>
        <v>0</v>
      </c>
      <c r="AJ25" s="110">
        <f t="shared" si="9"/>
        <v>1</v>
      </c>
      <c r="AK25" s="224"/>
      <c r="AL25" s="248">
        <v>40.0</v>
      </c>
      <c r="AM25" s="319">
        <v>60.0</v>
      </c>
      <c r="AN25" s="97"/>
      <c r="AO25" s="97"/>
      <c r="AP25" s="216"/>
      <c r="AQ25" s="217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</row>
    <row r="26">
      <c r="A26" s="97"/>
      <c r="B26" s="203">
        <v>40.0</v>
      </c>
      <c r="C26" s="219"/>
      <c r="D26" s="219"/>
      <c r="E26" s="321"/>
      <c r="F26" s="207">
        <f t="shared" ref="F26:I26" si="23">K26+P26+U26+Z26+AE26</f>
        <v>50</v>
      </c>
      <c r="G26" s="207">
        <f t="shared" si="23"/>
        <v>56.25</v>
      </c>
      <c r="H26" s="207">
        <f t="shared" si="23"/>
        <v>75</v>
      </c>
      <c r="I26" s="207">
        <f t="shared" si="23"/>
        <v>50</v>
      </c>
      <c r="J26" s="208">
        <f t="shared" si="3"/>
        <v>57.8125</v>
      </c>
      <c r="K26" s="207">
        <v>12.5</v>
      </c>
      <c r="L26" s="207">
        <v>0.0</v>
      </c>
      <c r="M26" s="207">
        <v>0.0</v>
      </c>
      <c r="N26" s="207">
        <v>0.0</v>
      </c>
      <c r="O26" s="207">
        <f t="shared" si="4"/>
        <v>3.125</v>
      </c>
      <c r="P26" s="229">
        <v>12.5</v>
      </c>
      <c r="Q26" s="229">
        <v>25.0</v>
      </c>
      <c r="R26" s="229">
        <v>25.0</v>
      </c>
      <c r="S26" s="209">
        <v>0.0</v>
      </c>
      <c r="T26" s="207">
        <f t="shared" si="5"/>
        <v>15.625</v>
      </c>
      <c r="U26" s="207">
        <v>25.0</v>
      </c>
      <c r="V26" s="207">
        <v>25.0</v>
      </c>
      <c r="W26" s="207">
        <v>25.0</v>
      </c>
      <c r="X26" s="207">
        <v>25.0</v>
      </c>
      <c r="Y26" s="207">
        <f t="shared" si="6"/>
        <v>25</v>
      </c>
      <c r="Z26" s="207">
        <v>0.0</v>
      </c>
      <c r="AA26" s="207">
        <v>0.0</v>
      </c>
      <c r="AB26" s="207">
        <v>0.0</v>
      </c>
      <c r="AC26" s="207">
        <v>0.0</v>
      </c>
      <c r="AD26" s="207">
        <f t="shared" si="7"/>
        <v>0</v>
      </c>
      <c r="AE26" s="211">
        <v>0.0</v>
      </c>
      <c r="AF26" s="210">
        <v>6.25</v>
      </c>
      <c r="AG26" s="211">
        <v>25.0</v>
      </c>
      <c r="AH26" s="211">
        <v>25.0</v>
      </c>
      <c r="AI26" s="211">
        <f t="shared" si="8"/>
        <v>14.0625</v>
      </c>
      <c r="AJ26" s="110">
        <f t="shared" si="9"/>
        <v>4</v>
      </c>
      <c r="AK26" s="110">
        <v>8.0</v>
      </c>
      <c r="AL26" s="248">
        <v>40.0</v>
      </c>
      <c r="AM26" s="319">
        <v>60.0</v>
      </c>
      <c r="AN26" s="97"/>
      <c r="AO26" s="97"/>
      <c r="AP26" s="216"/>
      <c r="AQ26" s="217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</row>
    <row r="27">
      <c r="A27" s="97"/>
      <c r="B27" s="203">
        <v>50.0</v>
      </c>
      <c r="C27" s="219"/>
      <c r="D27" s="219"/>
      <c r="E27" s="321"/>
      <c r="F27" s="207">
        <f t="shared" ref="F27:I27" si="24">K27+P27+U27+Z27+AE27</f>
        <v>25</v>
      </c>
      <c r="G27" s="207">
        <f t="shared" si="24"/>
        <v>25</v>
      </c>
      <c r="H27" s="207">
        <f t="shared" si="24"/>
        <v>50</v>
      </c>
      <c r="I27" s="207">
        <f t="shared" si="24"/>
        <v>62.5</v>
      </c>
      <c r="J27" s="208">
        <f t="shared" si="3"/>
        <v>40.625</v>
      </c>
      <c r="K27" s="207">
        <v>0.0</v>
      </c>
      <c r="L27" s="207">
        <v>0.0</v>
      </c>
      <c r="M27" s="207">
        <v>0.0</v>
      </c>
      <c r="N27" s="207">
        <v>0.0</v>
      </c>
      <c r="O27" s="207">
        <f t="shared" si="4"/>
        <v>0</v>
      </c>
      <c r="P27" s="229">
        <v>0.0</v>
      </c>
      <c r="Q27" s="209">
        <v>12.5</v>
      </c>
      <c r="R27" s="229">
        <v>25.0</v>
      </c>
      <c r="S27" s="229">
        <v>37.5</v>
      </c>
      <c r="T27" s="207">
        <f t="shared" si="5"/>
        <v>18.75</v>
      </c>
      <c r="U27" s="207">
        <v>25.0</v>
      </c>
      <c r="V27" s="207">
        <v>12.5</v>
      </c>
      <c r="W27" s="207">
        <v>25.0</v>
      </c>
      <c r="X27" s="207">
        <v>12.5</v>
      </c>
      <c r="Y27" s="207">
        <f t="shared" si="6"/>
        <v>18.75</v>
      </c>
      <c r="Z27" s="207">
        <v>0.0</v>
      </c>
      <c r="AA27" s="207">
        <v>0.0</v>
      </c>
      <c r="AB27" s="207">
        <v>0.0</v>
      </c>
      <c r="AC27" s="207">
        <v>0.0</v>
      </c>
      <c r="AD27" s="207">
        <f t="shared" si="7"/>
        <v>0</v>
      </c>
      <c r="AE27" s="211">
        <v>0.0</v>
      </c>
      <c r="AF27" s="211">
        <v>0.0</v>
      </c>
      <c r="AG27" s="211">
        <v>0.0</v>
      </c>
      <c r="AH27" s="210">
        <v>12.5</v>
      </c>
      <c r="AI27" s="211">
        <f t="shared" si="8"/>
        <v>3.125</v>
      </c>
      <c r="AJ27" s="110">
        <f t="shared" si="9"/>
        <v>3</v>
      </c>
      <c r="AK27" s="224"/>
      <c r="AL27" s="316">
        <v>30.0</v>
      </c>
      <c r="AM27" s="317">
        <v>45.0</v>
      </c>
      <c r="AN27" s="97"/>
      <c r="AO27" s="97"/>
      <c r="AP27" s="216"/>
      <c r="AQ27" s="217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</row>
    <row r="28">
      <c r="A28" s="97"/>
      <c r="B28" s="203">
        <v>60.0</v>
      </c>
      <c r="C28" s="184"/>
      <c r="D28" s="164"/>
      <c r="E28" s="221"/>
      <c r="F28" s="207">
        <f t="shared" ref="F28:I28" si="25">K28+P28+U28+Z28+AE28</f>
        <v>50</v>
      </c>
      <c r="G28" s="207">
        <f t="shared" si="25"/>
        <v>50</v>
      </c>
      <c r="H28" s="207">
        <f t="shared" si="25"/>
        <v>37.5</v>
      </c>
      <c r="I28" s="207">
        <f t="shared" si="25"/>
        <v>12.5</v>
      </c>
      <c r="J28" s="208">
        <f t="shared" si="3"/>
        <v>37.5</v>
      </c>
      <c r="K28" s="207">
        <v>25.0</v>
      </c>
      <c r="L28" s="207">
        <v>0.0</v>
      </c>
      <c r="M28" s="207">
        <v>0.0</v>
      </c>
      <c r="N28" s="207">
        <v>0.0</v>
      </c>
      <c r="O28" s="207">
        <f t="shared" si="4"/>
        <v>6.25</v>
      </c>
      <c r="P28" s="229">
        <v>12.5</v>
      </c>
      <c r="Q28" s="229">
        <v>12.5</v>
      </c>
      <c r="R28" s="229">
        <v>25.0</v>
      </c>
      <c r="S28" s="209">
        <v>0.0</v>
      </c>
      <c r="T28" s="207">
        <f t="shared" si="5"/>
        <v>12.5</v>
      </c>
      <c r="U28" s="110">
        <v>12.5</v>
      </c>
      <c r="V28" s="207">
        <v>12.5</v>
      </c>
      <c r="W28" s="207">
        <v>12.5</v>
      </c>
      <c r="X28" s="207">
        <v>12.5</v>
      </c>
      <c r="Y28" s="207">
        <f t="shared" si="6"/>
        <v>12.5</v>
      </c>
      <c r="Z28" s="207">
        <v>0.0</v>
      </c>
      <c r="AA28" s="207">
        <v>0.0</v>
      </c>
      <c r="AB28" s="207">
        <v>0.0</v>
      </c>
      <c r="AC28" s="207">
        <v>0.0</v>
      </c>
      <c r="AD28" s="207">
        <f t="shared" si="7"/>
        <v>0</v>
      </c>
      <c r="AE28" s="211">
        <v>0.0</v>
      </c>
      <c r="AF28" s="211">
        <v>25.0</v>
      </c>
      <c r="AG28" s="211">
        <v>0.0</v>
      </c>
      <c r="AH28" s="211">
        <v>0.0</v>
      </c>
      <c r="AI28" s="211">
        <f t="shared" si="8"/>
        <v>6.25</v>
      </c>
      <c r="AJ28" s="110">
        <f t="shared" si="9"/>
        <v>4</v>
      </c>
      <c r="AK28" s="110">
        <v>16.0</v>
      </c>
      <c r="AL28" s="316">
        <v>40.0</v>
      </c>
      <c r="AM28" s="317">
        <v>50.0</v>
      </c>
      <c r="AN28" s="97"/>
      <c r="AO28" s="97"/>
      <c r="AP28" s="216"/>
      <c r="AQ28" s="217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</row>
    <row r="29">
      <c r="A29" s="97"/>
      <c r="B29" s="203">
        <v>70.0</v>
      </c>
      <c r="C29" s="184"/>
      <c r="D29" s="164"/>
      <c r="E29" s="221"/>
      <c r="F29" s="207">
        <f t="shared" ref="F29:I29" si="26">K29+P29+U29+Z29+AE29</f>
        <v>50</v>
      </c>
      <c r="G29" s="207">
        <f t="shared" si="26"/>
        <v>62.5</v>
      </c>
      <c r="H29" s="207">
        <f t="shared" si="26"/>
        <v>50</v>
      </c>
      <c r="I29" s="207">
        <f t="shared" si="26"/>
        <v>25</v>
      </c>
      <c r="J29" s="208">
        <f t="shared" si="3"/>
        <v>46.875</v>
      </c>
      <c r="K29" s="207">
        <v>0.0</v>
      </c>
      <c r="L29" s="207">
        <v>0.0</v>
      </c>
      <c r="M29" s="207">
        <v>0.0</v>
      </c>
      <c r="N29" s="207">
        <v>0.0</v>
      </c>
      <c r="O29" s="207">
        <f t="shared" si="4"/>
        <v>0</v>
      </c>
      <c r="P29" s="229">
        <v>25.0</v>
      </c>
      <c r="Q29" s="229">
        <v>25.0</v>
      </c>
      <c r="R29" s="229">
        <v>25.0</v>
      </c>
      <c r="S29" s="209">
        <v>25.0</v>
      </c>
      <c r="T29" s="207">
        <f t="shared" si="5"/>
        <v>25</v>
      </c>
      <c r="U29" s="207">
        <v>0.0</v>
      </c>
      <c r="V29" s="207">
        <v>12.5</v>
      </c>
      <c r="W29" s="207">
        <v>0.0</v>
      </c>
      <c r="X29" s="207">
        <v>0.0</v>
      </c>
      <c r="Y29" s="207">
        <f t="shared" si="6"/>
        <v>3.125</v>
      </c>
      <c r="Z29" s="207">
        <v>0.0</v>
      </c>
      <c r="AA29" s="207">
        <v>0.0</v>
      </c>
      <c r="AB29" s="207">
        <v>0.0</v>
      </c>
      <c r="AC29" s="207">
        <v>0.0</v>
      </c>
      <c r="AD29" s="207">
        <f t="shared" si="7"/>
        <v>0</v>
      </c>
      <c r="AE29" s="211">
        <v>25.0</v>
      </c>
      <c r="AF29" s="211">
        <v>25.0</v>
      </c>
      <c r="AG29" s="211">
        <v>25.0</v>
      </c>
      <c r="AH29" s="211">
        <v>0.0</v>
      </c>
      <c r="AI29" s="211">
        <f t="shared" si="8"/>
        <v>18.75</v>
      </c>
      <c r="AJ29" s="110">
        <f t="shared" si="9"/>
        <v>3</v>
      </c>
      <c r="AK29" s="224"/>
      <c r="AL29" s="248">
        <v>20.0</v>
      </c>
      <c r="AM29" s="317">
        <v>60.0</v>
      </c>
      <c r="AN29" s="97"/>
      <c r="AO29" s="97"/>
      <c r="AP29" s="216"/>
      <c r="AQ29" s="217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</row>
    <row r="30">
      <c r="A30" s="97"/>
      <c r="B30" s="203">
        <v>80.0</v>
      </c>
      <c r="C30" s="184"/>
      <c r="D30" s="164"/>
      <c r="E30" s="221"/>
      <c r="F30" s="207">
        <f t="shared" ref="F30:I30" si="27">K30+P30+U30+Z30+AE30</f>
        <v>56.25</v>
      </c>
      <c r="G30" s="207">
        <f t="shared" si="27"/>
        <v>87.5</v>
      </c>
      <c r="H30" s="207">
        <f t="shared" si="27"/>
        <v>12.5</v>
      </c>
      <c r="I30" s="207">
        <f t="shared" si="27"/>
        <v>50</v>
      </c>
      <c r="J30" s="208">
        <f t="shared" si="3"/>
        <v>51.5625</v>
      </c>
      <c r="K30" s="207">
        <v>0.0</v>
      </c>
      <c r="L30" s="207">
        <v>25.0</v>
      </c>
      <c r="M30" s="207">
        <v>0.0</v>
      </c>
      <c r="N30" s="207">
        <v>0.0</v>
      </c>
      <c r="O30" s="207">
        <f t="shared" si="4"/>
        <v>6.25</v>
      </c>
      <c r="P30" s="229">
        <v>25.0</v>
      </c>
      <c r="Q30" s="229">
        <v>25.0</v>
      </c>
      <c r="R30" s="229">
        <v>0.0</v>
      </c>
      <c r="S30" s="229">
        <v>25.0</v>
      </c>
      <c r="T30" s="207">
        <f t="shared" si="5"/>
        <v>18.75</v>
      </c>
      <c r="U30" s="207">
        <v>0.0</v>
      </c>
      <c r="V30" s="207">
        <v>0.0</v>
      </c>
      <c r="W30" s="207">
        <v>0.0</v>
      </c>
      <c r="X30" s="207">
        <v>0.0</v>
      </c>
      <c r="Y30" s="207">
        <f t="shared" si="6"/>
        <v>0</v>
      </c>
      <c r="Z30" s="110">
        <v>6.25</v>
      </c>
      <c r="AA30" s="207">
        <v>12.5</v>
      </c>
      <c r="AB30" s="110">
        <v>6.25</v>
      </c>
      <c r="AC30" s="207">
        <v>0.0</v>
      </c>
      <c r="AD30" s="207">
        <f t="shared" si="7"/>
        <v>6.25</v>
      </c>
      <c r="AE30" s="211">
        <v>25.0</v>
      </c>
      <c r="AF30" s="211">
        <v>25.0</v>
      </c>
      <c r="AG30" s="210">
        <v>6.25</v>
      </c>
      <c r="AH30" s="211">
        <v>25.0</v>
      </c>
      <c r="AI30" s="211">
        <f t="shared" si="8"/>
        <v>20.3125</v>
      </c>
      <c r="AJ30" s="110">
        <f t="shared" si="9"/>
        <v>4</v>
      </c>
      <c r="AK30" s="110">
        <v>16.0</v>
      </c>
      <c r="AL30" s="316">
        <v>20.0</v>
      </c>
      <c r="AM30" s="317">
        <v>60.0</v>
      </c>
      <c r="AN30" s="97"/>
      <c r="AO30" s="97"/>
      <c r="AP30" s="216"/>
      <c r="AQ30" s="217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</row>
    <row r="31">
      <c r="A31" s="97"/>
      <c r="B31" s="203">
        <v>90.0</v>
      </c>
      <c r="C31" s="184"/>
      <c r="D31" s="164"/>
      <c r="E31" s="221"/>
      <c r="F31" s="207">
        <f t="shared" ref="F31:I31" si="28">K31+P31+U31+Z31+AE31</f>
        <v>31.25</v>
      </c>
      <c r="G31" s="207">
        <f t="shared" si="28"/>
        <v>18.75</v>
      </c>
      <c r="H31" s="207">
        <f t="shared" si="28"/>
        <v>0</v>
      </c>
      <c r="I31" s="207">
        <f t="shared" si="28"/>
        <v>43.75</v>
      </c>
      <c r="J31" s="208">
        <f t="shared" si="3"/>
        <v>23.4375</v>
      </c>
      <c r="K31" s="207">
        <v>0.0</v>
      </c>
      <c r="L31" s="207">
        <v>12.5</v>
      </c>
      <c r="M31" s="207">
        <v>0.0</v>
      </c>
      <c r="N31" s="207">
        <v>0.0</v>
      </c>
      <c r="O31" s="207">
        <f t="shared" si="4"/>
        <v>3.125</v>
      </c>
      <c r="P31" s="229">
        <v>25.0</v>
      </c>
      <c r="Q31" s="229">
        <v>0.0</v>
      </c>
      <c r="R31" s="229">
        <v>0.0</v>
      </c>
      <c r="S31" s="209">
        <v>37.5</v>
      </c>
      <c r="T31" s="207">
        <f t="shared" si="5"/>
        <v>15.625</v>
      </c>
      <c r="U31" s="207">
        <v>0.0</v>
      </c>
      <c r="V31" s="207">
        <v>0.0</v>
      </c>
      <c r="W31" s="207">
        <v>0.0</v>
      </c>
      <c r="X31" s="207">
        <v>0.0</v>
      </c>
      <c r="Y31" s="207">
        <f t="shared" si="6"/>
        <v>0</v>
      </c>
      <c r="Z31" s="110">
        <v>6.25</v>
      </c>
      <c r="AA31" s="110">
        <v>6.25</v>
      </c>
      <c r="AB31" s="207">
        <v>0.0</v>
      </c>
      <c r="AC31" s="110">
        <v>6.25</v>
      </c>
      <c r="AD31" s="207">
        <f t="shared" si="7"/>
        <v>4.6875</v>
      </c>
      <c r="AE31" s="211">
        <v>0.0</v>
      </c>
      <c r="AF31" s="211">
        <v>0.0</v>
      </c>
      <c r="AG31" s="211">
        <v>0.0</v>
      </c>
      <c r="AH31" s="211">
        <v>0.0</v>
      </c>
      <c r="AI31" s="211">
        <f t="shared" si="8"/>
        <v>0</v>
      </c>
      <c r="AJ31" s="110">
        <f t="shared" si="9"/>
        <v>3</v>
      </c>
      <c r="AK31" s="110">
        <v>8.0</v>
      </c>
      <c r="AL31" s="248">
        <v>20.0</v>
      </c>
      <c r="AM31" s="319">
        <v>60.0</v>
      </c>
      <c r="AN31" s="97"/>
      <c r="AO31" s="97"/>
      <c r="AP31" s="216"/>
      <c r="AQ31" s="217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</row>
    <row r="32">
      <c r="A32" s="96"/>
      <c r="B32" s="203">
        <v>100.0</v>
      </c>
      <c r="C32" s="226" t="s">
        <v>361</v>
      </c>
      <c r="D32" s="322" t="s">
        <v>362</v>
      </c>
      <c r="E32" s="221"/>
      <c r="F32" s="207">
        <f t="shared" ref="F32:I32" si="29">K32+P32+U32+Z32+AE32</f>
        <v>25</v>
      </c>
      <c r="G32" s="207">
        <f t="shared" si="29"/>
        <v>25</v>
      </c>
      <c r="H32" s="207">
        <f t="shared" si="29"/>
        <v>37.5</v>
      </c>
      <c r="I32" s="207">
        <f t="shared" si="29"/>
        <v>62.5</v>
      </c>
      <c r="J32" s="208">
        <f t="shared" si="3"/>
        <v>37.5</v>
      </c>
      <c r="K32" s="207">
        <v>0.0</v>
      </c>
      <c r="L32" s="207">
        <v>0.0</v>
      </c>
      <c r="M32" s="207">
        <v>0.0</v>
      </c>
      <c r="N32" s="207">
        <v>0.0</v>
      </c>
      <c r="O32" s="207">
        <f t="shared" si="4"/>
        <v>0</v>
      </c>
      <c r="P32" s="229">
        <v>25.0</v>
      </c>
      <c r="Q32" s="229">
        <v>0.0</v>
      </c>
      <c r="R32" s="229">
        <v>0.0</v>
      </c>
      <c r="S32" s="229">
        <v>25.0</v>
      </c>
      <c r="T32" s="207">
        <f t="shared" si="5"/>
        <v>12.5</v>
      </c>
      <c r="U32" s="207">
        <v>0.0</v>
      </c>
      <c r="V32" s="207">
        <v>0.0</v>
      </c>
      <c r="W32" s="207">
        <v>0.0</v>
      </c>
      <c r="X32" s="207">
        <v>0.0</v>
      </c>
      <c r="Y32" s="207">
        <f t="shared" si="6"/>
        <v>0</v>
      </c>
      <c r="Z32" s="207">
        <v>0.0</v>
      </c>
      <c r="AA32" s="207">
        <v>0.0</v>
      </c>
      <c r="AB32" s="207">
        <v>37.5</v>
      </c>
      <c r="AC32" s="207">
        <v>12.5</v>
      </c>
      <c r="AD32" s="207">
        <f t="shared" si="7"/>
        <v>12.5</v>
      </c>
      <c r="AE32" s="211">
        <v>0.0</v>
      </c>
      <c r="AF32" s="211">
        <v>25.0</v>
      </c>
      <c r="AG32" s="211">
        <v>0.0</v>
      </c>
      <c r="AH32" s="211">
        <v>25.0</v>
      </c>
      <c r="AI32" s="211">
        <f t="shared" si="8"/>
        <v>12.5</v>
      </c>
      <c r="AJ32" s="110">
        <f t="shared" si="9"/>
        <v>3</v>
      </c>
      <c r="AK32" s="224"/>
      <c r="AL32" s="316">
        <v>50.0</v>
      </c>
      <c r="AM32" s="317">
        <v>30.0</v>
      </c>
      <c r="AN32" s="97"/>
      <c r="AO32" s="96"/>
      <c r="AP32" s="216"/>
      <c r="AQ32" s="217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</row>
    <row r="33">
      <c r="A33" s="202">
        <v>3.0</v>
      </c>
      <c r="B33" s="203">
        <v>0.0</v>
      </c>
      <c r="C33" s="315" t="s">
        <v>363</v>
      </c>
      <c r="D33" s="205" t="s">
        <v>364</v>
      </c>
      <c r="E33" s="321"/>
      <c r="F33" s="207">
        <f t="shared" ref="F33:I33" si="30">K33+P33+U33+Z33+AE33</f>
        <v>37.5</v>
      </c>
      <c r="G33" s="207">
        <f t="shared" si="30"/>
        <v>37.5</v>
      </c>
      <c r="H33" s="207">
        <f t="shared" si="30"/>
        <v>12.5</v>
      </c>
      <c r="I33" s="207">
        <f t="shared" si="30"/>
        <v>12.5</v>
      </c>
      <c r="J33" s="208">
        <f t="shared" si="3"/>
        <v>25</v>
      </c>
      <c r="K33" s="207">
        <v>0.0</v>
      </c>
      <c r="L33" s="207">
        <v>12.5</v>
      </c>
      <c r="M33" s="207">
        <v>12.5</v>
      </c>
      <c r="N33" s="207">
        <v>0.0</v>
      </c>
      <c r="O33" s="207">
        <f t="shared" si="4"/>
        <v>6.25</v>
      </c>
      <c r="P33" s="229">
        <v>12.5</v>
      </c>
      <c r="Q33" s="229">
        <v>0.0</v>
      </c>
      <c r="R33" s="229">
        <v>0.0</v>
      </c>
      <c r="S33" s="229">
        <v>12.5</v>
      </c>
      <c r="T33" s="207">
        <f t="shared" si="5"/>
        <v>6.25</v>
      </c>
      <c r="U33" s="207">
        <v>0.0</v>
      </c>
      <c r="V33" s="207">
        <v>0.0</v>
      </c>
      <c r="W33" s="207">
        <v>0.0</v>
      </c>
      <c r="X33" s="207">
        <v>0.0</v>
      </c>
      <c r="Y33" s="207">
        <f t="shared" si="6"/>
        <v>0</v>
      </c>
      <c r="Z33" s="207">
        <v>0.0</v>
      </c>
      <c r="AA33" s="207">
        <v>0.0</v>
      </c>
      <c r="AB33" s="207">
        <v>0.0</v>
      </c>
      <c r="AC33" s="207">
        <v>0.0</v>
      </c>
      <c r="AD33" s="207">
        <f t="shared" si="7"/>
        <v>0</v>
      </c>
      <c r="AE33" s="211">
        <v>25.0</v>
      </c>
      <c r="AF33" s="211">
        <v>25.0</v>
      </c>
      <c r="AG33" s="211">
        <v>0.0</v>
      </c>
      <c r="AH33" s="211">
        <v>0.0</v>
      </c>
      <c r="AI33" s="211">
        <f t="shared" si="8"/>
        <v>12.5</v>
      </c>
      <c r="AJ33" s="110">
        <f t="shared" si="9"/>
        <v>3</v>
      </c>
      <c r="AK33" s="110">
        <v>8.0</v>
      </c>
      <c r="AL33" s="316">
        <v>20.0</v>
      </c>
      <c r="AM33" s="319">
        <v>60.0</v>
      </c>
      <c r="AN33" s="317" t="s">
        <v>325</v>
      </c>
      <c r="AO33" s="215">
        <v>1.0</v>
      </c>
      <c r="AP33" s="216"/>
      <c r="AQ33" s="217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</row>
    <row r="34">
      <c r="A34" s="97"/>
      <c r="B34" s="203">
        <v>10.0</v>
      </c>
      <c r="C34" s="318"/>
      <c r="D34" s="219"/>
      <c r="E34" s="321"/>
      <c r="F34" s="207">
        <f t="shared" ref="F34:I34" si="31">K34+P34+U34+Z34+AE34</f>
        <v>18.75</v>
      </c>
      <c r="G34" s="207">
        <f t="shared" si="31"/>
        <v>25</v>
      </c>
      <c r="H34" s="207">
        <f t="shared" si="31"/>
        <v>25</v>
      </c>
      <c r="I34" s="207">
        <f t="shared" si="31"/>
        <v>37.5</v>
      </c>
      <c r="J34" s="208">
        <f t="shared" si="3"/>
        <v>26.5625</v>
      </c>
      <c r="K34" s="110">
        <v>6.25</v>
      </c>
      <c r="L34" s="110">
        <v>12.5</v>
      </c>
      <c r="M34" s="110">
        <v>12.5</v>
      </c>
      <c r="N34" s="207">
        <v>25.0</v>
      </c>
      <c r="O34" s="207">
        <f t="shared" si="4"/>
        <v>14.0625</v>
      </c>
      <c r="P34" s="229">
        <v>12.5</v>
      </c>
      <c r="Q34" s="229">
        <v>12.5</v>
      </c>
      <c r="R34" s="229">
        <v>12.5</v>
      </c>
      <c r="S34" s="229">
        <v>12.5</v>
      </c>
      <c r="T34" s="207">
        <f t="shared" si="5"/>
        <v>12.5</v>
      </c>
      <c r="U34" s="207">
        <v>0.0</v>
      </c>
      <c r="V34" s="207">
        <v>0.0</v>
      </c>
      <c r="W34" s="207">
        <v>0.0</v>
      </c>
      <c r="X34" s="207">
        <v>0.0</v>
      </c>
      <c r="Y34" s="207">
        <f t="shared" si="6"/>
        <v>0</v>
      </c>
      <c r="Z34" s="207">
        <v>0.0</v>
      </c>
      <c r="AA34" s="207">
        <v>0.0</v>
      </c>
      <c r="AB34" s="207">
        <v>0.0</v>
      </c>
      <c r="AC34" s="207">
        <v>0.0</v>
      </c>
      <c r="AD34" s="207">
        <f t="shared" si="7"/>
        <v>0</v>
      </c>
      <c r="AE34" s="211">
        <v>0.0</v>
      </c>
      <c r="AF34" s="211">
        <v>0.0</v>
      </c>
      <c r="AG34" s="211">
        <v>0.0</v>
      </c>
      <c r="AH34" s="211">
        <v>0.0</v>
      </c>
      <c r="AI34" s="211">
        <f t="shared" si="8"/>
        <v>0</v>
      </c>
      <c r="AJ34" s="110">
        <f t="shared" si="9"/>
        <v>2</v>
      </c>
      <c r="AK34" s="222">
        <v>40.0</v>
      </c>
      <c r="AL34" s="248">
        <v>30.0</v>
      </c>
      <c r="AM34" s="319">
        <v>45.0</v>
      </c>
      <c r="AN34" s="97"/>
      <c r="AO34" s="97"/>
      <c r="AP34" s="216"/>
      <c r="AQ34" s="217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</row>
    <row r="35">
      <c r="A35" s="97"/>
      <c r="B35" s="203">
        <v>20.0</v>
      </c>
      <c r="C35" s="318"/>
      <c r="D35" s="219"/>
      <c r="E35" s="321"/>
      <c r="F35" s="207">
        <f t="shared" ref="F35:I35" si="32">K35+P35+U35+Z35+AE35</f>
        <v>0</v>
      </c>
      <c r="G35" s="207">
        <f t="shared" si="32"/>
        <v>25</v>
      </c>
      <c r="H35" s="207">
        <f t="shared" si="32"/>
        <v>12.5</v>
      </c>
      <c r="I35" s="207">
        <f t="shared" si="32"/>
        <v>25</v>
      </c>
      <c r="J35" s="208">
        <f t="shared" si="3"/>
        <v>15.625</v>
      </c>
      <c r="K35" s="207">
        <v>0.0</v>
      </c>
      <c r="L35" s="207">
        <v>25.0</v>
      </c>
      <c r="M35" s="207">
        <v>0.0</v>
      </c>
      <c r="N35" s="207">
        <v>0.0</v>
      </c>
      <c r="O35" s="207">
        <f t="shared" si="4"/>
        <v>6.25</v>
      </c>
      <c r="P35" s="229">
        <v>0.0</v>
      </c>
      <c r="Q35" s="229">
        <v>0.0</v>
      </c>
      <c r="R35" s="229">
        <v>0.0</v>
      </c>
      <c r="S35" s="229">
        <v>0.0</v>
      </c>
      <c r="T35" s="207">
        <f t="shared" si="5"/>
        <v>0</v>
      </c>
      <c r="U35" s="207">
        <v>0.0</v>
      </c>
      <c r="V35" s="207">
        <v>0.0</v>
      </c>
      <c r="W35" s="110">
        <v>12.5</v>
      </c>
      <c r="X35" s="110">
        <v>25.0</v>
      </c>
      <c r="Y35" s="207">
        <f t="shared" si="6"/>
        <v>9.375</v>
      </c>
      <c r="Z35" s="207">
        <v>0.0</v>
      </c>
      <c r="AA35" s="207">
        <v>0.0</v>
      </c>
      <c r="AB35" s="207">
        <v>0.0</v>
      </c>
      <c r="AC35" s="207">
        <v>0.0</v>
      </c>
      <c r="AD35" s="207">
        <f t="shared" si="7"/>
        <v>0</v>
      </c>
      <c r="AE35" s="211">
        <v>0.0</v>
      </c>
      <c r="AF35" s="211">
        <v>0.0</v>
      </c>
      <c r="AG35" s="211">
        <v>0.0</v>
      </c>
      <c r="AH35" s="211">
        <v>0.0</v>
      </c>
      <c r="AI35" s="211">
        <f t="shared" si="8"/>
        <v>0</v>
      </c>
      <c r="AJ35" s="110">
        <f t="shared" si="9"/>
        <v>2</v>
      </c>
      <c r="AK35" s="222">
        <v>16.0</v>
      </c>
      <c r="AL35" s="248">
        <v>30.0</v>
      </c>
      <c r="AM35" s="319">
        <v>40.0</v>
      </c>
      <c r="AN35" s="97"/>
      <c r="AO35" s="97"/>
      <c r="AP35" s="216"/>
      <c r="AQ35" s="217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</row>
    <row r="36">
      <c r="A36" s="97"/>
      <c r="B36" s="203">
        <v>30.0</v>
      </c>
      <c r="C36" s="318"/>
      <c r="D36" s="219"/>
      <c r="E36" s="321"/>
      <c r="F36" s="207">
        <f t="shared" ref="F36:I36" si="33">K36+P36+U36+Z36+AE36</f>
        <v>37.5</v>
      </c>
      <c r="G36" s="207">
        <f t="shared" si="33"/>
        <v>62.5</v>
      </c>
      <c r="H36" s="207">
        <f t="shared" si="33"/>
        <v>25</v>
      </c>
      <c r="I36" s="207">
        <f t="shared" si="33"/>
        <v>25</v>
      </c>
      <c r="J36" s="208">
        <f t="shared" si="3"/>
        <v>37.5</v>
      </c>
      <c r="K36" s="207">
        <v>12.5</v>
      </c>
      <c r="L36" s="207">
        <v>25.0</v>
      </c>
      <c r="M36" s="207">
        <v>0.0</v>
      </c>
      <c r="N36" s="207">
        <v>0.0</v>
      </c>
      <c r="O36" s="207">
        <f t="shared" si="4"/>
        <v>9.375</v>
      </c>
      <c r="P36" s="229">
        <v>12.5</v>
      </c>
      <c r="Q36" s="229">
        <v>25.0</v>
      </c>
      <c r="R36" s="229">
        <v>25.0</v>
      </c>
      <c r="S36" s="229">
        <v>25.0</v>
      </c>
      <c r="T36" s="207">
        <f t="shared" si="5"/>
        <v>21.875</v>
      </c>
      <c r="U36" s="110">
        <v>12.5</v>
      </c>
      <c r="V36" s="110">
        <v>12.5</v>
      </c>
      <c r="W36" s="207">
        <v>0.0</v>
      </c>
      <c r="X36" s="207">
        <v>0.0</v>
      </c>
      <c r="Y36" s="207">
        <f t="shared" si="6"/>
        <v>6.25</v>
      </c>
      <c r="Z36" s="229">
        <v>0.0</v>
      </c>
      <c r="AA36" s="229">
        <v>0.0</v>
      </c>
      <c r="AB36" s="229">
        <v>0.0</v>
      </c>
      <c r="AC36" s="229">
        <v>0.0</v>
      </c>
      <c r="AD36" s="207">
        <f t="shared" si="7"/>
        <v>0</v>
      </c>
      <c r="AE36" s="211">
        <v>0.0</v>
      </c>
      <c r="AF36" s="211">
        <v>0.0</v>
      </c>
      <c r="AG36" s="211">
        <v>0.0</v>
      </c>
      <c r="AH36" s="211"/>
      <c r="AI36" s="211">
        <f t="shared" si="8"/>
        <v>0</v>
      </c>
      <c r="AJ36" s="110">
        <f t="shared" si="9"/>
        <v>3</v>
      </c>
      <c r="AK36" s="209">
        <v>20.0</v>
      </c>
      <c r="AL36" s="316">
        <v>40.0</v>
      </c>
      <c r="AM36" s="319">
        <v>40.0</v>
      </c>
      <c r="AN36" s="97"/>
      <c r="AO36" s="97"/>
      <c r="AP36" s="216"/>
      <c r="AQ36" s="217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</row>
    <row r="37">
      <c r="A37" s="97"/>
      <c r="B37" s="203">
        <v>40.0</v>
      </c>
      <c r="C37" s="318"/>
      <c r="D37" s="219"/>
      <c r="E37" s="321"/>
      <c r="F37" s="207">
        <f t="shared" ref="F37:I37" si="34">K37+P37+U37+Z37+AE37</f>
        <v>62.5</v>
      </c>
      <c r="G37" s="207">
        <f t="shared" si="34"/>
        <v>25</v>
      </c>
      <c r="H37" s="207">
        <f t="shared" si="34"/>
        <v>75</v>
      </c>
      <c r="I37" s="207">
        <f t="shared" si="34"/>
        <v>37.5</v>
      </c>
      <c r="J37" s="208">
        <f t="shared" si="3"/>
        <v>50</v>
      </c>
      <c r="K37" s="207">
        <v>25.0</v>
      </c>
      <c r="L37" s="207">
        <v>12.5</v>
      </c>
      <c r="M37" s="207">
        <v>25.0</v>
      </c>
      <c r="N37" s="207">
        <v>0.0</v>
      </c>
      <c r="O37" s="207">
        <f t="shared" si="4"/>
        <v>15.625</v>
      </c>
      <c r="P37" s="229">
        <v>25.0</v>
      </c>
      <c r="Q37" s="229">
        <v>0.0</v>
      </c>
      <c r="R37" s="229">
        <v>25.0</v>
      </c>
      <c r="S37" s="209">
        <v>25.0</v>
      </c>
      <c r="T37" s="207">
        <f t="shared" si="5"/>
        <v>18.75</v>
      </c>
      <c r="U37" s="207">
        <v>0.0</v>
      </c>
      <c r="V37" s="207">
        <v>0.0</v>
      </c>
      <c r="W37" s="207">
        <v>0.0</v>
      </c>
      <c r="X37" s="207">
        <v>0.0</v>
      </c>
      <c r="Y37" s="207">
        <f t="shared" si="6"/>
        <v>0</v>
      </c>
      <c r="Z37" s="229">
        <v>0.0</v>
      </c>
      <c r="AA37" s="229">
        <v>0.0</v>
      </c>
      <c r="AB37" s="229">
        <v>0.0</v>
      </c>
      <c r="AC37" s="229">
        <v>0.0</v>
      </c>
      <c r="AD37" s="207">
        <f t="shared" si="7"/>
        <v>0</v>
      </c>
      <c r="AE37" s="210">
        <v>12.5</v>
      </c>
      <c r="AF37" s="210">
        <v>12.5</v>
      </c>
      <c r="AG37" s="211">
        <v>25.0</v>
      </c>
      <c r="AH37" s="210">
        <v>12.5</v>
      </c>
      <c r="AI37" s="211">
        <f t="shared" si="8"/>
        <v>15.625</v>
      </c>
      <c r="AJ37" s="110">
        <f t="shared" si="9"/>
        <v>3</v>
      </c>
      <c r="AK37" s="209">
        <v>36.0</v>
      </c>
      <c r="AL37" s="316">
        <v>30.0</v>
      </c>
      <c r="AM37" s="317">
        <v>50.0</v>
      </c>
      <c r="AN37" s="97"/>
      <c r="AO37" s="97"/>
      <c r="AP37" s="216"/>
      <c r="AQ37" s="217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</row>
    <row r="38">
      <c r="A38" s="97"/>
      <c r="B38" s="203">
        <v>50.0</v>
      </c>
      <c r="C38" s="219"/>
      <c r="D38" s="219"/>
      <c r="E38" s="321"/>
      <c r="F38" s="207">
        <f t="shared" ref="F38:I38" si="35">K38+P38+U38+Z38+AE38</f>
        <v>37.5</v>
      </c>
      <c r="G38" s="207">
        <f t="shared" si="35"/>
        <v>43.75</v>
      </c>
      <c r="H38" s="207">
        <f t="shared" si="35"/>
        <v>31.25</v>
      </c>
      <c r="I38" s="207">
        <f t="shared" si="35"/>
        <v>6.25</v>
      </c>
      <c r="J38" s="208">
        <f t="shared" si="3"/>
        <v>29.6875</v>
      </c>
      <c r="K38" s="207">
        <v>0.0</v>
      </c>
      <c r="L38" s="207">
        <v>25.0</v>
      </c>
      <c r="M38" s="207">
        <v>25.0</v>
      </c>
      <c r="N38" s="207">
        <v>0.0</v>
      </c>
      <c r="O38" s="207">
        <f t="shared" si="4"/>
        <v>12.5</v>
      </c>
      <c r="P38" s="229">
        <v>0.0</v>
      </c>
      <c r="Q38" s="229">
        <v>0.0</v>
      </c>
      <c r="R38" s="229">
        <v>0.0</v>
      </c>
      <c r="S38" s="229">
        <v>0.0</v>
      </c>
      <c r="T38" s="207">
        <f t="shared" si="5"/>
        <v>0</v>
      </c>
      <c r="U38" s="207">
        <v>12.5</v>
      </c>
      <c r="V38" s="207">
        <v>12.5</v>
      </c>
      <c r="W38" s="110">
        <v>0.0</v>
      </c>
      <c r="X38" s="110">
        <v>0.0</v>
      </c>
      <c r="Y38" s="207">
        <f t="shared" si="6"/>
        <v>6.25</v>
      </c>
      <c r="Z38" s="207">
        <v>0.0</v>
      </c>
      <c r="AA38" s="207">
        <v>0.0</v>
      </c>
      <c r="AB38" s="207">
        <v>0.0</v>
      </c>
      <c r="AC38" s="207">
        <v>0.0</v>
      </c>
      <c r="AD38" s="207">
        <f t="shared" si="7"/>
        <v>0</v>
      </c>
      <c r="AE38" s="211">
        <v>25.0</v>
      </c>
      <c r="AF38" s="210">
        <v>6.25</v>
      </c>
      <c r="AG38" s="210">
        <v>6.25</v>
      </c>
      <c r="AH38" s="210">
        <v>6.25</v>
      </c>
      <c r="AI38" s="211">
        <f t="shared" si="8"/>
        <v>10.9375</v>
      </c>
      <c r="AJ38" s="110">
        <f t="shared" si="9"/>
        <v>3</v>
      </c>
      <c r="AK38" s="222">
        <v>32.0</v>
      </c>
      <c r="AL38" s="316">
        <v>40.0</v>
      </c>
      <c r="AM38" s="317">
        <v>30.0</v>
      </c>
      <c r="AN38" s="97"/>
      <c r="AO38" s="97"/>
      <c r="AP38" s="216"/>
      <c r="AQ38" s="217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</row>
    <row r="39">
      <c r="A39" s="97"/>
      <c r="B39" s="203">
        <v>60.0</v>
      </c>
      <c r="C39" s="184"/>
      <c r="D39" s="164"/>
      <c r="E39" s="221"/>
      <c r="F39" s="207">
        <f t="shared" ref="F39:I39" si="36">K39+P39+U39+Z39+AE39</f>
        <v>75</v>
      </c>
      <c r="G39" s="207">
        <f t="shared" si="36"/>
        <v>62.5</v>
      </c>
      <c r="H39" s="207">
        <f t="shared" si="36"/>
        <v>37.5</v>
      </c>
      <c r="I39" s="207">
        <f t="shared" si="36"/>
        <v>75</v>
      </c>
      <c r="J39" s="208">
        <f t="shared" si="3"/>
        <v>62.5</v>
      </c>
      <c r="K39" s="207">
        <v>12.5</v>
      </c>
      <c r="L39" s="207">
        <v>0.0</v>
      </c>
      <c r="M39" s="207">
        <v>0.0</v>
      </c>
      <c r="N39" s="207">
        <v>0.0</v>
      </c>
      <c r="O39" s="207">
        <f t="shared" si="4"/>
        <v>3.125</v>
      </c>
      <c r="P39" s="229">
        <v>25.0</v>
      </c>
      <c r="Q39" s="229">
        <v>25.0</v>
      </c>
      <c r="R39" s="209">
        <v>12.5</v>
      </c>
      <c r="S39" s="209">
        <v>12.5</v>
      </c>
      <c r="T39" s="207">
        <f t="shared" si="5"/>
        <v>18.75</v>
      </c>
      <c r="U39" s="207">
        <v>12.5</v>
      </c>
      <c r="V39" s="207">
        <v>12.5</v>
      </c>
      <c r="W39" s="110">
        <v>0.0</v>
      </c>
      <c r="X39" s="207">
        <v>12.5</v>
      </c>
      <c r="Y39" s="207">
        <f t="shared" si="6"/>
        <v>9.375</v>
      </c>
      <c r="Z39" s="207">
        <v>0.0</v>
      </c>
      <c r="AA39" s="207">
        <v>0.0</v>
      </c>
      <c r="AB39" s="207">
        <v>0.0</v>
      </c>
      <c r="AC39" s="207">
        <v>0.0</v>
      </c>
      <c r="AD39" s="207">
        <f t="shared" si="7"/>
        <v>0</v>
      </c>
      <c r="AE39" s="211">
        <v>25.0</v>
      </c>
      <c r="AF39" s="211">
        <v>25.0</v>
      </c>
      <c r="AG39" s="211">
        <v>25.0</v>
      </c>
      <c r="AH39" s="211">
        <v>50.0</v>
      </c>
      <c r="AI39" s="211">
        <f t="shared" si="8"/>
        <v>31.25</v>
      </c>
      <c r="AJ39" s="110">
        <f t="shared" si="9"/>
        <v>4</v>
      </c>
      <c r="AK39" s="110">
        <v>8.0</v>
      </c>
      <c r="AL39" s="248">
        <v>30.0</v>
      </c>
      <c r="AM39" s="319">
        <v>35.0</v>
      </c>
      <c r="AN39" s="97"/>
      <c r="AO39" s="97"/>
      <c r="AP39" s="216"/>
      <c r="AQ39" s="217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</row>
    <row r="40">
      <c r="A40" s="97"/>
      <c r="B40" s="203">
        <v>70.0</v>
      </c>
      <c r="C40" s="184"/>
      <c r="D40" s="164"/>
      <c r="E40" s="221"/>
      <c r="F40" s="207">
        <f t="shared" ref="F40:I40" si="37">K40+P40+U40+Z40+AE40</f>
        <v>43.75</v>
      </c>
      <c r="G40" s="207">
        <f t="shared" si="37"/>
        <v>87.5</v>
      </c>
      <c r="H40" s="207">
        <f t="shared" si="37"/>
        <v>56.25</v>
      </c>
      <c r="I40" s="207">
        <f t="shared" si="37"/>
        <v>75</v>
      </c>
      <c r="J40" s="208">
        <f t="shared" si="3"/>
        <v>65.625</v>
      </c>
      <c r="K40" s="207">
        <v>0.0</v>
      </c>
      <c r="L40" s="207">
        <v>12.5</v>
      </c>
      <c r="M40" s="207">
        <v>12.5</v>
      </c>
      <c r="N40" s="207">
        <v>0.0</v>
      </c>
      <c r="O40" s="207">
        <f t="shared" si="4"/>
        <v>6.25</v>
      </c>
      <c r="P40" s="229">
        <v>25.0</v>
      </c>
      <c r="Q40" s="209">
        <v>12.5</v>
      </c>
      <c r="R40" s="209">
        <v>12.5</v>
      </c>
      <c r="S40" s="209">
        <v>37.5</v>
      </c>
      <c r="T40" s="207">
        <f t="shared" si="5"/>
        <v>21.875</v>
      </c>
      <c r="U40" s="110">
        <v>12.5</v>
      </c>
      <c r="V40" s="110">
        <v>12.5</v>
      </c>
      <c r="W40" s="207">
        <v>12.5</v>
      </c>
      <c r="X40" s="207">
        <v>12.5</v>
      </c>
      <c r="Y40" s="207">
        <f t="shared" si="6"/>
        <v>12.5</v>
      </c>
      <c r="Z40" s="207">
        <v>0.0</v>
      </c>
      <c r="AA40" s="207">
        <v>25.0</v>
      </c>
      <c r="AB40" s="110">
        <v>12.5</v>
      </c>
      <c r="AC40" s="207">
        <v>0.0</v>
      </c>
      <c r="AD40" s="207">
        <f t="shared" si="7"/>
        <v>9.375</v>
      </c>
      <c r="AE40" s="210">
        <v>6.25</v>
      </c>
      <c r="AF40" s="211">
        <v>25.0</v>
      </c>
      <c r="AG40" s="210">
        <v>6.25</v>
      </c>
      <c r="AH40" s="211">
        <v>25.0</v>
      </c>
      <c r="AI40" s="211">
        <f t="shared" si="8"/>
        <v>15.625</v>
      </c>
      <c r="AJ40" s="110">
        <f t="shared" si="9"/>
        <v>5</v>
      </c>
      <c r="AK40" s="110">
        <v>16.0</v>
      </c>
      <c r="AL40" s="248">
        <v>20.0</v>
      </c>
      <c r="AM40" s="319">
        <v>40.0</v>
      </c>
      <c r="AN40" s="97"/>
      <c r="AO40" s="97"/>
      <c r="AP40" s="216"/>
      <c r="AQ40" s="217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</row>
    <row r="41">
      <c r="A41" s="97"/>
      <c r="B41" s="203">
        <v>80.0</v>
      </c>
      <c r="C41" s="184"/>
      <c r="D41" s="164"/>
      <c r="E41" s="221"/>
      <c r="F41" s="207">
        <f t="shared" ref="F41:I41" si="38">K41+P41+U41+Z41+AE41</f>
        <v>62.5</v>
      </c>
      <c r="G41" s="207">
        <f t="shared" si="38"/>
        <v>62.5</v>
      </c>
      <c r="H41" s="207">
        <f t="shared" si="38"/>
        <v>50</v>
      </c>
      <c r="I41" s="207">
        <f t="shared" si="38"/>
        <v>50</v>
      </c>
      <c r="J41" s="208">
        <f t="shared" si="3"/>
        <v>56.25</v>
      </c>
      <c r="K41" s="207">
        <v>0.0</v>
      </c>
      <c r="L41" s="207">
        <v>12.5</v>
      </c>
      <c r="M41" s="207">
        <v>12.5</v>
      </c>
      <c r="N41" s="110">
        <v>25.0</v>
      </c>
      <c r="O41" s="207">
        <f t="shared" si="4"/>
        <v>12.5</v>
      </c>
      <c r="P41" s="209">
        <v>12.5</v>
      </c>
      <c r="Q41" s="229">
        <v>25.0</v>
      </c>
      <c r="R41" s="209">
        <v>12.5</v>
      </c>
      <c r="S41" s="209">
        <v>12.5</v>
      </c>
      <c r="T41" s="207">
        <f t="shared" si="5"/>
        <v>15.625</v>
      </c>
      <c r="U41" s="207">
        <v>0.0</v>
      </c>
      <c r="V41" s="207">
        <v>0.0</v>
      </c>
      <c r="W41" s="207">
        <v>0.0</v>
      </c>
      <c r="X41" s="207">
        <v>0.0</v>
      </c>
      <c r="Y41" s="207">
        <f t="shared" si="6"/>
        <v>0</v>
      </c>
      <c r="Z41" s="207">
        <v>25.0</v>
      </c>
      <c r="AA41" s="207">
        <v>0.0</v>
      </c>
      <c r="AB41" s="207">
        <v>0.0</v>
      </c>
      <c r="AC41" s="207">
        <v>12.5</v>
      </c>
      <c r="AD41" s="207">
        <f t="shared" si="7"/>
        <v>9.375</v>
      </c>
      <c r="AE41" s="211">
        <v>25.0</v>
      </c>
      <c r="AF41" s="210">
        <v>25.0</v>
      </c>
      <c r="AG41" s="210">
        <v>25.0</v>
      </c>
      <c r="AH41" s="211">
        <v>0.0</v>
      </c>
      <c r="AI41" s="211">
        <f t="shared" si="8"/>
        <v>18.75</v>
      </c>
      <c r="AJ41" s="110">
        <f t="shared" si="9"/>
        <v>4</v>
      </c>
      <c r="AK41" s="110">
        <v>32.0</v>
      </c>
      <c r="AL41" s="248">
        <v>20.0</v>
      </c>
      <c r="AM41" s="319">
        <v>30.0</v>
      </c>
      <c r="AN41" s="97"/>
      <c r="AO41" s="97"/>
      <c r="AP41" s="216"/>
      <c r="AQ41" s="217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</row>
    <row r="42">
      <c r="A42" s="97"/>
      <c r="B42" s="203">
        <v>90.0</v>
      </c>
      <c r="C42" s="184"/>
      <c r="D42" s="164"/>
      <c r="E42" s="221"/>
      <c r="F42" s="207">
        <f t="shared" ref="F42:I42" si="39">K42+P42+U42+Z42+AE42</f>
        <v>12.5</v>
      </c>
      <c r="G42" s="207">
        <f t="shared" si="39"/>
        <v>12.5</v>
      </c>
      <c r="H42" s="207">
        <f t="shared" si="39"/>
        <v>0</v>
      </c>
      <c r="I42" s="207">
        <f t="shared" si="39"/>
        <v>25</v>
      </c>
      <c r="J42" s="208">
        <f t="shared" si="3"/>
        <v>12.5</v>
      </c>
      <c r="K42" s="207">
        <v>0.0</v>
      </c>
      <c r="L42" s="207">
        <v>0.0</v>
      </c>
      <c r="M42" s="207">
        <v>0.0</v>
      </c>
      <c r="N42" s="207">
        <v>0.0</v>
      </c>
      <c r="O42" s="207">
        <f t="shared" si="4"/>
        <v>0</v>
      </c>
      <c r="P42" s="229">
        <v>0.0</v>
      </c>
      <c r="Q42" s="229">
        <v>0.0</v>
      </c>
      <c r="R42" s="229">
        <v>0.0</v>
      </c>
      <c r="S42" s="229">
        <v>25.0</v>
      </c>
      <c r="T42" s="207">
        <f t="shared" si="5"/>
        <v>6.25</v>
      </c>
      <c r="U42" s="207">
        <v>0.0</v>
      </c>
      <c r="V42" s="207">
        <v>0.0</v>
      </c>
      <c r="W42" s="207">
        <v>0.0</v>
      </c>
      <c r="X42" s="207">
        <v>0.0</v>
      </c>
      <c r="Y42" s="207">
        <f t="shared" si="6"/>
        <v>0</v>
      </c>
      <c r="Z42" s="207">
        <v>12.5</v>
      </c>
      <c r="AA42" s="207">
        <v>12.5</v>
      </c>
      <c r="AB42" s="207">
        <v>0.0</v>
      </c>
      <c r="AC42" s="207">
        <v>0.0</v>
      </c>
      <c r="AD42" s="207">
        <f t="shared" si="7"/>
        <v>6.25</v>
      </c>
      <c r="AE42" s="211">
        <v>0.0</v>
      </c>
      <c r="AF42" s="211">
        <v>0.0</v>
      </c>
      <c r="AG42" s="211">
        <v>0.0</v>
      </c>
      <c r="AH42" s="211">
        <v>0.0</v>
      </c>
      <c r="AI42" s="211">
        <f t="shared" si="8"/>
        <v>0</v>
      </c>
      <c r="AJ42" s="110">
        <f t="shared" si="9"/>
        <v>2</v>
      </c>
      <c r="AK42" s="221"/>
      <c r="AL42" s="248">
        <v>30.0</v>
      </c>
      <c r="AM42" s="319">
        <v>30.0</v>
      </c>
      <c r="AN42" s="97"/>
      <c r="AO42" s="97"/>
      <c r="AP42" s="216"/>
      <c r="AQ42" s="217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</row>
    <row r="43">
      <c r="A43" s="96"/>
      <c r="B43" s="203">
        <v>100.0</v>
      </c>
      <c r="C43" s="320" t="s">
        <v>365</v>
      </c>
      <c r="D43" s="226" t="s">
        <v>366</v>
      </c>
      <c r="E43" s="221"/>
      <c r="F43" s="207">
        <f t="shared" ref="F43:I43" si="40">K43+P43+U43+Z43+AE43</f>
        <v>37.5</v>
      </c>
      <c r="G43" s="207">
        <f t="shared" si="40"/>
        <v>0</v>
      </c>
      <c r="H43" s="207">
        <f t="shared" si="40"/>
        <v>0</v>
      </c>
      <c r="I43" s="207">
        <f t="shared" si="40"/>
        <v>50</v>
      </c>
      <c r="J43" s="208">
        <f t="shared" si="3"/>
        <v>21.875</v>
      </c>
      <c r="K43" s="207">
        <v>0.0</v>
      </c>
      <c r="L43" s="207">
        <v>0.0</v>
      </c>
      <c r="M43" s="207">
        <v>0.0</v>
      </c>
      <c r="N43" s="207">
        <v>0.0</v>
      </c>
      <c r="O43" s="207">
        <f t="shared" si="4"/>
        <v>0</v>
      </c>
      <c r="P43" s="229">
        <v>0.0</v>
      </c>
      <c r="Q43" s="229">
        <v>0.0</v>
      </c>
      <c r="R43" s="229">
        <v>0.0</v>
      </c>
      <c r="S43" s="209">
        <v>0.0</v>
      </c>
      <c r="T43" s="207">
        <f t="shared" si="5"/>
        <v>0</v>
      </c>
      <c r="U43" s="207">
        <v>0.0</v>
      </c>
      <c r="V43" s="207">
        <v>0.0</v>
      </c>
      <c r="W43" s="207">
        <v>0.0</v>
      </c>
      <c r="X43" s="207">
        <v>0.0</v>
      </c>
      <c r="Y43" s="202">
        <f t="shared" si="6"/>
        <v>0</v>
      </c>
      <c r="Z43" s="207">
        <v>12.5</v>
      </c>
      <c r="AA43" s="207">
        <v>0.0</v>
      </c>
      <c r="AB43" s="207">
        <v>0.0</v>
      </c>
      <c r="AC43" s="207">
        <v>25.0</v>
      </c>
      <c r="AD43" s="202">
        <f t="shared" si="7"/>
        <v>9.375</v>
      </c>
      <c r="AE43" s="211">
        <v>25.0</v>
      </c>
      <c r="AF43" s="211">
        <v>0.0</v>
      </c>
      <c r="AG43" s="211">
        <v>0.0</v>
      </c>
      <c r="AH43" s="211">
        <v>25.0</v>
      </c>
      <c r="AI43" s="211">
        <f t="shared" si="8"/>
        <v>12.5</v>
      </c>
      <c r="AJ43" s="110">
        <f t="shared" si="9"/>
        <v>2</v>
      </c>
      <c r="AK43" s="221"/>
      <c r="AL43" s="248">
        <v>30.0</v>
      </c>
      <c r="AM43" s="319">
        <v>40.0</v>
      </c>
      <c r="AN43" s="96"/>
      <c r="AO43" s="96"/>
      <c r="AP43" s="216"/>
      <c r="AQ43" s="217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40.19886364</v>
      </c>
      <c r="K44" s="236"/>
      <c r="L44" s="236"/>
      <c r="M44" s="236"/>
      <c r="N44" s="236"/>
      <c r="O44" s="237">
        <f>AVERAGE(O11:O43)</f>
        <v>6.202651515</v>
      </c>
      <c r="P44" s="238"/>
      <c r="Q44" s="236"/>
      <c r="R44" s="236"/>
      <c r="S44" s="236"/>
      <c r="T44" s="237">
        <f>AVERAGE(T11:T43)</f>
        <v>13.96780303</v>
      </c>
      <c r="U44" s="236"/>
      <c r="V44" s="236"/>
      <c r="W44" s="236"/>
      <c r="X44" s="239"/>
      <c r="Y44" s="240">
        <f>AVERAGE(Y11:Y43)</f>
        <v>5.445075758</v>
      </c>
      <c r="Z44" s="241"/>
      <c r="AA44" s="241"/>
      <c r="AB44" s="241"/>
      <c r="AC44" s="241"/>
      <c r="AD44" s="240">
        <f>AVERAGE(AD11:AD43)</f>
        <v>2.793560606</v>
      </c>
      <c r="AE44" s="242"/>
      <c r="AF44" s="242"/>
      <c r="AG44" s="242"/>
      <c r="AH44" s="242"/>
      <c r="AI44" s="243">
        <f>AVERAGE(AI11:AI43)</f>
        <v>11.78977273</v>
      </c>
      <c r="AJ44" s="110"/>
      <c r="AK44" s="237">
        <f>SUM(AK11:AK42)</f>
        <v>504</v>
      </c>
      <c r="AL44" s="240">
        <f t="shared" ref="AL44:AM44" si="41">AVERAGE(AL11:AL43)</f>
        <v>32.72727273</v>
      </c>
      <c r="AM44" s="244">
        <f t="shared" si="41"/>
        <v>47.42424242</v>
      </c>
      <c r="AN44" s="236"/>
      <c r="AO44" s="238"/>
      <c r="AP44" s="239"/>
      <c r="AQ44" s="217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14.84946923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31"/>
      <c r="Z45" s="221"/>
      <c r="AA45" s="221"/>
      <c r="AB45" s="221"/>
      <c r="AC45" s="221"/>
      <c r="AD45" s="231"/>
      <c r="AE45" s="231"/>
      <c r="AF45" s="231"/>
      <c r="AG45" s="231"/>
      <c r="AH45" s="231"/>
      <c r="AI45" s="221"/>
      <c r="AJ45" s="110"/>
      <c r="AK45" s="221"/>
      <c r="AL45" s="245"/>
      <c r="AM45" s="216"/>
      <c r="AN45" s="245"/>
      <c r="AO45" s="246"/>
      <c r="AP45" s="216"/>
      <c r="AQ45" s="217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248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4"/>
      <c r="AX46" s="154"/>
      <c r="AY46" s="154"/>
      <c r="AZ46" s="154"/>
      <c r="BA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248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4"/>
      <c r="AX47" s="154"/>
      <c r="AY47" s="154"/>
      <c r="AZ47" s="154"/>
      <c r="BA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248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4"/>
      <c r="AX48" s="154"/>
      <c r="AY48" s="154"/>
      <c r="AZ48" s="154"/>
      <c r="BA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248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4"/>
      <c r="AX49" s="154"/>
      <c r="AY49" s="154"/>
      <c r="AZ49" s="154"/>
      <c r="BA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</row>
  </sheetData>
  <mergeCells count="35">
    <mergeCell ref="L2:P3"/>
    <mergeCell ref="C8:D8"/>
    <mergeCell ref="E8:E10"/>
    <mergeCell ref="F8:I8"/>
    <mergeCell ref="AK8:AK10"/>
    <mergeCell ref="F9:I9"/>
    <mergeCell ref="AE9:AH9"/>
    <mergeCell ref="A22:A32"/>
    <mergeCell ref="A33:A43"/>
    <mergeCell ref="H44:I44"/>
    <mergeCell ref="H45:I45"/>
    <mergeCell ref="AN33:AN43"/>
    <mergeCell ref="AO33:AO43"/>
    <mergeCell ref="J8:J10"/>
    <mergeCell ref="O9:O10"/>
    <mergeCell ref="A11:A21"/>
    <mergeCell ref="AN11:AN21"/>
    <mergeCell ref="AO11:AO21"/>
    <mergeCell ref="AN22:AN32"/>
    <mergeCell ref="AO22:AO32"/>
    <mergeCell ref="K8:AH8"/>
    <mergeCell ref="AL8:AN8"/>
    <mergeCell ref="AO8:AO10"/>
    <mergeCell ref="AP8:AP10"/>
    <mergeCell ref="A9:A10"/>
    <mergeCell ref="B9:B10"/>
    <mergeCell ref="C9:C10"/>
    <mergeCell ref="D9:D10"/>
    <mergeCell ref="T9:T10"/>
    <mergeCell ref="Y9:Y10"/>
    <mergeCell ref="Z9:AC9"/>
    <mergeCell ref="AD9:AD10"/>
    <mergeCell ref="AJ8:AJ10"/>
    <mergeCell ref="AI9:AI10"/>
    <mergeCell ref="AL9:AL1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31" max="32" width="10.75"/>
    <col customWidth="1" min="35" max="35" width="14.5"/>
  </cols>
  <sheetData>
    <row r="1">
      <c r="A1" s="151" t="s">
        <v>367</v>
      </c>
      <c r="B1" s="152"/>
      <c r="C1" s="162" t="s">
        <v>368</v>
      </c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4"/>
      <c r="AS1" s="154"/>
      <c r="AT1" s="154"/>
      <c r="AU1" s="154"/>
      <c r="AV1" s="152"/>
    </row>
    <row r="2">
      <c r="A2" s="155" t="s">
        <v>0</v>
      </c>
      <c r="B2" s="156" t="s">
        <v>369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4"/>
      <c r="AS2" s="154"/>
      <c r="AT2" s="154"/>
      <c r="AU2" s="154"/>
      <c r="AV2" s="152"/>
    </row>
    <row r="3">
      <c r="A3" s="155" t="s">
        <v>232</v>
      </c>
      <c r="B3" s="156" t="s">
        <v>352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4"/>
      <c r="AS3" s="154"/>
      <c r="AT3" s="154"/>
      <c r="AU3" s="154"/>
      <c r="AV3" s="152"/>
    </row>
    <row r="4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4"/>
      <c r="AS4" s="154"/>
      <c r="AT4" s="154"/>
      <c r="AU4" s="154"/>
      <c r="AV4" s="152"/>
    </row>
    <row r="5">
      <c r="A5" s="155" t="s">
        <v>236</v>
      </c>
      <c r="B5" s="152"/>
      <c r="C5" s="152"/>
      <c r="D5" s="155" t="s">
        <v>237</v>
      </c>
      <c r="E5" s="155" t="s">
        <v>267</v>
      </c>
      <c r="F5" s="152"/>
      <c r="G5" s="157" t="s">
        <v>238</v>
      </c>
      <c r="H5" s="156" t="s">
        <v>370</v>
      </c>
      <c r="I5" s="152"/>
      <c r="J5" s="152"/>
      <c r="K5" s="155" t="s">
        <v>239</v>
      </c>
      <c r="L5" s="155" t="s">
        <v>186</v>
      </c>
      <c r="M5" s="152"/>
      <c r="N5" s="152"/>
      <c r="O5" s="152"/>
      <c r="P5" s="152"/>
      <c r="Q5" s="152"/>
      <c r="R5" s="152"/>
      <c r="S5" s="152"/>
      <c r="T5" s="152"/>
      <c r="U5" s="155" t="s">
        <v>240</v>
      </c>
      <c r="V5" s="152"/>
      <c r="W5" s="161" t="s">
        <v>371</v>
      </c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4"/>
      <c r="AS5" s="154"/>
      <c r="AT5" s="154"/>
      <c r="AU5" s="154"/>
      <c r="AV5" s="152"/>
    </row>
    <row r="6">
      <c r="A6" s="152"/>
      <c r="B6" s="152"/>
      <c r="C6" s="152"/>
      <c r="D6" s="155" t="s">
        <v>241</v>
      </c>
      <c r="E6" s="155" t="s">
        <v>372</v>
      </c>
      <c r="F6" s="152"/>
      <c r="G6" s="157" t="s">
        <v>242</v>
      </c>
      <c r="H6" s="155" t="s">
        <v>373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 t="s">
        <v>10</v>
      </c>
      <c r="V6" s="152"/>
      <c r="W6" s="158" t="s">
        <v>374</v>
      </c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4"/>
      <c r="AS6" s="154"/>
      <c r="AT6" s="154"/>
      <c r="AU6" s="154"/>
      <c r="AV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4"/>
      <c r="AS7" s="154"/>
      <c r="AT7" s="154"/>
      <c r="AU7" s="154"/>
      <c r="AV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23"/>
      <c r="AC8" s="323"/>
      <c r="AD8" s="323"/>
      <c r="AE8" s="169" t="s">
        <v>250</v>
      </c>
      <c r="AF8" s="169" t="s">
        <v>251</v>
      </c>
      <c r="AG8" s="170" t="s">
        <v>252</v>
      </c>
      <c r="AH8" s="39"/>
      <c r="AI8" s="40"/>
      <c r="AJ8" s="171" t="s">
        <v>253</v>
      </c>
      <c r="AK8" s="172" t="s">
        <v>254</v>
      </c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84"/>
      <c r="V9" s="178" t="s">
        <v>199</v>
      </c>
      <c r="W9" s="179"/>
      <c r="X9" s="182"/>
      <c r="Y9" s="185" t="s">
        <v>260</v>
      </c>
      <c r="Z9" s="189" t="s">
        <v>200</v>
      </c>
      <c r="AA9" s="39"/>
      <c r="AB9" s="39"/>
      <c r="AC9" s="40"/>
      <c r="AD9" s="185" t="s">
        <v>261</v>
      </c>
      <c r="AE9" s="97"/>
      <c r="AF9" s="97"/>
      <c r="AG9" s="172" t="s">
        <v>262</v>
      </c>
      <c r="AH9" s="190" t="s">
        <v>263</v>
      </c>
      <c r="AI9" s="191" t="s">
        <v>264</v>
      </c>
      <c r="AJ9" s="97"/>
      <c r="AK9" s="97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193">
        <v>1.0</v>
      </c>
      <c r="V10" s="193">
        <v>2.0</v>
      </c>
      <c r="W10" s="193">
        <v>3.0</v>
      </c>
      <c r="X10" s="193">
        <v>4.0</v>
      </c>
      <c r="Y10" s="96"/>
      <c r="Z10" s="198">
        <v>1.0</v>
      </c>
      <c r="AA10" s="198">
        <v>2.0</v>
      </c>
      <c r="AB10" s="198">
        <v>3.0</v>
      </c>
      <c r="AC10" s="198">
        <v>4.0</v>
      </c>
      <c r="AD10" s="96"/>
      <c r="AE10" s="96"/>
      <c r="AF10" s="96"/>
      <c r="AG10" s="96"/>
      <c r="AH10" s="200" t="s">
        <v>265</v>
      </c>
      <c r="AI10" s="201" t="s">
        <v>246</v>
      </c>
      <c r="AJ10" s="96"/>
      <c r="AK10" s="96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</row>
    <row r="11">
      <c r="A11" s="202">
        <v>1.0</v>
      </c>
      <c r="B11" s="203">
        <v>0.0</v>
      </c>
      <c r="C11" s="324" t="s">
        <v>375</v>
      </c>
      <c r="D11" s="325" t="s">
        <v>376</v>
      </c>
      <c r="E11" s="221"/>
      <c r="F11" s="207">
        <f t="shared" ref="F11:I11" si="1">sum(K11,P11,U11,Z11)</f>
        <v>25</v>
      </c>
      <c r="G11" s="207">
        <f t="shared" si="1"/>
        <v>37.5</v>
      </c>
      <c r="H11" s="207">
        <f t="shared" si="1"/>
        <v>12.5</v>
      </c>
      <c r="I11" s="207">
        <f t="shared" si="1"/>
        <v>50</v>
      </c>
      <c r="J11" s="208">
        <f t="shared" ref="J11:J43" si="3">AVERAGE(F11:I11)</f>
        <v>31.25</v>
      </c>
      <c r="K11" s="207">
        <v>0.0</v>
      </c>
      <c r="L11" s="207">
        <v>0.0</v>
      </c>
      <c r="M11" s="207">
        <v>0.0</v>
      </c>
      <c r="N11" s="207">
        <v>0.0</v>
      </c>
      <c r="O11" s="207">
        <f t="shared" ref="O11:O43" si="4">AVERAGE(K11:N11)</f>
        <v>0</v>
      </c>
      <c r="P11" s="326">
        <v>0.0</v>
      </c>
      <c r="Q11" s="326">
        <v>12.5</v>
      </c>
      <c r="R11" s="327">
        <v>0.0</v>
      </c>
      <c r="S11" s="110">
        <v>12.5</v>
      </c>
      <c r="T11" s="207">
        <f t="shared" ref="T11:T43" si="5">AVERAGE(P11:S11)</f>
        <v>6.25</v>
      </c>
      <c r="U11" s="207">
        <v>0.0</v>
      </c>
      <c r="V11" s="207">
        <v>0.0</v>
      </c>
      <c r="W11" s="207">
        <v>0.0</v>
      </c>
      <c r="X11" s="110">
        <v>12.5</v>
      </c>
      <c r="Y11" s="207">
        <f t="shared" ref="Y11:Y43" si="6">AVERAGE(U11:X11)</f>
        <v>3.125</v>
      </c>
      <c r="Z11" s="207">
        <v>25.0</v>
      </c>
      <c r="AA11" s="207">
        <v>25.0</v>
      </c>
      <c r="AB11" s="207">
        <v>12.5</v>
      </c>
      <c r="AC11" s="207">
        <v>25.0</v>
      </c>
      <c r="AD11" s="207">
        <f t="shared" ref="AD11:AD43" si="7">AVERAGE(Z11:AC11)</f>
        <v>21.875</v>
      </c>
      <c r="AE11" s="110">
        <f t="shared" ref="AE11:AE43" si="8">SUM((O11&gt;0)*1,(T11&gt;0)*1,(Y11&gt;0)*1,(AD11&gt;0)*1)</f>
        <v>3</v>
      </c>
      <c r="AF11" s="328"/>
      <c r="AG11" s="317">
        <v>25.0</v>
      </c>
      <c r="AH11" s="202">
        <v>50.0</v>
      </c>
      <c r="AI11" s="317" t="s">
        <v>377</v>
      </c>
      <c r="AJ11" s="214">
        <v>1.0</v>
      </c>
      <c r="AK11" s="329"/>
      <c r="AL11" s="217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</row>
    <row r="12">
      <c r="A12" s="97"/>
      <c r="B12" s="203">
        <v>10.0</v>
      </c>
      <c r="C12" s="318"/>
      <c r="D12" s="318"/>
      <c r="E12" s="221"/>
      <c r="F12" s="207">
        <f t="shared" ref="F12:I12" si="2">sum(K12,P12,U12,Z12)</f>
        <v>25</v>
      </c>
      <c r="G12" s="207">
        <f t="shared" si="2"/>
        <v>12.5</v>
      </c>
      <c r="H12" s="207">
        <f t="shared" si="2"/>
        <v>31.25</v>
      </c>
      <c r="I12" s="207">
        <f t="shared" si="2"/>
        <v>25</v>
      </c>
      <c r="J12" s="208">
        <f t="shared" si="3"/>
        <v>23.4375</v>
      </c>
      <c r="K12" s="207">
        <v>0.0</v>
      </c>
      <c r="L12" s="207">
        <v>0.0</v>
      </c>
      <c r="M12" s="207">
        <v>0.0</v>
      </c>
      <c r="N12" s="207">
        <v>0.0</v>
      </c>
      <c r="O12" s="207">
        <f t="shared" si="4"/>
        <v>0</v>
      </c>
      <c r="P12" s="327">
        <v>0.0</v>
      </c>
      <c r="Q12" s="327">
        <v>0.0</v>
      </c>
      <c r="R12" s="327">
        <v>6.25</v>
      </c>
      <c r="S12" s="207">
        <v>0.0</v>
      </c>
      <c r="T12" s="207">
        <f t="shared" si="5"/>
        <v>1.5625</v>
      </c>
      <c r="U12" s="207">
        <v>0.0</v>
      </c>
      <c r="V12" s="207">
        <v>0.0</v>
      </c>
      <c r="W12" s="207">
        <v>0.0</v>
      </c>
      <c r="X12" s="207">
        <v>0.0</v>
      </c>
      <c r="Y12" s="207">
        <f t="shared" si="6"/>
        <v>0</v>
      </c>
      <c r="Z12" s="207">
        <v>25.0</v>
      </c>
      <c r="AA12" s="207">
        <v>12.5</v>
      </c>
      <c r="AB12" s="207">
        <v>25.0</v>
      </c>
      <c r="AC12" s="110">
        <v>25.0</v>
      </c>
      <c r="AD12" s="207">
        <f t="shared" si="7"/>
        <v>21.875</v>
      </c>
      <c r="AE12" s="110">
        <f t="shared" si="8"/>
        <v>2</v>
      </c>
      <c r="AF12" s="330"/>
      <c r="AG12" s="317">
        <v>0.0</v>
      </c>
      <c r="AH12" s="317">
        <v>50.0</v>
      </c>
      <c r="AI12" s="317" t="s">
        <v>377</v>
      </c>
      <c r="AJ12" s="97"/>
      <c r="AK12" s="329"/>
      <c r="AL12" s="217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</row>
    <row r="13">
      <c r="A13" s="97"/>
      <c r="B13" s="203">
        <v>20.0</v>
      </c>
      <c r="C13" s="318"/>
      <c r="D13" s="318"/>
      <c r="E13" s="221"/>
      <c r="F13" s="207">
        <f t="shared" ref="F13:I13" si="9">sum(K13,P13,U13,Z13)</f>
        <v>43.75</v>
      </c>
      <c r="G13" s="207">
        <f t="shared" si="9"/>
        <v>37.5</v>
      </c>
      <c r="H13" s="207">
        <f t="shared" si="9"/>
        <v>25</v>
      </c>
      <c r="I13" s="207">
        <f t="shared" si="9"/>
        <v>25</v>
      </c>
      <c r="J13" s="208">
        <f t="shared" si="3"/>
        <v>32.8125</v>
      </c>
      <c r="K13" s="207">
        <v>25.0</v>
      </c>
      <c r="L13" s="207">
        <v>25.0</v>
      </c>
      <c r="M13" s="207">
        <v>0.0</v>
      </c>
      <c r="N13" s="207">
        <v>0.0</v>
      </c>
      <c r="O13" s="207">
        <f t="shared" si="4"/>
        <v>12.5</v>
      </c>
      <c r="P13" s="326">
        <v>6.25</v>
      </c>
      <c r="Q13" s="326">
        <v>0.0</v>
      </c>
      <c r="R13" s="327">
        <v>0.0</v>
      </c>
      <c r="S13" s="207">
        <v>0.0</v>
      </c>
      <c r="T13" s="207">
        <f t="shared" si="5"/>
        <v>1.5625</v>
      </c>
      <c r="U13" s="207">
        <v>0.0</v>
      </c>
      <c r="V13" s="207">
        <v>0.0</v>
      </c>
      <c r="W13" s="207">
        <v>0.0</v>
      </c>
      <c r="X13" s="207">
        <v>0.0</v>
      </c>
      <c r="Y13" s="207">
        <f t="shared" si="6"/>
        <v>0</v>
      </c>
      <c r="Z13" s="207">
        <v>12.5</v>
      </c>
      <c r="AA13" s="207">
        <v>12.5</v>
      </c>
      <c r="AB13" s="207">
        <v>25.0</v>
      </c>
      <c r="AC13" s="207">
        <v>25.0</v>
      </c>
      <c r="AD13" s="207">
        <f t="shared" si="7"/>
        <v>18.75</v>
      </c>
      <c r="AE13" s="110">
        <f t="shared" si="8"/>
        <v>3</v>
      </c>
      <c r="AF13" s="331">
        <v>32.0</v>
      </c>
      <c r="AG13" s="317">
        <v>30.0</v>
      </c>
      <c r="AH13" s="319">
        <v>25.0</v>
      </c>
      <c r="AI13" s="317" t="s">
        <v>377</v>
      </c>
      <c r="AJ13" s="97"/>
      <c r="AK13" s="329"/>
      <c r="AL13" s="217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</row>
    <row r="14">
      <c r="A14" s="97"/>
      <c r="B14" s="203">
        <v>30.0</v>
      </c>
      <c r="C14" s="318"/>
      <c r="D14" s="318"/>
      <c r="E14" s="221"/>
      <c r="F14" s="207">
        <f t="shared" ref="F14:I14" si="10">sum(K14,P14,U14,Z14)</f>
        <v>25</v>
      </c>
      <c r="G14" s="207">
        <f t="shared" si="10"/>
        <v>37.5</v>
      </c>
      <c r="H14" s="207">
        <f t="shared" si="10"/>
        <v>37.5</v>
      </c>
      <c r="I14" s="207">
        <f t="shared" si="10"/>
        <v>62.5</v>
      </c>
      <c r="J14" s="208">
        <f t="shared" si="3"/>
        <v>40.625</v>
      </c>
      <c r="K14" s="207">
        <v>0.0</v>
      </c>
      <c r="L14" s="207">
        <v>0.0</v>
      </c>
      <c r="M14" s="207">
        <v>0.0</v>
      </c>
      <c r="N14" s="207">
        <v>0.0</v>
      </c>
      <c r="O14" s="207">
        <f t="shared" si="4"/>
        <v>0</v>
      </c>
      <c r="P14" s="327">
        <v>0.0</v>
      </c>
      <c r="Q14" s="327">
        <v>12.5</v>
      </c>
      <c r="R14" s="327">
        <v>0.0</v>
      </c>
      <c r="S14" s="207">
        <v>12.5</v>
      </c>
      <c r="T14" s="207">
        <f t="shared" si="5"/>
        <v>6.25</v>
      </c>
      <c r="U14" s="207">
        <v>0.0</v>
      </c>
      <c r="V14" s="207">
        <v>0.0</v>
      </c>
      <c r="W14" s="207">
        <v>12.5</v>
      </c>
      <c r="X14" s="207">
        <v>0.0</v>
      </c>
      <c r="Y14" s="207">
        <f t="shared" si="6"/>
        <v>3.125</v>
      </c>
      <c r="Z14" s="110">
        <v>25.0</v>
      </c>
      <c r="AA14" s="110">
        <v>25.0</v>
      </c>
      <c r="AB14" s="110">
        <v>25.0</v>
      </c>
      <c r="AC14" s="110">
        <v>50.0</v>
      </c>
      <c r="AD14" s="207">
        <f t="shared" si="7"/>
        <v>31.25</v>
      </c>
      <c r="AE14" s="110">
        <f t="shared" si="8"/>
        <v>3</v>
      </c>
      <c r="AF14" s="328"/>
      <c r="AG14" s="317">
        <v>25.0</v>
      </c>
      <c r="AH14" s="317">
        <v>50.0</v>
      </c>
      <c r="AI14" s="317" t="s">
        <v>377</v>
      </c>
      <c r="AJ14" s="97"/>
      <c r="AK14" s="329"/>
      <c r="AL14" s="217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</row>
    <row r="15">
      <c r="A15" s="97"/>
      <c r="B15" s="203">
        <v>40.0</v>
      </c>
      <c r="C15" s="318"/>
      <c r="D15" s="318"/>
      <c r="E15" s="221"/>
      <c r="F15" s="207">
        <f t="shared" ref="F15:I15" si="11">sum(K15,P15,U15,Z15)</f>
        <v>62.5</v>
      </c>
      <c r="G15" s="207">
        <f t="shared" si="11"/>
        <v>37.5</v>
      </c>
      <c r="H15" s="207">
        <f t="shared" si="11"/>
        <v>75</v>
      </c>
      <c r="I15" s="207">
        <f t="shared" si="11"/>
        <v>75</v>
      </c>
      <c r="J15" s="208">
        <f t="shared" si="3"/>
        <v>62.5</v>
      </c>
      <c r="K15" s="207">
        <v>25.0</v>
      </c>
      <c r="L15" s="110">
        <v>0.0</v>
      </c>
      <c r="M15" s="110">
        <v>25.0</v>
      </c>
      <c r="N15" s="207">
        <v>0.0</v>
      </c>
      <c r="O15" s="207">
        <f t="shared" si="4"/>
        <v>12.5</v>
      </c>
      <c r="P15" s="326">
        <v>0.0</v>
      </c>
      <c r="Q15" s="326">
        <v>12.5</v>
      </c>
      <c r="R15" s="327">
        <v>25.0</v>
      </c>
      <c r="S15" s="207">
        <v>50.0</v>
      </c>
      <c r="T15" s="207">
        <f t="shared" si="5"/>
        <v>21.875</v>
      </c>
      <c r="U15" s="207">
        <v>0.0</v>
      </c>
      <c r="V15" s="207">
        <v>0.0</v>
      </c>
      <c r="W15" s="207">
        <v>0.0</v>
      </c>
      <c r="X15" s="207">
        <v>0.0</v>
      </c>
      <c r="Y15" s="207">
        <f t="shared" si="6"/>
        <v>0</v>
      </c>
      <c r="Z15" s="207">
        <v>37.5</v>
      </c>
      <c r="AA15" s="207">
        <v>25.0</v>
      </c>
      <c r="AB15" s="207">
        <v>25.0</v>
      </c>
      <c r="AC15" s="207">
        <v>25.0</v>
      </c>
      <c r="AD15" s="207">
        <f t="shared" si="7"/>
        <v>28.125</v>
      </c>
      <c r="AE15" s="110">
        <f t="shared" si="8"/>
        <v>3</v>
      </c>
      <c r="AF15" s="331">
        <v>32.0</v>
      </c>
      <c r="AG15" s="317">
        <v>25.0</v>
      </c>
      <c r="AH15" s="319">
        <v>50.0</v>
      </c>
      <c r="AI15" s="317" t="s">
        <v>377</v>
      </c>
      <c r="AJ15" s="97"/>
      <c r="AK15" s="329"/>
      <c r="AL15" s="217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</row>
    <row r="16">
      <c r="A16" s="97"/>
      <c r="B16" s="203">
        <v>50.0</v>
      </c>
      <c r="C16" s="318"/>
      <c r="D16" s="318"/>
      <c r="E16" s="221"/>
      <c r="F16" s="207">
        <f t="shared" ref="F16:I16" si="12">sum(K16,P16,U16,Z16)</f>
        <v>18.75</v>
      </c>
      <c r="G16" s="207">
        <f t="shared" si="12"/>
        <v>31.25</v>
      </c>
      <c r="H16" s="207">
        <f t="shared" si="12"/>
        <v>31.25</v>
      </c>
      <c r="I16" s="207">
        <f t="shared" si="12"/>
        <v>75</v>
      </c>
      <c r="J16" s="208">
        <f t="shared" si="3"/>
        <v>39.0625</v>
      </c>
      <c r="K16" s="207">
        <v>0.0</v>
      </c>
      <c r="L16" s="207">
        <v>25.0</v>
      </c>
      <c r="M16" s="207">
        <v>25.0</v>
      </c>
      <c r="N16" s="207">
        <v>0.0</v>
      </c>
      <c r="O16" s="207">
        <f t="shared" si="4"/>
        <v>12.5</v>
      </c>
      <c r="P16" s="327">
        <v>12.5</v>
      </c>
      <c r="Q16" s="327">
        <v>6.25</v>
      </c>
      <c r="R16" s="327">
        <v>6.25</v>
      </c>
      <c r="S16" s="207">
        <v>75.0</v>
      </c>
      <c r="T16" s="207">
        <f t="shared" si="5"/>
        <v>25</v>
      </c>
      <c r="U16" s="207">
        <v>0.0</v>
      </c>
      <c r="V16" s="207">
        <v>0.0</v>
      </c>
      <c r="W16" s="207">
        <v>0.0</v>
      </c>
      <c r="X16" s="207">
        <v>0.0</v>
      </c>
      <c r="Y16" s="207">
        <f t="shared" si="6"/>
        <v>0</v>
      </c>
      <c r="Z16" s="110">
        <v>6.25</v>
      </c>
      <c r="AA16" s="207">
        <v>0.0</v>
      </c>
      <c r="AB16" s="207">
        <v>0.0</v>
      </c>
      <c r="AC16" s="207">
        <v>0.0</v>
      </c>
      <c r="AD16" s="207">
        <f t="shared" si="7"/>
        <v>1.5625</v>
      </c>
      <c r="AE16" s="110">
        <f t="shared" si="8"/>
        <v>3</v>
      </c>
      <c r="AF16" s="331">
        <v>32.0</v>
      </c>
      <c r="AG16" s="317">
        <v>40.0</v>
      </c>
      <c r="AH16" s="214">
        <v>50.0</v>
      </c>
      <c r="AI16" s="317" t="s">
        <v>377</v>
      </c>
      <c r="AJ16" s="97"/>
      <c r="AK16" s="329"/>
      <c r="AL16" s="217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</row>
    <row r="17">
      <c r="A17" s="97"/>
      <c r="B17" s="203">
        <v>60.0</v>
      </c>
      <c r="C17" s="164"/>
      <c r="D17" s="164"/>
      <c r="E17" s="221"/>
      <c r="F17" s="207">
        <f t="shared" ref="F17:I17" si="13">sum(K17,P17,U17,Z17)</f>
        <v>6.25</v>
      </c>
      <c r="G17" s="207">
        <f t="shared" si="13"/>
        <v>31.25</v>
      </c>
      <c r="H17" s="207">
        <f t="shared" si="13"/>
        <v>0</v>
      </c>
      <c r="I17" s="207">
        <f t="shared" si="13"/>
        <v>50</v>
      </c>
      <c r="J17" s="208">
        <f t="shared" si="3"/>
        <v>21.875</v>
      </c>
      <c r="K17" s="207">
        <v>0.0</v>
      </c>
      <c r="L17" s="207">
        <v>25.0</v>
      </c>
      <c r="M17" s="207">
        <v>0.0</v>
      </c>
      <c r="N17" s="207">
        <v>25.0</v>
      </c>
      <c r="O17" s="207">
        <f t="shared" si="4"/>
        <v>12.5</v>
      </c>
      <c r="P17" s="326">
        <v>6.25</v>
      </c>
      <c r="Q17" s="327">
        <v>6.25</v>
      </c>
      <c r="R17" s="327">
        <v>0.0</v>
      </c>
      <c r="S17" s="110">
        <v>25.0</v>
      </c>
      <c r="T17" s="207">
        <f t="shared" si="5"/>
        <v>9.375</v>
      </c>
      <c r="U17" s="207">
        <v>0.0</v>
      </c>
      <c r="V17" s="207">
        <v>0.0</v>
      </c>
      <c r="W17" s="207">
        <v>0.0</v>
      </c>
      <c r="X17" s="207">
        <v>0.0</v>
      </c>
      <c r="Y17" s="207">
        <f t="shared" si="6"/>
        <v>0</v>
      </c>
      <c r="Z17" s="207">
        <v>0.0</v>
      </c>
      <c r="AA17" s="207">
        <v>0.0</v>
      </c>
      <c r="AB17" s="207">
        <v>0.0</v>
      </c>
      <c r="AC17" s="207">
        <v>0.0</v>
      </c>
      <c r="AD17" s="207">
        <f t="shared" si="7"/>
        <v>0</v>
      </c>
      <c r="AE17" s="110">
        <f t="shared" si="8"/>
        <v>2</v>
      </c>
      <c r="AF17" s="331">
        <v>32.0</v>
      </c>
      <c r="AG17" s="317">
        <v>25.0</v>
      </c>
      <c r="AH17" s="319">
        <v>50.0</v>
      </c>
      <c r="AI17" s="317" t="s">
        <v>377</v>
      </c>
      <c r="AJ17" s="97"/>
      <c r="AK17" s="332"/>
      <c r="AL17" s="217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</row>
    <row r="18">
      <c r="A18" s="97"/>
      <c r="B18" s="203">
        <v>70.0</v>
      </c>
      <c r="C18" s="164"/>
      <c r="D18" s="164"/>
      <c r="E18" s="221"/>
      <c r="F18" s="207">
        <f t="shared" ref="F18:I18" si="14">sum(K18,P18,U18,Z18)</f>
        <v>0</v>
      </c>
      <c r="G18" s="207">
        <f t="shared" si="14"/>
        <v>18.75</v>
      </c>
      <c r="H18" s="207">
        <f t="shared" si="14"/>
        <v>6.25</v>
      </c>
      <c r="I18" s="207">
        <f t="shared" si="14"/>
        <v>25</v>
      </c>
      <c r="J18" s="208">
        <f t="shared" si="3"/>
        <v>12.5</v>
      </c>
      <c r="K18" s="207">
        <v>0.0</v>
      </c>
      <c r="L18" s="207">
        <v>0.0</v>
      </c>
      <c r="M18" s="207">
        <v>0.0</v>
      </c>
      <c r="N18" s="207">
        <v>0.0</v>
      </c>
      <c r="O18" s="207">
        <f t="shared" si="4"/>
        <v>0</v>
      </c>
      <c r="P18" s="327">
        <v>0.0</v>
      </c>
      <c r="Q18" s="327">
        <v>12.5</v>
      </c>
      <c r="R18" s="327">
        <v>0.0</v>
      </c>
      <c r="S18" s="110">
        <v>12.5</v>
      </c>
      <c r="T18" s="207">
        <f t="shared" si="5"/>
        <v>6.25</v>
      </c>
      <c r="U18" s="207">
        <v>0.0</v>
      </c>
      <c r="V18" s="207">
        <v>0.0</v>
      </c>
      <c r="W18" s="207">
        <v>0.0</v>
      </c>
      <c r="X18" s="207">
        <v>0.0</v>
      </c>
      <c r="Y18" s="207">
        <f t="shared" si="6"/>
        <v>0</v>
      </c>
      <c r="Z18" s="110">
        <v>0.0</v>
      </c>
      <c r="AA18" s="110">
        <v>6.25</v>
      </c>
      <c r="AB18" s="110">
        <v>6.25</v>
      </c>
      <c r="AC18" s="207">
        <v>12.5</v>
      </c>
      <c r="AD18" s="207">
        <f t="shared" si="7"/>
        <v>6.25</v>
      </c>
      <c r="AE18" s="110">
        <f t="shared" si="8"/>
        <v>2</v>
      </c>
      <c r="AF18" s="328"/>
      <c r="AG18" s="317">
        <v>12.5</v>
      </c>
      <c r="AH18" s="317">
        <v>25.0</v>
      </c>
      <c r="AI18" s="317" t="s">
        <v>377</v>
      </c>
      <c r="AJ18" s="97"/>
      <c r="AK18" s="329"/>
      <c r="AL18" s="217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</row>
    <row r="19">
      <c r="A19" s="97"/>
      <c r="B19" s="203">
        <v>80.0</v>
      </c>
      <c r="C19" s="164"/>
      <c r="D19" s="164"/>
      <c r="E19" s="221"/>
      <c r="F19" s="207">
        <f t="shared" ref="F19:I19" si="15">sum(K19,P19,U19,Z19)</f>
        <v>56.25</v>
      </c>
      <c r="G19" s="207">
        <f t="shared" si="15"/>
        <v>25</v>
      </c>
      <c r="H19" s="207">
        <f t="shared" si="15"/>
        <v>37.5</v>
      </c>
      <c r="I19" s="207">
        <f t="shared" si="15"/>
        <v>50</v>
      </c>
      <c r="J19" s="208">
        <f t="shared" si="3"/>
        <v>42.1875</v>
      </c>
      <c r="K19" s="110">
        <v>50.0</v>
      </c>
      <c r="L19" s="110">
        <v>0.0</v>
      </c>
      <c r="M19" s="110">
        <v>0.0</v>
      </c>
      <c r="N19" s="207">
        <v>0.0</v>
      </c>
      <c r="O19" s="207">
        <f t="shared" si="4"/>
        <v>12.5</v>
      </c>
      <c r="P19" s="327">
        <v>6.25</v>
      </c>
      <c r="Q19" s="327">
        <v>0.0</v>
      </c>
      <c r="R19" s="327">
        <v>25.0</v>
      </c>
      <c r="S19" s="207">
        <v>25.0</v>
      </c>
      <c r="T19" s="207">
        <f t="shared" si="5"/>
        <v>14.0625</v>
      </c>
      <c r="U19" s="207">
        <v>0.0</v>
      </c>
      <c r="V19" s="207">
        <v>0.0</v>
      </c>
      <c r="W19" s="207">
        <v>0.0</v>
      </c>
      <c r="X19" s="207">
        <v>0.0</v>
      </c>
      <c r="Y19" s="207">
        <f t="shared" si="6"/>
        <v>0</v>
      </c>
      <c r="Z19" s="110">
        <v>0.0</v>
      </c>
      <c r="AA19" s="207">
        <v>25.0</v>
      </c>
      <c r="AB19" s="207">
        <v>12.5</v>
      </c>
      <c r="AC19" s="207">
        <v>25.0</v>
      </c>
      <c r="AD19" s="207">
        <f t="shared" si="7"/>
        <v>15.625</v>
      </c>
      <c r="AE19" s="110">
        <f t="shared" si="8"/>
        <v>3</v>
      </c>
      <c r="AF19" s="331">
        <v>32.0</v>
      </c>
      <c r="AG19" s="317">
        <v>40.0</v>
      </c>
      <c r="AH19" s="317">
        <v>25.0</v>
      </c>
      <c r="AI19" s="317" t="s">
        <v>377</v>
      </c>
      <c r="AJ19" s="97"/>
      <c r="AK19" s="329"/>
      <c r="AL19" s="217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</row>
    <row r="20">
      <c r="A20" s="97"/>
      <c r="B20" s="203">
        <v>90.0</v>
      </c>
      <c r="C20" s="164"/>
      <c r="D20" s="164"/>
      <c r="E20" s="221"/>
      <c r="F20" s="207">
        <f t="shared" ref="F20:I20" si="16">sum(K20,P20,U20,Z20)</f>
        <v>18.75</v>
      </c>
      <c r="G20" s="207">
        <f t="shared" si="16"/>
        <v>43.75</v>
      </c>
      <c r="H20" s="207">
        <f t="shared" si="16"/>
        <v>31.25</v>
      </c>
      <c r="I20" s="207">
        <f t="shared" si="16"/>
        <v>62.5</v>
      </c>
      <c r="J20" s="208">
        <f t="shared" si="3"/>
        <v>39.0625</v>
      </c>
      <c r="K20" s="207">
        <v>0.0</v>
      </c>
      <c r="L20" s="207">
        <v>25.0</v>
      </c>
      <c r="M20" s="207">
        <v>0.0</v>
      </c>
      <c r="N20" s="207">
        <v>25.0</v>
      </c>
      <c r="O20" s="207">
        <f t="shared" si="4"/>
        <v>12.5</v>
      </c>
      <c r="P20" s="327">
        <v>12.5</v>
      </c>
      <c r="Q20" s="327">
        <v>6.25</v>
      </c>
      <c r="R20" s="327">
        <v>6.25</v>
      </c>
      <c r="S20" s="110">
        <v>37.5</v>
      </c>
      <c r="T20" s="207">
        <f t="shared" si="5"/>
        <v>15.625</v>
      </c>
      <c r="U20" s="207">
        <v>0.0</v>
      </c>
      <c r="V20" s="207">
        <v>0.0</v>
      </c>
      <c r="W20" s="207">
        <v>0.0</v>
      </c>
      <c r="X20" s="207">
        <v>0.0</v>
      </c>
      <c r="Y20" s="207">
        <f t="shared" si="6"/>
        <v>0</v>
      </c>
      <c r="Z20" s="110">
        <v>6.25</v>
      </c>
      <c r="AA20" s="110">
        <v>12.5</v>
      </c>
      <c r="AB20" s="207">
        <v>25.0</v>
      </c>
      <c r="AC20" s="207">
        <v>0.0</v>
      </c>
      <c r="AD20" s="207">
        <f t="shared" si="7"/>
        <v>10.9375</v>
      </c>
      <c r="AE20" s="110">
        <f t="shared" si="8"/>
        <v>3</v>
      </c>
      <c r="AF20" s="331">
        <v>32.0</v>
      </c>
      <c r="AG20" s="317">
        <v>25.0</v>
      </c>
      <c r="AH20" s="319">
        <v>50.0</v>
      </c>
      <c r="AI20" s="317" t="s">
        <v>377</v>
      </c>
      <c r="AJ20" s="97"/>
      <c r="AK20" s="329"/>
      <c r="AL20" s="217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</row>
    <row r="21">
      <c r="A21" s="96"/>
      <c r="B21" s="203">
        <v>100.0</v>
      </c>
      <c r="C21" s="333" t="s">
        <v>378</v>
      </c>
      <c r="D21" s="333" t="s">
        <v>379</v>
      </c>
      <c r="E21" s="221"/>
      <c r="F21" s="207">
        <f t="shared" ref="F21:I21" si="17">sum(K21,P21,U21,Z21)</f>
        <v>0</v>
      </c>
      <c r="G21" s="207">
        <f t="shared" si="17"/>
        <v>0</v>
      </c>
      <c r="H21" s="207">
        <f t="shared" si="17"/>
        <v>0</v>
      </c>
      <c r="I21" s="207">
        <f t="shared" si="17"/>
        <v>25</v>
      </c>
      <c r="J21" s="208">
        <f t="shared" si="3"/>
        <v>6.25</v>
      </c>
      <c r="K21" s="207">
        <v>0.0</v>
      </c>
      <c r="L21" s="207">
        <v>0.0</v>
      </c>
      <c r="M21" s="207">
        <v>0.0</v>
      </c>
      <c r="N21" s="207">
        <v>0.0</v>
      </c>
      <c r="O21" s="207">
        <f t="shared" si="4"/>
        <v>0</v>
      </c>
      <c r="P21" s="327">
        <v>0.0</v>
      </c>
      <c r="Q21" s="327">
        <v>0.0</v>
      </c>
      <c r="R21" s="327">
        <v>0.0</v>
      </c>
      <c r="S21" s="110">
        <v>25.0</v>
      </c>
      <c r="T21" s="207">
        <f t="shared" si="5"/>
        <v>6.25</v>
      </c>
      <c r="U21" s="207">
        <v>0.0</v>
      </c>
      <c r="V21" s="207">
        <v>0.0</v>
      </c>
      <c r="W21" s="207">
        <v>0.0</v>
      </c>
      <c r="X21" s="207">
        <v>0.0</v>
      </c>
      <c r="Y21" s="207">
        <f t="shared" si="6"/>
        <v>0</v>
      </c>
      <c r="Z21" s="207">
        <v>0.0</v>
      </c>
      <c r="AA21" s="222">
        <v>0.0</v>
      </c>
      <c r="AB21" s="207">
        <v>0.0</v>
      </c>
      <c r="AC21" s="207">
        <v>0.0</v>
      </c>
      <c r="AD21" s="207">
        <f t="shared" si="7"/>
        <v>0</v>
      </c>
      <c r="AE21" s="110">
        <f t="shared" si="8"/>
        <v>1</v>
      </c>
      <c r="AF21" s="334"/>
      <c r="AG21" s="317">
        <v>0.0</v>
      </c>
      <c r="AH21" s="335">
        <v>25.0</v>
      </c>
      <c r="AI21" s="335" t="s">
        <v>377</v>
      </c>
      <c r="AJ21" s="96"/>
      <c r="AK21" s="231"/>
      <c r="AL21" s="217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</row>
    <row r="22">
      <c r="A22" s="202">
        <v>2.0</v>
      </c>
      <c r="B22" s="203">
        <v>0.0</v>
      </c>
      <c r="C22" s="336" t="s">
        <v>380</v>
      </c>
      <c r="D22" s="336" t="s">
        <v>381</v>
      </c>
      <c r="E22" s="321"/>
      <c r="F22" s="207">
        <f t="shared" ref="F22:I22" si="18">sum(K22,P22,U22,Z22)</f>
        <v>0</v>
      </c>
      <c r="G22" s="207">
        <f t="shared" si="18"/>
        <v>0</v>
      </c>
      <c r="H22" s="207">
        <f t="shared" si="18"/>
        <v>12.5</v>
      </c>
      <c r="I22" s="207">
        <f t="shared" si="18"/>
        <v>62.5</v>
      </c>
      <c r="J22" s="208">
        <f t="shared" si="3"/>
        <v>18.75</v>
      </c>
      <c r="K22" s="207">
        <v>0.0</v>
      </c>
      <c r="L22" s="207">
        <v>0.0</v>
      </c>
      <c r="M22" s="207">
        <v>0.0</v>
      </c>
      <c r="N22" s="207">
        <v>0.0</v>
      </c>
      <c r="O22" s="207">
        <f t="shared" si="4"/>
        <v>0</v>
      </c>
      <c r="P22" s="327">
        <v>0.0</v>
      </c>
      <c r="Q22" s="327">
        <v>0.0</v>
      </c>
      <c r="R22" s="327">
        <v>12.5</v>
      </c>
      <c r="S22" s="207">
        <v>62.5</v>
      </c>
      <c r="T22" s="207">
        <f t="shared" si="5"/>
        <v>18.75</v>
      </c>
      <c r="U22" s="207">
        <v>0.0</v>
      </c>
      <c r="V22" s="207">
        <v>0.0</v>
      </c>
      <c r="W22" s="207">
        <v>0.0</v>
      </c>
      <c r="X22" s="207">
        <v>0.0</v>
      </c>
      <c r="Y22" s="207">
        <f t="shared" si="6"/>
        <v>0</v>
      </c>
      <c r="Z22" s="207">
        <v>0.0</v>
      </c>
      <c r="AA22" s="207">
        <v>0.0</v>
      </c>
      <c r="AB22" s="207">
        <v>0.0</v>
      </c>
      <c r="AC22" s="207">
        <v>0.0</v>
      </c>
      <c r="AD22" s="207">
        <f t="shared" si="7"/>
        <v>0</v>
      </c>
      <c r="AE22" s="110">
        <f t="shared" si="8"/>
        <v>1</v>
      </c>
      <c r="AF22" s="328"/>
      <c r="AG22" s="317">
        <v>0.0</v>
      </c>
      <c r="AH22" s="214">
        <v>25.0</v>
      </c>
      <c r="AI22" s="317" t="s">
        <v>180</v>
      </c>
      <c r="AJ22" s="214">
        <v>1.0</v>
      </c>
      <c r="AK22" s="329"/>
      <c r="AL22" s="217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</row>
    <row r="23">
      <c r="A23" s="97"/>
      <c r="B23" s="203">
        <v>10.0</v>
      </c>
      <c r="C23" s="318"/>
      <c r="D23" s="219"/>
      <c r="E23" s="321"/>
      <c r="F23" s="207">
        <f t="shared" ref="F23:I23" si="19">sum(K23,P23,U23,Z23)</f>
        <v>50</v>
      </c>
      <c r="G23" s="207">
        <f t="shared" si="19"/>
        <v>25</v>
      </c>
      <c r="H23" s="207">
        <f t="shared" si="19"/>
        <v>12.5</v>
      </c>
      <c r="I23" s="207">
        <f t="shared" si="19"/>
        <v>87.5</v>
      </c>
      <c r="J23" s="208">
        <f t="shared" si="3"/>
        <v>43.75</v>
      </c>
      <c r="K23" s="207">
        <v>0.0</v>
      </c>
      <c r="L23" s="207">
        <v>0.0</v>
      </c>
      <c r="M23" s="207">
        <v>0.0</v>
      </c>
      <c r="N23" s="207">
        <v>0.0</v>
      </c>
      <c r="O23" s="207">
        <f t="shared" si="4"/>
        <v>0</v>
      </c>
      <c r="P23" s="327">
        <v>25.0</v>
      </c>
      <c r="Q23" s="327">
        <v>0.0</v>
      </c>
      <c r="R23" s="327">
        <v>0.0</v>
      </c>
      <c r="S23" s="207">
        <v>75.0</v>
      </c>
      <c r="T23" s="207">
        <f t="shared" si="5"/>
        <v>25</v>
      </c>
      <c r="U23" s="207">
        <v>25.0</v>
      </c>
      <c r="V23" s="207">
        <v>25.0</v>
      </c>
      <c r="W23" s="207">
        <v>12.5</v>
      </c>
      <c r="X23" s="207">
        <v>12.5</v>
      </c>
      <c r="Y23" s="207">
        <f t="shared" si="6"/>
        <v>18.75</v>
      </c>
      <c r="Z23" s="207">
        <v>0.0</v>
      </c>
      <c r="AA23" s="207">
        <v>0.0</v>
      </c>
      <c r="AB23" s="207">
        <v>0.0</v>
      </c>
      <c r="AC23" s="207">
        <v>0.0</v>
      </c>
      <c r="AD23" s="207">
        <f t="shared" si="7"/>
        <v>0</v>
      </c>
      <c r="AE23" s="110">
        <f t="shared" si="8"/>
        <v>2</v>
      </c>
      <c r="AF23" s="328"/>
      <c r="AG23" s="317">
        <v>30.0</v>
      </c>
      <c r="AH23" s="319">
        <v>25.0</v>
      </c>
      <c r="AI23" s="317" t="s">
        <v>180</v>
      </c>
      <c r="AJ23" s="97"/>
      <c r="AK23" s="332"/>
      <c r="AL23" s="217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</row>
    <row r="24">
      <c r="A24" s="97"/>
      <c r="B24" s="203">
        <v>20.0</v>
      </c>
      <c r="C24" s="318"/>
      <c r="D24" s="219"/>
      <c r="E24" s="321"/>
      <c r="F24" s="207">
        <f t="shared" ref="F24:I24" si="20">sum(K24,P24,U24,Z24)</f>
        <v>50</v>
      </c>
      <c r="G24" s="207">
        <f t="shared" si="20"/>
        <v>62.5</v>
      </c>
      <c r="H24" s="207">
        <f t="shared" si="20"/>
        <v>37.5</v>
      </c>
      <c r="I24" s="207">
        <f t="shared" si="20"/>
        <v>37.5</v>
      </c>
      <c r="J24" s="208">
        <f t="shared" si="3"/>
        <v>46.875</v>
      </c>
      <c r="K24" s="207">
        <v>0.0</v>
      </c>
      <c r="L24" s="207">
        <v>0.0</v>
      </c>
      <c r="M24" s="207">
        <v>0.0</v>
      </c>
      <c r="N24" s="207">
        <v>0.0</v>
      </c>
      <c r="O24" s="207">
        <f t="shared" si="4"/>
        <v>0</v>
      </c>
      <c r="P24" s="337">
        <v>25.0</v>
      </c>
      <c r="Q24" s="337">
        <v>25.0</v>
      </c>
      <c r="R24" s="337">
        <v>0.0</v>
      </c>
      <c r="S24" s="207">
        <v>0.0</v>
      </c>
      <c r="T24" s="207">
        <f t="shared" si="5"/>
        <v>12.5</v>
      </c>
      <c r="U24" s="207">
        <v>25.0</v>
      </c>
      <c r="V24" s="207">
        <v>37.5</v>
      </c>
      <c r="W24" s="207">
        <v>37.5</v>
      </c>
      <c r="X24" s="207">
        <v>37.5</v>
      </c>
      <c r="Y24" s="207">
        <f t="shared" si="6"/>
        <v>34.375</v>
      </c>
      <c r="Z24" s="207">
        <v>0.0</v>
      </c>
      <c r="AA24" s="207">
        <v>0.0</v>
      </c>
      <c r="AB24" s="207">
        <v>0.0</v>
      </c>
      <c r="AC24" s="207">
        <v>0.0</v>
      </c>
      <c r="AD24" s="207">
        <f t="shared" si="7"/>
        <v>0</v>
      </c>
      <c r="AE24" s="110">
        <f t="shared" si="8"/>
        <v>2</v>
      </c>
      <c r="AF24" s="328"/>
      <c r="AG24" s="317">
        <v>25.0</v>
      </c>
      <c r="AH24" s="317">
        <v>25.0</v>
      </c>
      <c r="AI24" s="317" t="s">
        <v>180</v>
      </c>
      <c r="AJ24" s="97"/>
      <c r="AK24" s="329"/>
      <c r="AL24" s="217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</row>
    <row r="25">
      <c r="A25" s="97"/>
      <c r="B25" s="203">
        <v>30.0</v>
      </c>
      <c r="C25" s="318"/>
      <c r="D25" s="219"/>
      <c r="E25" s="321"/>
      <c r="F25" s="207">
        <f t="shared" ref="F25:I25" si="21">sum(K25,P25,U25,Z25)</f>
        <v>37.5</v>
      </c>
      <c r="G25" s="207">
        <f t="shared" si="21"/>
        <v>25</v>
      </c>
      <c r="H25" s="207">
        <f t="shared" si="21"/>
        <v>25</v>
      </c>
      <c r="I25" s="207">
        <f t="shared" si="21"/>
        <v>75</v>
      </c>
      <c r="J25" s="208">
        <f t="shared" si="3"/>
        <v>40.625</v>
      </c>
      <c r="K25" s="207">
        <v>0.0</v>
      </c>
      <c r="L25" s="207">
        <v>0.0</v>
      </c>
      <c r="M25" s="207">
        <v>0.0</v>
      </c>
      <c r="N25" s="207">
        <v>0.0</v>
      </c>
      <c r="O25" s="207">
        <f t="shared" si="4"/>
        <v>0</v>
      </c>
      <c r="P25" s="337">
        <v>25.0</v>
      </c>
      <c r="Q25" s="337">
        <v>12.5</v>
      </c>
      <c r="R25" s="337">
        <v>12.5</v>
      </c>
      <c r="S25" s="207">
        <v>62.5</v>
      </c>
      <c r="T25" s="207">
        <f t="shared" si="5"/>
        <v>28.125</v>
      </c>
      <c r="U25" s="207">
        <v>12.5</v>
      </c>
      <c r="V25" s="207">
        <v>12.5</v>
      </c>
      <c r="W25" s="207">
        <v>12.5</v>
      </c>
      <c r="X25" s="207">
        <v>12.5</v>
      </c>
      <c r="Y25" s="207">
        <f t="shared" si="6"/>
        <v>12.5</v>
      </c>
      <c r="Z25" s="207">
        <v>0.0</v>
      </c>
      <c r="AA25" s="207">
        <v>0.0</v>
      </c>
      <c r="AB25" s="207">
        <v>0.0</v>
      </c>
      <c r="AC25" s="207">
        <v>0.0</v>
      </c>
      <c r="AD25" s="207">
        <f t="shared" si="7"/>
        <v>0</v>
      </c>
      <c r="AE25" s="110">
        <f t="shared" si="8"/>
        <v>2</v>
      </c>
      <c r="AF25" s="328"/>
      <c r="AG25" s="317">
        <v>30.0</v>
      </c>
      <c r="AH25" s="319">
        <v>50.0</v>
      </c>
      <c r="AI25" s="317" t="s">
        <v>180</v>
      </c>
      <c r="AJ25" s="97"/>
      <c r="AK25" s="329"/>
      <c r="AL25" s="217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</row>
    <row r="26">
      <c r="A26" s="97"/>
      <c r="B26" s="203">
        <v>40.0</v>
      </c>
      <c r="C26" s="219"/>
      <c r="D26" s="219"/>
      <c r="E26" s="321"/>
      <c r="F26" s="207">
        <f t="shared" ref="F26:I26" si="22">sum(K26,P26,U26,Z26)</f>
        <v>25</v>
      </c>
      <c r="G26" s="207">
        <f t="shared" si="22"/>
        <v>0</v>
      </c>
      <c r="H26" s="207">
        <f t="shared" si="22"/>
        <v>12.5</v>
      </c>
      <c r="I26" s="207">
        <f t="shared" si="22"/>
        <v>6.25</v>
      </c>
      <c r="J26" s="208">
        <f t="shared" si="3"/>
        <v>10.9375</v>
      </c>
      <c r="K26" s="207">
        <v>0.0</v>
      </c>
      <c r="L26" s="207">
        <v>0.0</v>
      </c>
      <c r="M26" s="207">
        <v>0.0</v>
      </c>
      <c r="N26" s="207">
        <v>0.0</v>
      </c>
      <c r="O26" s="207">
        <f t="shared" si="4"/>
        <v>0</v>
      </c>
      <c r="P26" s="337">
        <v>25.0</v>
      </c>
      <c r="Q26" s="338">
        <v>0.0</v>
      </c>
      <c r="R26" s="338">
        <v>0.0</v>
      </c>
      <c r="S26" s="110">
        <v>6.25</v>
      </c>
      <c r="T26" s="207">
        <f t="shared" si="5"/>
        <v>7.8125</v>
      </c>
      <c r="U26" s="207">
        <v>0.0</v>
      </c>
      <c r="V26" s="207">
        <v>0.0</v>
      </c>
      <c r="W26" s="207">
        <v>12.5</v>
      </c>
      <c r="X26" s="207">
        <v>0.0</v>
      </c>
      <c r="Y26" s="207">
        <f t="shared" si="6"/>
        <v>3.125</v>
      </c>
      <c r="Z26" s="207">
        <v>0.0</v>
      </c>
      <c r="AA26" s="207">
        <v>0.0</v>
      </c>
      <c r="AB26" s="207">
        <v>0.0</v>
      </c>
      <c r="AC26" s="207">
        <v>0.0</v>
      </c>
      <c r="AD26" s="207">
        <f t="shared" si="7"/>
        <v>0</v>
      </c>
      <c r="AE26" s="110">
        <f t="shared" si="8"/>
        <v>2</v>
      </c>
      <c r="AF26" s="328"/>
      <c r="AG26" s="317">
        <v>12.5</v>
      </c>
      <c r="AH26" s="319">
        <v>50.0</v>
      </c>
      <c r="AI26" s="317" t="s">
        <v>377</v>
      </c>
      <c r="AJ26" s="97"/>
      <c r="AK26" s="329"/>
      <c r="AL26" s="217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</row>
    <row r="27">
      <c r="A27" s="97"/>
      <c r="B27" s="203">
        <v>50.0</v>
      </c>
      <c r="C27" s="219"/>
      <c r="D27" s="219"/>
      <c r="E27" s="321"/>
      <c r="F27" s="207">
        <f t="shared" ref="F27:I27" si="23">sum(K27,P27,U27,Z27)</f>
        <v>31.25</v>
      </c>
      <c r="G27" s="207">
        <f t="shared" si="23"/>
        <v>25</v>
      </c>
      <c r="H27" s="207">
        <f t="shared" si="23"/>
        <v>25</v>
      </c>
      <c r="I27" s="207">
        <f t="shared" si="23"/>
        <v>37.5</v>
      </c>
      <c r="J27" s="208">
        <f t="shared" si="3"/>
        <v>29.6875</v>
      </c>
      <c r="K27" s="110">
        <v>6.25</v>
      </c>
      <c r="L27" s="110">
        <v>12.5</v>
      </c>
      <c r="M27" s="110">
        <v>12.5</v>
      </c>
      <c r="N27" s="207">
        <v>25.0</v>
      </c>
      <c r="O27" s="207">
        <f t="shared" si="4"/>
        <v>14.0625</v>
      </c>
      <c r="P27" s="337">
        <v>12.5</v>
      </c>
      <c r="Q27" s="337">
        <v>12.5</v>
      </c>
      <c r="R27" s="337">
        <v>12.5</v>
      </c>
      <c r="S27" s="207">
        <v>12.5</v>
      </c>
      <c r="T27" s="207">
        <f t="shared" si="5"/>
        <v>12.5</v>
      </c>
      <c r="U27" s="110">
        <v>12.5</v>
      </c>
      <c r="V27" s="207">
        <v>0.0</v>
      </c>
      <c r="W27" s="207">
        <v>0.0</v>
      </c>
      <c r="X27" s="207">
        <v>0.0</v>
      </c>
      <c r="Y27" s="207">
        <f t="shared" si="6"/>
        <v>3.125</v>
      </c>
      <c r="Z27" s="207">
        <v>0.0</v>
      </c>
      <c r="AA27" s="207">
        <v>0.0</v>
      </c>
      <c r="AB27" s="207">
        <v>0.0</v>
      </c>
      <c r="AC27" s="207">
        <v>0.0</v>
      </c>
      <c r="AD27" s="207">
        <f t="shared" si="7"/>
        <v>0</v>
      </c>
      <c r="AE27" s="110">
        <f t="shared" si="8"/>
        <v>3</v>
      </c>
      <c r="AF27" s="331">
        <v>36.0</v>
      </c>
      <c r="AG27" s="317">
        <v>12.5</v>
      </c>
      <c r="AH27" s="319">
        <v>50.0</v>
      </c>
      <c r="AI27" s="317" t="s">
        <v>377</v>
      </c>
      <c r="AJ27" s="97"/>
      <c r="AK27" s="329"/>
      <c r="AL27" s="217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</row>
    <row r="28">
      <c r="A28" s="97"/>
      <c r="B28" s="203">
        <v>60.0</v>
      </c>
      <c r="C28" s="184"/>
      <c r="D28" s="164"/>
      <c r="E28" s="221"/>
      <c r="F28" s="207">
        <f t="shared" ref="F28:I28" si="24">sum(K28,P28,U28,Z28)</f>
        <v>25</v>
      </c>
      <c r="G28" s="207">
        <f t="shared" si="24"/>
        <v>62.5</v>
      </c>
      <c r="H28" s="207">
        <f t="shared" si="24"/>
        <v>25</v>
      </c>
      <c r="I28" s="207">
        <f t="shared" si="24"/>
        <v>0</v>
      </c>
      <c r="J28" s="208">
        <f t="shared" si="3"/>
        <v>28.125</v>
      </c>
      <c r="K28" s="207">
        <v>25.0</v>
      </c>
      <c r="L28" s="207">
        <v>25.0</v>
      </c>
      <c r="M28" s="207">
        <v>25.0</v>
      </c>
      <c r="N28" s="207">
        <v>0.0</v>
      </c>
      <c r="O28" s="207">
        <f t="shared" si="4"/>
        <v>18.75</v>
      </c>
      <c r="P28" s="327">
        <v>0.0</v>
      </c>
      <c r="Q28" s="327">
        <v>12.5</v>
      </c>
      <c r="R28" s="327">
        <v>0.0</v>
      </c>
      <c r="S28" s="207">
        <v>0.0</v>
      </c>
      <c r="T28" s="207">
        <f t="shared" si="5"/>
        <v>3.125</v>
      </c>
      <c r="U28" s="207">
        <v>0.0</v>
      </c>
      <c r="V28" s="110">
        <v>25.0</v>
      </c>
      <c r="W28" s="207">
        <v>0.0</v>
      </c>
      <c r="X28" s="207">
        <v>0.0</v>
      </c>
      <c r="Y28" s="207">
        <f t="shared" si="6"/>
        <v>6.25</v>
      </c>
      <c r="Z28" s="207">
        <v>0.0</v>
      </c>
      <c r="AA28" s="207">
        <v>0.0</v>
      </c>
      <c r="AB28" s="207">
        <v>0.0</v>
      </c>
      <c r="AC28" s="207">
        <v>0.0</v>
      </c>
      <c r="AD28" s="207">
        <f t="shared" si="7"/>
        <v>0</v>
      </c>
      <c r="AE28" s="110">
        <f t="shared" si="8"/>
        <v>3</v>
      </c>
      <c r="AF28" s="331">
        <v>48.0</v>
      </c>
      <c r="AG28" s="317">
        <v>40.0</v>
      </c>
      <c r="AH28" s="319">
        <v>50.0</v>
      </c>
      <c r="AI28" s="317" t="s">
        <v>377</v>
      </c>
      <c r="AJ28" s="97"/>
      <c r="AK28" s="329"/>
      <c r="AL28" s="217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</row>
    <row r="29">
      <c r="A29" s="97"/>
      <c r="B29" s="203">
        <v>70.0</v>
      </c>
      <c r="C29" s="184"/>
      <c r="D29" s="164"/>
      <c r="E29" s="221"/>
      <c r="F29" s="207">
        <f t="shared" ref="F29:I29" si="25">sum(K29,P29,U29,Z29)</f>
        <v>6.25</v>
      </c>
      <c r="G29" s="207">
        <f t="shared" si="25"/>
        <v>25</v>
      </c>
      <c r="H29" s="207">
        <f t="shared" si="25"/>
        <v>62.5</v>
      </c>
      <c r="I29" s="207">
        <f t="shared" si="25"/>
        <v>112.5</v>
      </c>
      <c r="J29" s="208">
        <f t="shared" si="3"/>
        <v>51.5625</v>
      </c>
      <c r="K29" s="207">
        <v>0.0</v>
      </c>
      <c r="L29" s="207">
        <v>25.0</v>
      </c>
      <c r="M29" s="207">
        <v>25.0</v>
      </c>
      <c r="N29" s="207">
        <v>25.0</v>
      </c>
      <c r="O29" s="207">
        <f t="shared" si="4"/>
        <v>18.75</v>
      </c>
      <c r="P29" s="327">
        <v>6.25</v>
      </c>
      <c r="Q29" s="327">
        <v>0.0</v>
      </c>
      <c r="R29" s="327">
        <v>25.0</v>
      </c>
      <c r="S29" s="207">
        <v>87.5</v>
      </c>
      <c r="T29" s="207">
        <f t="shared" si="5"/>
        <v>29.6875</v>
      </c>
      <c r="U29" s="207">
        <v>0.0</v>
      </c>
      <c r="V29" s="207">
        <v>0.0</v>
      </c>
      <c r="W29" s="207">
        <v>12.5</v>
      </c>
      <c r="X29" s="207">
        <v>0.0</v>
      </c>
      <c r="Y29" s="207">
        <f t="shared" si="6"/>
        <v>3.125</v>
      </c>
      <c r="Z29" s="207">
        <v>0.0</v>
      </c>
      <c r="AA29" s="207">
        <v>0.0</v>
      </c>
      <c r="AB29" s="207">
        <v>0.0</v>
      </c>
      <c r="AC29" s="207">
        <v>0.0</v>
      </c>
      <c r="AD29" s="207">
        <f t="shared" si="7"/>
        <v>0</v>
      </c>
      <c r="AE29" s="110">
        <f t="shared" si="8"/>
        <v>3</v>
      </c>
      <c r="AF29" s="331">
        <v>48.0</v>
      </c>
      <c r="AG29" s="317">
        <v>0.0</v>
      </c>
      <c r="AH29" s="317">
        <v>25.0</v>
      </c>
      <c r="AI29" s="317" t="s">
        <v>377</v>
      </c>
      <c r="AJ29" s="97"/>
      <c r="AK29" s="329"/>
      <c r="AL29" s="217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</row>
    <row r="30">
      <c r="A30" s="97"/>
      <c r="B30" s="203">
        <v>80.0</v>
      </c>
      <c r="C30" s="184"/>
      <c r="D30" s="164"/>
      <c r="E30" s="221"/>
      <c r="F30" s="207">
        <f t="shared" ref="F30:I30" si="26">sum(K30,P30,U30,Z30)</f>
        <v>25</v>
      </c>
      <c r="G30" s="207">
        <f t="shared" si="26"/>
        <v>6.25</v>
      </c>
      <c r="H30" s="207">
        <f t="shared" si="26"/>
        <v>6.25</v>
      </c>
      <c r="I30" s="207">
        <f t="shared" si="26"/>
        <v>87.5</v>
      </c>
      <c r="J30" s="208">
        <f t="shared" si="3"/>
        <v>31.25</v>
      </c>
      <c r="K30" s="207">
        <v>0.0</v>
      </c>
      <c r="L30" s="207">
        <v>0.0</v>
      </c>
      <c r="M30" s="207">
        <v>0.0</v>
      </c>
      <c r="N30" s="207">
        <v>25.0</v>
      </c>
      <c r="O30" s="207">
        <f t="shared" si="4"/>
        <v>6.25</v>
      </c>
      <c r="P30" s="327">
        <v>12.5</v>
      </c>
      <c r="Q30" s="327">
        <v>6.25</v>
      </c>
      <c r="R30" s="327">
        <v>6.25</v>
      </c>
      <c r="S30" s="207">
        <v>62.5</v>
      </c>
      <c r="T30" s="207">
        <f t="shared" si="5"/>
        <v>21.875</v>
      </c>
      <c r="U30" s="110">
        <v>12.5</v>
      </c>
      <c r="V30" s="207">
        <v>0.0</v>
      </c>
      <c r="W30" s="207">
        <v>0.0</v>
      </c>
      <c r="X30" s="207">
        <v>0.0</v>
      </c>
      <c r="Y30" s="207">
        <f t="shared" si="6"/>
        <v>3.125</v>
      </c>
      <c r="Z30" s="207">
        <v>0.0</v>
      </c>
      <c r="AA30" s="207">
        <v>0.0</v>
      </c>
      <c r="AB30" s="207">
        <v>0.0</v>
      </c>
      <c r="AC30" s="207">
        <v>0.0</v>
      </c>
      <c r="AD30" s="207">
        <f t="shared" si="7"/>
        <v>0</v>
      </c>
      <c r="AE30" s="110">
        <f t="shared" si="8"/>
        <v>3</v>
      </c>
      <c r="AF30" s="331">
        <v>16.0</v>
      </c>
      <c r="AG30" s="317">
        <v>0.0</v>
      </c>
      <c r="AH30" s="319">
        <v>25.0</v>
      </c>
      <c r="AI30" s="317" t="s">
        <v>377</v>
      </c>
      <c r="AJ30" s="97"/>
      <c r="AK30" s="329"/>
      <c r="AL30" s="217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</row>
    <row r="31">
      <c r="A31" s="97"/>
      <c r="B31" s="203">
        <v>90.0</v>
      </c>
      <c r="C31" s="184"/>
      <c r="D31" s="164"/>
      <c r="E31" s="221"/>
      <c r="F31" s="207">
        <f t="shared" ref="F31:I31" si="27">sum(K31,P31,U31,Z31)</f>
        <v>25</v>
      </c>
      <c r="G31" s="207">
        <f t="shared" si="27"/>
        <v>25</v>
      </c>
      <c r="H31" s="207">
        <f t="shared" si="27"/>
        <v>50</v>
      </c>
      <c r="I31" s="207">
        <f t="shared" si="27"/>
        <v>81.25</v>
      </c>
      <c r="J31" s="208">
        <f t="shared" si="3"/>
        <v>45.3125</v>
      </c>
      <c r="K31" s="207">
        <v>0.0</v>
      </c>
      <c r="L31" s="207">
        <v>0.0</v>
      </c>
      <c r="M31" s="207">
        <v>0.0</v>
      </c>
      <c r="N31" s="207">
        <v>0.0</v>
      </c>
      <c r="O31" s="207">
        <f t="shared" si="4"/>
        <v>0</v>
      </c>
      <c r="P31" s="327">
        <v>0.0</v>
      </c>
      <c r="Q31" s="327">
        <v>0.0</v>
      </c>
      <c r="R31" s="326">
        <v>25.0</v>
      </c>
      <c r="S31" s="110">
        <v>75.0</v>
      </c>
      <c r="T31" s="207">
        <f t="shared" si="5"/>
        <v>25</v>
      </c>
      <c r="U31" s="207">
        <v>0.0</v>
      </c>
      <c r="V31" s="207">
        <v>0.0</v>
      </c>
      <c r="W31" s="207">
        <v>0.0</v>
      </c>
      <c r="X31" s="110">
        <v>6.25</v>
      </c>
      <c r="Y31" s="207">
        <f t="shared" si="6"/>
        <v>1.5625</v>
      </c>
      <c r="Z31" s="207">
        <v>25.0</v>
      </c>
      <c r="AA31" s="207">
        <v>25.0</v>
      </c>
      <c r="AB31" s="207">
        <v>25.0</v>
      </c>
      <c r="AC31" s="207">
        <v>0.0</v>
      </c>
      <c r="AD31" s="207">
        <f t="shared" si="7"/>
        <v>18.75</v>
      </c>
      <c r="AE31" s="110">
        <f t="shared" si="8"/>
        <v>3</v>
      </c>
      <c r="AF31" s="328"/>
      <c r="AG31" s="317">
        <v>30.0</v>
      </c>
      <c r="AH31" s="317">
        <v>25.0</v>
      </c>
      <c r="AI31" s="317" t="s">
        <v>377</v>
      </c>
      <c r="AJ31" s="97"/>
      <c r="AK31" s="329"/>
      <c r="AL31" s="217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</row>
    <row r="32">
      <c r="A32" s="96"/>
      <c r="B32" s="203">
        <v>100.0</v>
      </c>
      <c r="C32" s="339" t="s">
        <v>382</v>
      </c>
      <c r="D32" s="339" t="s">
        <v>383</v>
      </c>
      <c r="E32" s="221"/>
      <c r="F32" s="207">
        <f t="shared" ref="F32:I32" si="28">sum(K32,P32,U32,Z32)</f>
        <v>0</v>
      </c>
      <c r="G32" s="207">
        <f t="shared" si="28"/>
        <v>12.5</v>
      </c>
      <c r="H32" s="207">
        <f t="shared" si="28"/>
        <v>25</v>
      </c>
      <c r="I32" s="207">
        <f t="shared" si="28"/>
        <v>25</v>
      </c>
      <c r="J32" s="208">
        <f t="shared" si="3"/>
        <v>15.625</v>
      </c>
      <c r="K32" s="207">
        <v>0.0</v>
      </c>
      <c r="L32" s="207">
        <v>0.0</v>
      </c>
      <c r="M32" s="207">
        <v>0.0</v>
      </c>
      <c r="N32" s="207">
        <v>0.0</v>
      </c>
      <c r="O32" s="207">
        <f t="shared" si="4"/>
        <v>0</v>
      </c>
      <c r="P32" s="327">
        <v>0.0</v>
      </c>
      <c r="Q32" s="327">
        <v>0.0</v>
      </c>
      <c r="R32" s="326">
        <v>25.0</v>
      </c>
      <c r="S32" s="110">
        <v>25.0</v>
      </c>
      <c r="T32" s="207">
        <f t="shared" si="5"/>
        <v>12.5</v>
      </c>
      <c r="U32" s="207">
        <v>0.0</v>
      </c>
      <c r="V32" s="110">
        <v>12.5</v>
      </c>
      <c r="W32" s="207">
        <v>0.0</v>
      </c>
      <c r="X32" s="207">
        <v>0.0</v>
      </c>
      <c r="Y32" s="207">
        <f t="shared" si="6"/>
        <v>3.125</v>
      </c>
      <c r="Z32" s="207">
        <v>0.0</v>
      </c>
      <c r="AA32" s="207">
        <v>0.0</v>
      </c>
      <c r="AB32" s="207">
        <v>0.0</v>
      </c>
      <c r="AC32" s="207">
        <v>0.0</v>
      </c>
      <c r="AD32" s="207">
        <f t="shared" si="7"/>
        <v>0</v>
      </c>
      <c r="AE32" s="110">
        <f t="shared" si="8"/>
        <v>2</v>
      </c>
      <c r="AF32" s="334"/>
      <c r="AG32" s="317">
        <v>0.0</v>
      </c>
      <c r="AH32" s="319">
        <v>25.0</v>
      </c>
      <c r="AI32" s="317" t="s">
        <v>377</v>
      </c>
      <c r="AJ32" s="96"/>
      <c r="AK32" s="329"/>
      <c r="AL32" s="217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</row>
    <row r="33">
      <c r="A33" s="202">
        <v>3.0</v>
      </c>
      <c r="B33" s="203">
        <v>0.0</v>
      </c>
      <c r="C33" s="315"/>
      <c r="D33" s="205"/>
      <c r="E33" s="321"/>
      <c r="F33" s="207">
        <f t="shared" ref="F33:I33" si="29">sum(K33,P33,U33,Z33)</f>
        <v>25</v>
      </c>
      <c r="G33" s="207">
        <f t="shared" si="29"/>
        <v>25</v>
      </c>
      <c r="H33" s="207">
        <f t="shared" si="29"/>
        <v>18.75</v>
      </c>
      <c r="I33" s="207">
        <f t="shared" si="29"/>
        <v>31.25</v>
      </c>
      <c r="J33" s="208">
        <f t="shared" si="3"/>
        <v>25</v>
      </c>
      <c r="K33" s="207">
        <v>0.0</v>
      </c>
      <c r="L33" s="207">
        <v>0.0</v>
      </c>
      <c r="M33" s="207">
        <v>0.0</v>
      </c>
      <c r="N33" s="207">
        <v>0.0</v>
      </c>
      <c r="O33" s="207">
        <f t="shared" si="4"/>
        <v>0</v>
      </c>
      <c r="P33" s="327">
        <v>0.0</v>
      </c>
      <c r="Q33" s="327">
        <v>0.0</v>
      </c>
      <c r="R33" s="327">
        <v>0.0</v>
      </c>
      <c r="S33" s="207">
        <v>0.0</v>
      </c>
      <c r="T33" s="207">
        <f t="shared" si="5"/>
        <v>0</v>
      </c>
      <c r="U33" s="207">
        <v>0.0</v>
      </c>
      <c r="V33" s="207">
        <v>0.0</v>
      </c>
      <c r="W33" s="110">
        <v>6.25</v>
      </c>
      <c r="X33" s="110">
        <v>6.25</v>
      </c>
      <c r="Y33" s="207">
        <f t="shared" si="6"/>
        <v>3.125</v>
      </c>
      <c r="Z33" s="207">
        <v>25.0</v>
      </c>
      <c r="AA33" s="207">
        <v>25.0</v>
      </c>
      <c r="AB33" s="207">
        <v>12.5</v>
      </c>
      <c r="AC33" s="110">
        <v>25.0</v>
      </c>
      <c r="AD33" s="207">
        <f t="shared" si="7"/>
        <v>21.875</v>
      </c>
      <c r="AE33" s="110">
        <f t="shared" si="8"/>
        <v>2</v>
      </c>
      <c r="AF33" s="328"/>
      <c r="AG33" s="317">
        <v>30.0</v>
      </c>
      <c r="AH33" s="202">
        <v>0.0</v>
      </c>
      <c r="AI33" s="340" t="s">
        <v>377</v>
      </c>
      <c r="AJ33" s="214">
        <v>1.0</v>
      </c>
      <c r="AK33" s="341"/>
      <c r="AL33" s="217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</row>
    <row r="34">
      <c r="A34" s="97"/>
      <c r="B34" s="203">
        <v>10.0</v>
      </c>
      <c r="C34" s="318"/>
      <c r="D34" s="219"/>
      <c r="E34" s="321"/>
      <c r="F34" s="207">
        <f t="shared" ref="F34:I34" si="30">sum(K34,P34,U34,Z34)</f>
        <v>62.5</v>
      </c>
      <c r="G34" s="207">
        <f t="shared" si="30"/>
        <v>50</v>
      </c>
      <c r="H34" s="207">
        <f t="shared" si="30"/>
        <v>25</v>
      </c>
      <c r="I34" s="207">
        <f t="shared" si="30"/>
        <v>0</v>
      </c>
      <c r="J34" s="208">
        <f t="shared" si="3"/>
        <v>34.375</v>
      </c>
      <c r="K34" s="207">
        <v>0.0</v>
      </c>
      <c r="L34" s="207">
        <v>0.0</v>
      </c>
      <c r="M34" s="207">
        <v>0.0</v>
      </c>
      <c r="N34" s="207">
        <v>0.0</v>
      </c>
      <c r="O34" s="207">
        <f t="shared" si="4"/>
        <v>0</v>
      </c>
      <c r="P34" s="338">
        <v>12.5</v>
      </c>
      <c r="Q34" s="337">
        <v>25.0</v>
      </c>
      <c r="R34" s="337">
        <v>0.0</v>
      </c>
      <c r="S34" s="207">
        <v>0.0</v>
      </c>
      <c r="T34" s="207">
        <f t="shared" si="5"/>
        <v>9.375</v>
      </c>
      <c r="U34" s="110">
        <v>25.0</v>
      </c>
      <c r="V34" s="207">
        <v>0.0</v>
      </c>
      <c r="W34" s="207">
        <v>0.0</v>
      </c>
      <c r="X34" s="207">
        <v>0.0</v>
      </c>
      <c r="Y34" s="207">
        <f t="shared" si="6"/>
        <v>6.25</v>
      </c>
      <c r="Z34" s="207">
        <v>25.0</v>
      </c>
      <c r="AA34" s="207">
        <v>25.0</v>
      </c>
      <c r="AB34" s="207">
        <v>25.0</v>
      </c>
      <c r="AC34" s="207">
        <v>0.0</v>
      </c>
      <c r="AD34" s="207">
        <f t="shared" si="7"/>
        <v>18.75</v>
      </c>
      <c r="AE34" s="110">
        <f t="shared" si="8"/>
        <v>3</v>
      </c>
      <c r="AF34" s="328"/>
      <c r="AG34" s="317">
        <v>25.0</v>
      </c>
      <c r="AH34" s="317">
        <v>25.0</v>
      </c>
      <c r="AI34" s="330" t="s">
        <v>377</v>
      </c>
      <c r="AJ34" s="97"/>
      <c r="AK34" s="329"/>
      <c r="AL34" s="217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</row>
    <row r="35">
      <c r="A35" s="97"/>
      <c r="B35" s="203">
        <v>20.0</v>
      </c>
      <c r="C35" s="318"/>
      <c r="D35" s="219"/>
      <c r="E35" s="321"/>
      <c r="F35" s="207">
        <f t="shared" ref="F35:I35" si="31">sum(K35,P35,U35,Z35)</f>
        <v>0</v>
      </c>
      <c r="G35" s="207">
        <f t="shared" si="31"/>
        <v>25</v>
      </c>
      <c r="H35" s="207">
        <f t="shared" si="31"/>
        <v>0</v>
      </c>
      <c r="I35" s="207">
        <f t="shared" si="31"/>
        <v>0</v>
      </c>
      <c r="J35" s="208">
        <f t="shared" si="3"/>
        <v>6.25</v>
      </c>
      <c r="K35" s="207">
        <v>0.0</v>
      </c>
      <c r="L35" s="207">
        <v>0.0</v>
      </c>
      <c r="M35" s="207">
        <v>0.0</v>
      </c>
      <c r="N35" s="207">
        <v>0.0</v>
      </c>
      <c r="O35" s="207">
        <f t="shared" si="4"/>
        <v>0</v>
      </c>
      <c r="P35" s="338">
        <v>0.0</v>
      </c>
      <c r="Q35" s="338">
        <v>25.0</v>
      </c>
      <c r="R35" s="338">
        <v>0.0</v>
      </c>
      <c r="S35" s="207">
        <v>0.0</v>
      </c>
      <c r="T35" s="207">
        <f t="shared" si="5"/>
        <v>6.25</v>
      </c>
      <c r="U35" s="207">
        <v>0.0</v>
      </c>
      <c r="V35" s="207">
        <v>0.0</v>
      </c>
      <c r="W35" s="207">
        <v>0.0</v>
      </c>
      <c r="X35" s="207">
        <v>0.0</v>
      </c>
      <c r="Y35" s="207">
        <f t="shared" si="6"/>
        <v>0</v>
      </c>
      <c r="Z35" s="207">
        <v>0.0</v>
      </c>
      <c r="AA35" s="207">
        <v>0.0</v>
      </c>
      <c r="AB35" s="207">
        <v>0.0</v>
      </c>
      <c r="AC35" s="207">
        <v>0.0</v>
      </c>
      <c r="AD35" s="207">
        <f t="shared" si="7"/>
        <v>0</v>
      </c>
      <c r="AE35" s="110">
        <f t="shared" si="8"/>
        <v>1</v>
      </c>
      <c r="AF35" s="328"/>
      <c r="AG35" s="317">
        <v>25.0</v>
      </c>
      <c r="AH35" s="319">
        <v>25.0</v>
      </c>
      <c r="AI35" s="317" t="s">
        <v>377</v>
      </c>
      <c r="AJ35" s="97"/>
      <c r="AK35" s="329"/>
      <c r="AL35" s="217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</row>
    <row r="36">
      <c r="A36" s="97"/>
      <c r="B36" s="203">
        <v>30.0</v>
      </c>
      <c r="C36" s="318"/>
      <c r="D36" s="219"/>
      <c r="E36" s="321"/>
      <c r="F36" s="207">
        <f t="shared" ref="F36:I36" si="32">sum(K36,P36,U36,Z36)</f>
        <v>56.25</v>
      </c>
      <c r="G36" s="207">
        <f t="shared" si="32"/>
        <v>62.5</v>
      </c>
      <c r="H36" s="207">
        <f t="shared" si="32"/>
        <v>37.5</v>
      </c>
      <c r="I36" s="207">
        <f t="shared" si="32"/>
        <v>37.5</v>
      </c>
      <c r="J36" s="208">
        <f t="shared" si="3"/>
        <v>48.4375</v>
      </c>
      <c r="K36" s="207">
        <v>0.0</v>
      </c>
      <c r="L36" s="207">
        <v>0.0</v>
      </c>
      <c r="M36" s="207">
        <v>0.0</v>
      </c>
      <c r="N36" s="207">
        <v>0.0</v>
      </c>
      <c r="O36" s="207">
        <f t="shared" si="4"/>
        <v>0</v>
      </c>
      <c r="P36" s="337">
        <v>25.0</v>
      </c>
      <c r="Q36" s="338">
        <v>12.5</v>
      </c>
      <c r="R36" s="337">
        <v>25.0</v>
      </c>
      <c r="S36" s="207">
        <v>0.0</v>
      </c>
      <c r="T36" s="207">
        <f t="shared" si="5"/>
        <v>15.625</v>
      </c>
      <c r="U36" s="110">
        <v>6.25</v>
      </c>
      <c r="V36" s="110">
        <v>25.0</v>
      </c>
      <c r="W36" s="110">
        <v>12.5</v>
      </c>
      <c r="X36" s="110">
        <v>25.0</v>
      </c>
      <c r="Y36" s="207">
        <f t="shared" si="6"/>
        <v>17.1875</v>
      </c>
      <c r="Z36" s="207">
        <v>25.0</v>
      </c>
      <c r="AA36" s="207">
        <v>25.0</v>
      </c>
      <c r="AB36" s="207">
        <v>0.0</v>
      </c>
      <c r="AC36" s="110">
        <v>12.5</v>
      </c>
      <c r="AD36" s="207">
        <f t="shared" si="7"/>
        <v>15.625</v>
      </c>
      <c r="AE36" s="110">
        <f t="shared" si="8"/>
        <v>3</v>
      </c>
      <c r="AF36" s="328"/>
      <c r="AG36" s="317">
        <v>30.0</v>
      </c>
      <c r="AH36" s="319">
        <v>0.0</v>
      </c>
      <c r="AI36" s="317" t="s">
        <v>179</v>
      </c>
      <c r="AJ36" s="97"/>
      <c r="AK36" s="329"/>
      <c r="AL36" s="217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</row>
    <row r="37">
      <c r="A37" s="97"/>
      <c r="B37" s="203">
        <v>40.0</v>
      </c>
      <c r="C37" s="318"/>
      <c r="D37" s="219"/>
      <c r="E37" s="321"/>
      <c r="F37" s="207">
        <f t="shared" ref="F37:I37" si="33">sum(K37,P37,U37,Z37)</f>
        <v>68.75</v>
      </c>
      <c r="G37" s="207">
        <f t="shared" si="33"/>
        <v>56.25</v>
      </c>
      <c r="H37" s="207">
        <f t="shared" si="33"/>
        <v>37.5</v>
      </c>
      <c r="I37" s="207">
        <f t="shared" si="33"/>
        <v>12.5</v>
      </c>
      <c r="J37" s="208">
        <f t="shared" si="3"/>
        <v>43.75</v>
      </c>
      <c r="K37" s="207">
        <v>25.0</v>
      </c>
      <c r="L37" s="207">
        <v>25.0</v>
      </c>
      <c r="M37" s="207">
        <v>0.0</v>
      </c>
      <c r="N37" s="207">
        <v>0.0</v>
      </c>
      <c r="O37" s="207">
        <f t="shared" si="4"/>
        <v>12.5</v>
      </c>
      <c r="P37" s="337">
        <v>12.5</v>
      </c>
      <c r="Q37" s="337">
        <v>12.5</v>
      </c>
      <c r="R37" s="337">
        <v>12.5</v>
      </c>
      <c r="S37" s="207">
        <v>0.0</v>
      </c>
      <c r="T37" s="207">
        <f t="shared" si="5"/>
        <v>9.375</v>
      </c>
      <c r="U37" s="110">
        <v>6.25</v>
      </c>
      <c r="V37" s="207">
        <v>12.5</v>
      </c>
      <c r="W37" s="207">
        <v>12.5</v>
      </c>
      <c r="X37" s="207">
        <v>12.5</v>
      </c>
      <c r="Y37" s="207">
        <f t="shared" si="6"/>
        <v>10.9375</v>
      </c>
      <c r="Z37" s="207">
        <v>25.0</v>
      </c>
      <c r="AA37" s="110">
        <v>6.25</v>
      </c>
      <c r="AB37" s="110">
        <v>12.5</v>
      </c>
      <c r="AC37" s="207">
        <v>0.0</v>
      </c>
      <c r="AD37" s="207">
        <f t="shared" si="7"/>
        <v>10.9375</v>
      </c>
      <c r="AE37" s="110">
        <f t="shared" si="8"/>
        <v>4</v>
      </c>
      <c r="AF37" s="331">
        <v>32.0</v>
      </c>
      <c r="AG37" s="317">
        <v>40.0</v>
      </c>
      <c r="AH37" s="319">
        <v>25.0</v>
      </c>
      <c r="AI37" s="317" t="s">
        <v>179</v>
      </c>
      <c r="AJ37" s="97"/>
      <c r="AK37" s="332"/>
      <c r="AL37" s="217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</row>
    <row r="38">
      <c r="A38" s="97"/>
      <c r="B38" s="203">
        <v>50.0</v>
      </c>
      <c r="C38" s="219"/>
      <c r="D38" s="219"/>
      <c r="E38" s="321"/>
      <c r="F38" s="207">
        <f t="shared" ref="F38:I38" si="34">sum(K38,P38,U38,Z38)</f>
        <v>12.5</v>
      </c>
      <c r="G38" s="207">
        <f t="shared" si="34"/>
        <v>37.5</v>
      </c>
      <c r="H38" s="207">
        <f t="shared" si="34"/>
        <v>37.5</v>
      </c>
      <c r="I38" s="207">
        <f t="shared" si="34"/>
        <v>50</v>
      </c>
      <c r="J38" s="208">
        <f t="shared" si="3"/>
        <v>34.375</v>
      </c>
      <c r="K38" s="207">
        <v>0.0</v>
      </c>
      <c r="L38" s="207">
        <v>25.0</v>
      </c>
      <c r="M38" s="207">
        <v>25.0</v>
      </c>
      <c r="N38" s="207">
        <v>25.0</v>
      </c>
      <c r="O38" s="207">
        <f t="shared" si="4"/>
        <v>18.75</v>
      </c>
      <c r="P38" s="338">
        <v>12.5</v>
      </c>
      <c r="Q38" s="338">
        <v>12.5</v>
      </c>
      <c r="R38" s="337">
        <v>0.0</v>
      </c>
      <c r="S38" s="110">
        <v>25.0</v>
      </c>
      <c r="T38" s="207">
        <f t="shared" si="5"/>
        <v>12.5</v>
      </c>
      <c r="U38" s="207">
        <v>0.0</v>
      </c>
      <c r="V38" s="207">
        <v>0.0</v>
      </c>
      <c r="W38" s="207">
        <v>12.5</v>
      </c>
      <c r="X38" s="207">
        <v>0.0</v>
      </c>
      <c r="Y38" s="207">
        <f t="shared" si="6"/>
        <v>3.125</v>
      </c>
      <c r="Z38" s="207">
        <v>0.0</v>
      </c>
      <c r="AA38" s="207">
        <v>0.0</v>
      </c>
      <c r="AB38" s="207">
        <v>0.0</v>
      </c>
      <c r="AC38" s="207">
        <v>0.0</v>
      </c>
      <c r="AD38" s="207">
        <f t="shared" si="7"/>
        <v>0</v>
      </c>
      <c r="AE38" s="110">
        <f t="shared" si="8"/>
        <v>3</v>
      </c>
      <c r="AF38" s="331">
        <v>48.0</v>
      </c>
      <c r="AG38" s="317">
        <v>25.0</v>
      </c>
      <c r="AH38" s="319">
        <v>50.0</v>
      </c>
      <c r="AI38" s="317" t="s">
        <v>179</v>
      </c>
      <c r="AJ38" s="97"/>
      <c r="AK38" s="329"/>
      <c r="AL38" s="217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</row>
    <row r="39">
      <c r="A39" s="97"/>
      <c r="B39" s="203">
        <v>60.0</v>
      </c>
      <c r="C39" s="184"/>
      <c r="D39" s="164"/>
      <c r="E39" s="221"/>
      <c r="F39" s="207">
        <f t="shared" ref="F39:I39" si="35">sum(K39,P39,U39,Z39)</f>
        <v>12.5</v>
      </c>
      <c r="G39" s="207">
        <f t="shared" si="35"/>
        <v>56.25</v>
      </c>
      <c r="H39" s="207">
        <f t="shared" si="35"/>
        <v>75</v>
      </c>
      <c r="I39" s="207">
        <f t="shared" si="35"/>
        <v>75</v>
      </c>
      <c r="J39" s="208">
        <f t="shared" si="3"/>
        <v>54.6875</v>
      </c>
      <c r="K39" s="207">
        <v>0.0</v>
      </c>
      <c r="L39" s="207">
        <v>25.0</v>
      </c>
      <c r="M39" s="207">
        <v>25.0</v>
      </c>
      <c r="N39" s="207">
        <v>25.0</v>
      </c>
      <c r="O39" s="207">
        <f t="shared" si="4"/>
        <v>18.75</v>
      </c>
      <c r="P39" s="338">
        <v>0.0</v>
      </c>
      <c r="Q39" s="337">
        <v>12.5</v>
      </c>
      <c r="R39" s="337">
        <v>12.5</v>
      </c>
      <c r="S39" s="207">
        <v>25.0</v>
      </c>
      <c r="T39" s="207">
        <f t="shared" si="5"/>
        <v>12.5</v>
      </c>
      <c r="U39" s="110">
        <v>0.0</v>
      </c>
      <c r="V39" s="110">
        <v>6.25</v>
      </c>
      <c r="W39" s="207">
        <v>25.0</v>
      </c>
      <c r="X39" s="207">
        <v>25.0</v>
      </c>
      <c r="Y39" s="207">
        <f t="shared" si="6"/>
        <v>14.0625</v>
      </c>
      <c r="Z39" s="110">
        <v>12.5</v>
      </c>
      <c r="AA39" s="110">
        <v>12.5</v>
      </c>
      <c r="AB39" s="110">
        <v>12.5</v>
      </c>
      <c r="AC39" s="110">
        <v>0.0</v>
      </c>
      <c r="AD39" s="207">
        <f t="shared" si="7"/>
        <v>9.375</v>
      </c>
      <c r="AE39" s="110">
        <f t="shared" si="8"/>
        <v>4</v>
      </c>
      <c r="AF39" s="331">
        <v>48.0</v>
      </c>
      <c r="AG39" s="317">
        <v>25.0</v>
      </c>
      <c r="AH39" s="319">
        <v>50.0</v>
      </c>
      <c r="AI39" s="317" t="s">
        <v>179</v>
      </c>
      <c r="AJ39" s="97"/>
      <c r="AK39" s="329"/>
      <c r="AL39" s="217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</row>
    <row r="40">
      <c r="A40" s="97"/>
      <c r="B40" s="203">
        <v>70.0</v>
      </c>
      <c r="C40" s="184"/>
      <c r="D40" s="164"/>
      <c r="E40" s="221"/>
      <c r="F40" s="207">
        <f t="shared" ref="F40:I40" si="36">sum(K40,P40,U40,Z40)</f>
        <v>50</v>
      </c>
      <c r="G40" s="207">
        <f t="shared" si="36"/>
        <v>37.5</v>
      </c>
      <c r="H40" s="207">
        <f t="shared" si="36"/>
        <v>25</v>
      </c>
      <c r="I40" s="207">
        <f t="shared" si="36"/>
        <v>12.5</v>
      </c>
      <c r="J40" s="208">
        <f t="shared" si="3"/>
        <v>31.25</v>
      </c>
      <c r="K40" s="207">
        <v>0.0</v>
      </c>
      <c r="L40" s="207">
        <v>0.0</v>
      </c>
      <c r="M40" s="207">
        <v>0.0</v>
      </c>
      <c r="N40" s="207">
        <v>0.0</v>
      </c>
      <c r="O40" s="207">
        <f t="shared" si="4"/>
        <v>0</v>
      </c>
      <c r="P40" s="337">
        <v>25.0</v>
      </c>
      <c r="Q40" s="338">
        <v>25.0</v>
      </c>
      <c r="R40" s="338">
        <v>12.5</v>
      </c>
      <c r="S40" s="110">
        <v>12.5</v>
      </c>
      <c r="T40" s="207">
        <f t="shared" si="5"/>
        <v>18.75</v>
      </c>
      <c r="U40" s="207">
        <v>0.0</v>
      </c>
      <c r="V40" s="207">
        <v>0.0</v>
      </c>
      <c r="W40" s="207">
        <v>0.0</v>
      </c>
      <c r="X40" s="207">
        <v>0.0</v>
      </c>
      <c r="Y40" s="207">
        <f t="shared" si="6"/>
        <v>0</v>
      </c>
      <c r="Z40" s="207">
        <v>25.0</v>
      </c>
      <c r="AA40" s="110">
        <v>12.5</v>
      </c>
      <c r="AB40" s="110">
        <v>12.5</v>
      </c>
      <c r="AC40" s="207">
        <v>0.0</v>
      </c>
      <c r="AD40" s="207">
        <f t="shared" si="7"/>
        <v>12.5</v>
      </c>
      <c r="AE40" s="110">
        <f t="shared" si="8"/>
        <v>2</v>
      </c>
      <c r="AF40" s="330"/>
      <c r="AG40" s="317">
        <v>0.0</v>
      </c>
      <c r="AH40" s="319">
        <v>50.0</v>
      </c>
      <c r="AI40" s="317" t="s">
        <v>179</v>
      </c>
      <c r="AJ40" s="97"/>
      <c r="AK40" s="329"/>
      <c r="AL40" s="217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</row>
    <row r="41">
      <c r="A41" s="97"/>
      <c r="B41" s="203">
        <v>80.0</v>
      </c>
      <c r="C41" s="184"/>
      <c r="D41" s="164"/>
      <c r="E41" s="221"/>
      <c r="F41" s="207">
        <f t="shared" ref="F41:I41" si="37">sum(K41,P41,U41,Z41)</f>
        <v>37.5</v>
      </c>
      <c r="G41" s="207">
        <f t="shared" si="37"/>
        <v>25</v>
      </c>
      <c r="H41" s="207">
        <f t="shared" si="37"/>
        <v>37.5</v>
      </c>
      <c r="I41" s="207">
        <f t="shared" si="37"/>
        <v>25</v>
      </c>
      <c r="J41" s="208">
        <f t="shared" si="3"/>
        <v>31.25</v>
      </c>
      <c r="K41" s="207">
        <v>0.0</v>
      </c>
      <c r="L41" s="207">
        <v>0.0</v>
      </c>
      <c r="M41" s="207">
        <v>0.0</v>
      </c>
      <c r="N41" s="207">
        <v>0.0</v>
      </c>
      <c r="O41" s="207">
        <f t="shared" si="4"/>
        <v>0</v>
      </c>
      <c r="P41" s="337">
        <v>12.5</v>
      </c>
      <c r="Q41" s="338">
        <v>0.0</v>
      </c>
      <c r="R41" s="337">
        <v>12.5</v>
      </c>
      <c r="S41" s="207">
        <v>25.0</v>
      </c>
      <c r="T41" s="207">
        <f t="shared" si="5"/>
        <v>12.5</v>
      </c>
      <c r="U41" s="207">
        <v>0.0</v>
      </c>
      <c r="V41" s="207">
        <v>0.0</v>
      </c>
      <c r="W41" s="207">
        <v>0.0</v>
      </c>
      <c r="X41" s="207">
        <v>0.0</v>
      </c>
      <c r="Y41" s="207">
        <f t="shared" si="6"/>
        <v>0</v>
      </c>
      <c r="Z41" s="207">
        <v>25.0</v>
      </c>
      <c r="AA41" s="207">
        <v>25.0</v>
      </c>
      <c r="AB41" s="207">
        <v>25.0</v>
      </c>
      <c r="AC41" s="207">
        <v>0.0</v>
      </c>
      <c r="AD41" s="207">
        <f t="shared" si="7"/>
        <v>18.75</v>
      </c>
      <c r="AE41" s="110">
        <f t="shared" si="8"/>
        <v>2</v>
      </c>
      <c r="AF41" s="330"/>
      <c r="AG41" s="317">
        <v>0.0</v>
      </c>
      <c r="AH41" s="317">
        <v>25.0</v>
      </c>
      <c r="AI41" s="317" t="s">
        <v>179</v>
      </c>
      <c r="AJ41" s="97"/>
      <c r="AK41" s="329"/>
      <c r="AL41" s="217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</row>
    <row r="42">
      <c r="A42" s="97"/>
      <c r="B42" s="203">
        <v>90.0</v>
      </c>
      <c r="C42" s="184"/>
      <c r="D42" s="164"/>
      <c r="E42" s="221"/>
      <c r="F42" s="207">
        <f t="shared" ref="F42:I42" si="38">sum(K42,P42,U42,Z42)</f>
        <v>0</v>
      </c>
      <c r="G42" s="207">
        <f t="shared" si="38"/>
        <v>25</v>
      </c>
      <c r="H42" s="207">
        <f t="shared" si="38"/>
        <v>6.25</v>
      </c>
      <c r="I42" s="207">
        <f t="shared" si="38"/>
        <v>12.5</v>
      </c>
      <c r="J42" s="208">
        <f t="shared" si="3"/>
        <v>10.9375</v>
      </c>
      <c r="K42" s="207">
        <v>0.0</v>
      </c>
      <c r="L42" s="207">
        <v>0.0</v>
      </c>
      <c r="M42" s="207">
        <v>0.0</v>
      </c>
      <c r="N42" s="207">
        <v>0.0</v>
      </c>
      <c r="O42" s="207">
        <f t="shared" si="4"/>
        <v>0</v>
      </c>
      <c r="P42" s="327">
        <v>0.0</v>
      </c>
      <c r="Q42" s="327">
        <v>0.0</v>
      </c>
      <c r="R42" s="327">
        <v>0.0</v>
      </c>
      <c r="S42" s="110">
        <v>12.5</v>
      </c>
      <c r="T42" s="207">
        <f t="shared" si="5"/>
        <v>3.125</v>
      </c>
      <c r="U42" s="207">
        <v>0.0</v>
      </c>
      <c r="V42" s="110">
        <v>25.0</v>
      </c>
      <c r="W42" s="110">
        <v>6.25</v>
      </c>
      <c r="X42" s="110">
        <v>0.0</v>
      </c>
      <c r="Y42" s="207">
        <f t="shared" si="6"/>
        <v>7.8125</v>
      </c>
      <c r="Z42" s="207">
        <v>0.0</v>
      </c>
      <c r="AA42" s="207">
        <v>0.0</v>
      </c>
      <c r="AB42" s="207">
        <v>0.0</v>
      </c>
      <c r="AC42" s="207">
        <v>0.0</v>
      </c>
      <c r="AD42" s="207">
        <f t="shared" si="7"/>
        <v>0</v>
      </c>
      <c r="AE42" s="110">
        <f t="shared" si="8"/>
        <v>2</v>
      </c>
      <c r="AF42" s="328"/>
      <c r="AG42" s="317">
        <v>0.0</v>
      </c>
      <c r="AH42" s="319">
        <v>0.0</v>
      </c>
      <c r="AI42" s="317" t="s">
        <v>179</v>
      </c>
      <c r="AJ42" s="97"/>
      <c r="AK42" s="329"/>
      <c r="AL42" s="217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</row>
    <row r="43">
      <c r="A43" s="96"/>
      <c r="B43" s="203">
        <v>100.0</v>
      </c>
      <c r="C43" s="320"/>
      <c r="D43" s="226"/>
      <c r="E43" s="221"/>
      <c r="F43" s="207">
        <f t="shared" ref="F43:I43" si="39">sum(K43,P43,U43,Z43)</f>
        <v>0</v>
      </c>
      <c r="G43" s="207">
        <f t="shared" si="39"/>
        <v>31.25</v>
      </c>
      <c r="H43" s="207">
        <f t="shared" si="39"/>
        <v>25</v>
      </c>
      <c r="I43" s="207">
        <f t="shared" si="39"/>
        <v>37.5</v>
      </c>
      <c r="J43" s="208">
        <f t="shared" si="3"/>
        <v>23.4375</v>
      </c>
      <c r="K43" s="207">
        <v>0.0</v>
      </c>
      <c r="L43" s="207">
        <v>0.0</v>
      </c>
      <c r="M43" s="207">
        <v>0.0</v>
      </c>
      <c r="N43" s="207">
        <v>0.0</v>
      </c>
      <c r="O43" s="207">
        <f t="shared" si="4"/>
        <v>0</v>
      </c>
      <c r="P43" s="342">
        <v>0.0</v>
      </c>
      <c r="Q43" s="343">
        <v>6.25</v>
      </c>
      <c r="R43" s="342">
        <v>0.0</v>
      </c>
      <c r="S43" s="110">
        <v>12.5</v>
      </c>
      <c r="T43" s="207">
        <f t="shared" si="5"/>
        <v>4.6875</v>
      </c>
      <c r="U43" s="207">
        <v>0.0</v>
      </c>
      <c r="V43" s="207">
        <v>0.0</v>
      </c>
      <c r="W43" s="207">
        <v>0.0</v>
      </c>
      <c r="X43" s="207">
        <v>0.0</v>
      </c>
      <c r="Y43" s="202">
        <f t="shared" si="6"/>
        <v>0</v>
      </c>
      <c r="Z43" s="207">
        <v>0.0</v>
      </c>
      <c r="AA43" s="207">
        <v>25.0</v>
      </c>
      <c r="AB43" s="207">
        <v>25.0</v>
      </c>
      <c r="AC43" s="207">
        <v>25.0</v>
      </c>
      <c r="AD43" s="202">
        <f t="shared" si="7"/>
        <v>18.75</v>
      </c>
      <c r="AE43" s="110">
        <f t="shared" si="8"/>
        <v>2</v>
      </c>
      <c r="AF43" s="328"/>
      <c r="AG43" s="317">
        <v>30.0</v>
      </c>
      <c r="AH43" s="319">
        <v>50.0</v>
      </c>
      <c r="AI43" s="317" t="s">
        <v>179</v>
      </c>
      <c r="AJ43" s="97"/>
      <c r="AK43" s="329"/>
      <c r="AL43" s="217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</row>
    <row r="44">
      <c r="A44" s="231"/>
      <c r="B44" s="164"/>
      <c r="C44" s="184"/>
      <c r="D44" s="164"/>
      <c r="E44" s="232"/>
      <c r="F44" s="221"/>
      <c r="G44" s="221"/>
      <c r="H44" s="233" t="s">
        <v>215</v>
      </c>
      <c r="I44" s="234"/>
      <c r="J44" s="235">
        <f>AVERAGE(J11:J43)</f>
        <v>32.05492424</v>
      </c>
      <c r="K44" s="236"/>
      <c r="L44" s="236"/>
      <c r="M44" s="236"/>
      <c r="N44" s="236"/>
      <c r="O44" s="237">
        <f>AVERAGE(O11:O43)</f>
        <v>5.539772727</v>
      </c>
      <c r="P44" s="238"/>
      <c r="Q44" s="236"/>
      <c r="R44" s="236"/>
      <c r="S44" s="236"/>
      <c r="T44" s="237">
        <f>AVERAGE(T11:T43)</f>
        <v>12.59469697</v>
      </c>
      <c r="U44" s="236"/>
      <c r="V44" s="236"/>
      <c r="W44" s="236"/>
      <c r="X44" s="239"/>
      <c r="Y44" s="240">
        <f>AVERAGE(Y11:Y43)</f>
        <v>4.78219697</v>
      </c>
      <c r="Z44" s="241"/>
      <c r="AA44" s="241"/>
      <c r="AB44" s="241"/>
      <c r="AC44" s="241"/>
      <c r="AD44" s="240">
        <f>AVERAGE(AD11:AD43)</f>
        <v>9.138257576</v>
      </c>
      <c r="AE44" s="110"/>
      <c r="AF44" s="237">
        <f>SUM(AF11:AF42)</f>
        <v>468</v>
      </c>
      <c r="AG44" s="240">
        <f t="shared" ref="AG44:AH44" si="40">AVERAGE(AG11:AG43)</f>
        <v>19.92424242</v>
      </c>
      <c r="AH44" s="244">
        <f t="shared" si="40"/>
        <v>34.09090909</v>
      </c>
      <c r="AI44" s="236"/>
      <c r="AJ44" s="238"/>
      <c r="AK44" s="239"/>
      <c r="AL44" s="217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</row>
    <row r="45">
      <c r="A45" s="164"/>
      <c r="B45" s="164"/>
      <c r="C45" s="184"/>
      <c r="D45" s="164"/>
      <c r="E45" s="182"/>
      <c r="F45" s="221"/>
      <c r="G45" s="221"/>
      <c r="H45" s="233" t="s">
        <v>218</v>
      </c>
      <c r="I45" s="234"/>
      <c r="J45" s="237">
        <f>STDEVP(J11:J43)</f>
        <v>14.02890142</v>
      </c>
      <c r="K45" s="221"/>
      <c r="L45" s="221"/>
      <c r="M45" s="221"/>
      <c r="N45" s="221"/>
      <c r="O45" s="221"/>
      <c r="P45" s="232"/>
      <c r="Q45" s="221"/>
      <c r="R45" s="221"/>
      <c r="S45" s="221"/>
      <c r="T45" s="221"/>
      <c r="U45" s="221"/>
      <c r="V45" s="221"/>
      <c r="W45" s="221"/>
      <c r="X45" s="221"/>
      <c r="Y45" s="231"/>
      <c r="Z45" s="221"/>
      <c r="AA45" s="221"/>
      <c r="AB45" s="221"/>
      <c r="AC45" s="221"/>
      <c r="AD45" s="231"/>
      <c r="AE45" s="110"/>
      <c r="AF45" s="221"/>
      <c r="AG45" s="245"/>
      <c r="AH45" s="216"/>
      <c r="AI45" s="245"/>
      <c r="AJ45" s="246"/>
      <c r="AK45" s="216"/>
      <c r="AL45" s="217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248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4"/>
      <c r="AS46" s="154"/>
      <c r="AT46" s="154"/>
      <c r="AU46" s="154"/>
      <c r="AV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248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4"/>
      <c r="AS47" s="154"/>
      <c r="AT47" s="154"/>
      <c r="AU47" s="154"/>
      <c r="AV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248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4"/>
      <c r="AS48" s="154"/>
      <c r="AT48" s="154"/>
      <c r="AU48" s="154"/>
      <c r="AV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248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4"/>
      <c r="AS49" s="154"/>
      <c r="AT49" s="154"/>
      <c r="AU49" s="154"/>
      <c r="AV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</row>
  </sheetData>
  <mergeCells count="29">
    <mergeCell ref="AG8:AI8"/>
    <mergeCell ref="AJ8:AJ10"/>
    <mergeCell ref="AK8:AK10"/>
    <mergeCell ref="AG9:AG10"/>
    <mergeCell ref="AJ11:AJ21"/>
    <mergeCell ref="AJ22:AJ32"/>
    <mergeCell ref="AJ33:AJ43"/>
    <mergeCell ref="A9:A10"/>
    <mergeCell ref="B9:B10"/>
    <mergeCell ref="A11:A21"/>
    <mergeCell ref="A22:A32"/>
    <mergeCell ref="A33:A43"/>
    <mergeCell ref="C9:C10"/>
    <mergeCell ref="D9:D10"/>
    <mergeCell ref="H44:I44"/>
    <mergeCell ref="H45:I45"/>
    <mergeCell ref="J8:J10"/>
    <mergeCell ref="O9:O10"/>
    <mergeCell ref="T9:T10"/>
    <mergeCell ref="Y9:Y10"/>
    <mergeCell ref="AE8:AE10"/>
    <mergeCell ref="AD9:AD10"/>
    <mergeCell ref="L2:P3"/>
    <mergeCell ref="C8:D8"/>
    <mergeCell ref="E8:E10"/>
    <mergeCell ref="F8:I8"/>
    <mergeCell ref="AF8:AF10"/>
    <mergeCell ref="F9:I9"/>
    <mergeCell ref="Z9:AC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2.0"/>
    <col customWidth="1" min="4" max="4" width="13.38"/>
    <col customWidth="1" min="6" max="6" width="13.88"/>
    <col customWidth="1" min="7" max="7" width="13.13"/>
    <col customWidth="1" min="15" max="15" width="13.38"/>
    <col customWidth="1" min="31" max="32" width="10.75"/>
    <col customWidth="1" min="35" max="35" width="14.5"/>
  </cols>
  <sheetData>
    <row r="1">
      <c r="A1" s="151" t="s">
        <v>367</v>
      </c>
      <c r="B1" s="152"/>
      <c r="C1" s="162" t="s">
        <v>36</v>
      </c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4"/>
      <c r="AS1" s="154"/>
      <c r="AT1" s="154"/>
      <c r="AU1" s="154"/>
      <c r="AV1" s="152"/>
    </row>
    <row r="2">
      <c r="A2" s="155" t="s">
        <v>0</v>
      </c>
      <c r="B2" s="156" t="s">
        <v>384</v>
      </c>
      <c r="C2" s="152"/>
      <c r="D2" s="152"/>
      <c r="E2" s="152"/>
      <c r="F2" s="157" t="s">
        <v>230</v>
      </c>
      <c r="G2" s="158"/>
      <c r="H2" s="152"/>
      <c r="I2" s="152"/>
      <c r="J2" s="152"/>
      <c r="K2" s="157" t="s">
        <v>231</v>
      </c>
      <c r="L2" s="159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4"/>
      <c r="AS2" s="154"/>
      <c r="AT2" s="154"/>
      <c r="AU2" s="154"/>
      <c r="AV2" s="152"/>
    </row>
    <row r="3">
      <c r="A3" s="155" t="s">
        <v>232</v>
      </c>
      <c r="B3" s="156" t="s">
        <v>352</v>
      </c>
      <c r="C3" s="152"/>
      <c r="D3" s="152"/>
      <c r="E3" s="152"/>
      <c r="F3" s="157" t="s">
        <v>234</v>
      </c>
      <c r="G3" s="158"/>
      <c r="H3" s="152"/>
      <c r="I3" s="152"/>
      <c r="J3" s="152"/>
      <c r="K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4"/>
      <c r="AS3" s="154"/>
      <c r="AT3" s="154"/>
      <c r="AU3" s="154"/>
      <c r="AV3" s="152"/>
    </row>
    <row r="4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4"/>
      <c r="AS4" s="154"/>
      <c r="AT4" s="154"/>
      <c r="AU4" s="154"/>
      <c r="AV4" s="152"/>
    </row>
    <row r="5">
      <c r="A5" s="155" t="s">
        <v>236</v>
      </c>
      <c r="B5" s="152"/>
      <c r="C5" s="152"/>
      <c r="D5" s="155" t="s">
        <v>237</v>
      </c>
      <c r="E5" s="155" t="s">
        <v>267</v>
      </c>
      <c r="F5" s="152"/>
      <c r="G5" s="157" t="s">
        <v>238</v>
      </c>
      <c r="H5" s="156" t="s">
        <v>370</v>
      </c>
      <c r="I5" s="152"/>
      <c r="J5" s="152"/>
      <c r="K5" s="155" t="s">
        <v>239</v>
      </c>
      <c r="L5" s="155" t="s">
        <v>186</v>
      </c>
      <c r="M5" s="152"/>
      <c r="N5" s="152"/>
      <c r="O5" s="152"/>
      <c r="P5" s="152"/>
      <c r="Q5" s="152"/>
      <c r="R5" s="152"/>
      <c r="S5" s="152"/>
      <c r="T5" s="152"/>
      <c r="U5" s="155" t="s">
        <v>240</v>
      </c>
      <c r="V5" s="152"/>
      <c r="W5" s="161" t="s">
        <v>385</v>
      </c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4"/>
      <c r="AS5" s="154"/>
      <c r="AT5" s="154"/>
      <c r="AU5" s="154"/>
      <c r="AV5" s="152"/>
    </row>
    <row r="6">
      <c r="A6" s="152"/>
      <c r="B6" s="152"/>
      <c r="C6" s="152"/>
      <c r="D6" s="155" t="s">
        <v>241</v>
      </c>
      <c r="E6" s="155" t="s">
        <v>372</v>
      </c>
      <c r="F6" s="152"/>
      <c r="G6" s="157" t="s">
        <v>242</v>
      </c>
      <c r="H6" s="155" t="s">
        <v>186</v>
      </c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5" t="s">
        <v>10</v>
      </c>
      <c r="V6" s="152"/>
      <c r="W6" s="158" t="s">
        <v>374</v>
      </c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4"/>
      <c r="AS6" s="154"/>
      <c r="AT6" s="154"/>
      <c r="AU6" s="154"/>
      <c r="AV6" s="152"/>
    </row>
    <row r="7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4"/>
      <c r="AS7" s="154"/>
      <c r="AT7" s="154"/>
      <c r="AU7" s="154"/>
      <c r="AV7" s="152"/>
    </row>
    <row r="8">
      <c r="A8" s="163" t="s">
        <v>244</v>
      </c>
      <c r="B8" s="164"/>
      <c r="C8" s="165" t="s">
        <v>245</v>
      </c>
      <c r="D8" s="40"/>
      <c r="E8" s="166" t="s">
        <v>246</v>
      </c>
      <c r="F8" s="165" t="s">
        <v>247</v>
      </c>
      <c r="G8" s="39"/>
      <c r="H8" s="39"/>
      <c r="I8" s="39"/>
      <c r="J8" s="167" t="s">
        <v>248</v>
      </c>
      <c r="K8" s="168" t="s">
        <v>249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6"/>
      <c r="AD8" s="314"/>
      <c r="AE8" s="169" t="s">
        <v>250</v>
      </c>
      <c r="AF8" s="169" t="s">
        <v>251</v>
      </c>
      <c r="AG8" s="170" t="s">
        <v>252</v>
      </c>
      <c r="AH8" s="39"/>
      <c r="AI8" s="40"/>
      <c r="AJ8" s="171" t="s">
        <v>253</v>
      </c>
      <c r="AK8" s="172" t="s">
        <v>254</v>
      </c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</row>
    <row r="9">
      <c r="A9" s="173" t="s">
        <v>255</v>
      </c>
      <c r="B9" s="174" t="s">
        <v>256</v>
      </c>
      <c r="C9" s="174" t="s">
        <v>257</v>
      </c>
      <c r="D9" s="174" t="s">
        <v>258</v>
      </c>
      <c r="E9" s="175"/>
      <c r="F9" s="176" t="s">
        <v>259</v>
      </c>
      <c r="G9" s="39"/>
      <c r="H9" s="39"/>
      <c r="I9" s="40"/>
      <c r="J9" s="175"/>
      <c r="K9" s="177"/>
      <c r="L9" s="178" t="s">
        <v>197</v>
      </c>
      <c r="M9" s="179"/>
      <c r="N9" s="180"/>
      <c r="O9" s="181" t="s">
        <v>260</v>
      </c>
      <c r="P9" s="179"/>
      <c r="Q9" s="178" t="s">
        <v>198</v>
      </c>
      <c r="R9" s="179"/>
      <c r="S9" s="182"/>
      <c r="T9" s="183" t="s">
        <v>260</v>
      </c>
      <c r="U9" s="184"/>
      <c r="V9" s="178" t="s">
        <v>199</v>
      </c>
      <c r="W9" s="179"/>
      <c r="X9" s="182"/>
      <c r="Y9" s="185" t="s">
        <v>260</v>
      </c>
      <c r="Z9" s="189" t="s">
        <v>200</v>
      </c>
      <c r="AA9" s="39"/>
      <c r="AB9" s="39"/>
      <c r="AC9" s="40"/>
      <c r="AD9" s="188" t="s">
        <v>260</v>
      </c>
      <c r="AE9" s="97"/>
      <c r="AF9" s="97"/>
      <c r="AG9" s="172" t="s">
        <v>262</v>
      </c>
      <c r="AH9" s="190" t="s">
        <v>263</v>
      </c>
      <c r="AI9" s="191" t="s">
        <v>264</v>
      </c>
      <c r="AJ9" s="97"/>
      <c r="AK9" s="97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</row>
    <row r="10">
      <c r="A10" s="44"/>
      <c r="B10" s="96"/>
      <c r="C10" s="96"/>
      <c r="D10" s="96"/>
      <c r="E10" s="43"/>
      <c r="F10" s="174">
        <v>1.0</v>
      </c>
      <c r="G10" s="174">
        <v>2.0</v>
      </c>
      <c r="H10" s="174">
        <v>3.0</v>
      </c>
      <c r="I10" s="166">
        <v>4.0</v>
      </c>
      <c r="J10" s="43"/>
      <c r="K10" s="192">
        <v>1.0</v>
      </c>
      <c r="L10" s="193">
        <v>2.0</v>
      </c>
      <c r="M10" s="193">
        <v>3.0</v>
      </c>
      <c r="N10" s="194">
        <v>4.0</v>
      </c>
      <c r="O10" s="195"/>
      <c r="P10" s="196">
        <v>1.0</v>
      </c>
      <c r="Q10" s="193">
        <v>2.0</v>
      </c>
      <c r="R10" s="193">
        <v>3.0</v>
      </c>
      <c r="S10" s="193">
        <v>4.0</v>
      </c>
      <c r="T10" s="197"/>
      <c r="U10" s="193">
        <v>1.0</v>
      </c>
      <c r="V10" s="193">
        <v>2.0</v>
      </c>
      <c r="W10" s="193">
        <v>3.0</v>
      </c>
      <c r="X10" s="193">
        <v>4.0</v>
      </c>
      <c r="Y10" s="96"/>
      <c r="Z10" s="199">
        <v>1.0</v>
      </c>
      <c r="AA10" s="199">
        <v>2.0</v>
      </c>
      <c r="AB10" s="199">
        <v>3.0</v>
      </c>
      <c r="AC10" s="199">
        <v>4.0</v>
      </c>
      <c r="AD10" s="96"/>
      <c r="AE10" s="96"/>
      <c r="AF10" s="96"/>
      <c r="AG10" s="96"/>
      <c r="AH10" s="200" t="s">
        <v>265</v>
      </c>
      <c r="AI10" s="201" t="s">
        <v>246</v>
      </c>
      <c r="AJ10" s="96"/>
      <c r="AK10" s="96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</row>
    <row r="11">
      <c r="A11" s="202">
        <v>1.0</v>
      </c>
      <c r="B11" s="203">
        <v>0.0</v>
      </c>
      <c r="C11" s="344" t="s">
        <v>386</v>
      </c>
      <c r="D11" s="344" t="s">
        <v>387</v>
      </c>
      <c r="E11" s="345"/>
      <c r="F11" s="203">
        <f t="shared" ref="F11:I11" si="1">K11+P11+U11+Z11</f>
        <v>50</v>
      </c>
      <c r="G11" s="203">
        <f t="shared" si="1"/>
        <v>37.5</v>
      </c>
      <c r="H11" s="203">
        <f t="shared" si="1"/>
        <v>37.5</v>
      </c>
      <c r="I11" s="203">
        <f t="shared" si="1"/>
        <v>25</v>
      </c>
      <c r="J11" s="208">
        <f t="shared" ref="J11:J43" si="3">AVERAGE(F11:I11)</f>
        <v>37.5</v>
      </c>
      <c r="K11" s="346">
        <v>0.0</v>
      </c>
      <c r="L11" s="203">
        <v>0.0</v>
      </c>
      <c r="M11" s="203">
        <v>0.0</v>
      </c>
      <c r="N11" s="203">
        <v>0.0</v>
      </c>
      <c r="O11" s="207">
        <f t="shared" ref="O11:O43" si="4">AVERAGE(K11:N11)</f>
        <v>0</v>
      </c>
      <c r="P11" s="346">
        <v>25.0</v>
      </c>
      <c r="Q11" s="203">
        <v>12.5</v>
      </c>
      <c r="R11" s="203">
        <v>12.5</v>
      </c>
      <c r="S11" s="203">
        <v>12.5</v>
      </c>
      <c r="T11" s="203">
        <f t="shared" ref="T11:T43" si="5">AVERAGE(P11:S11)</f>
        <v>15.625</v>
      </c>
      <c r="U11" s="203">
        <v>0.0</v>
      </c>
      <c r="V11" s="203">
        <v>0.0</v>
      </c>
      <c r="W11" s="203">
        <v>0.0</v>
      </c>
      <c r="X11" s="203">
        <v>0.0</v>
      </c>
      <c r="Y11" s="207">
        <f t="shared" ref="Y11:Y43" si="6">AVERAGE(U11:X11)</f>
        <v>0</v>
      </c>
      <c r="Z11" s="347">
        <v>25.0</v>
      </c>
      <c r="AA11" s="348">
        <v>25.0</v>
      </c>
      <c r="AB11" s="348">
        <v>25.0</v>
      </c>
      <c r="AC11" s="348">
        <v>12.5</v>
      </c>
      <c r="AD11" s="349">
        <f t="shared" ref="AD11:AD43" si="7">AVERAGE(Z11:AC11)</f>
        <v>21.875</v>
      </c>
      <c r="AE11" s="110">
        <f t="shared" ref="AE11:AE43" si="8">SUM((O11&gt;0)*1,(T11&gt;0)*1,(Y11&gt;0)*1,(AD11&gt;0)*1)</f>
        <v>2</v>
      </c>
      <c r="AF11" s="110"/>
      <c r="AG11" s="350">
        <v>37.5</v>
      </c>
      <c r="AH11" s="203">
        <v>25.0</v>
      </c>
      <c r="AI11" s="214" t="s">
        <v>388</v>
      </c>
      <c r="AJ11" s="351">
        <v>1.0</v>
      </c>
      <c r="AK11" s="352"/>
      <c r="AL11" s="217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</row>
    <row r="12">
      <c r="A12" s="97"/>
      <c r="B12" s="203">
        <v>10.0</v>
      </c>
      <c r="C12" s="353"/>
      <c r="D12" s="353"/>
      <c r="E12" s="345"/>
      <c r="F12" s="203">
        <f t="shared" ref="F12:I12" si="2">K12+P12+U12+Z12</f>
        <v>75</v>
      </c>
      <c r="G12" s="203">
        <f t="shared" si="2"/>
        <v>62.5</v>
      </c>
      <c r="H12" s="203">
        <f t="shared" si="2"/>
        <v>62.5</v>
      </c>
      <c r="I12" s="203">
        <f t="shared" si="2"/>
        <v>25</v>
      </c>
      <c r="J12" s="208">
        <f t="shared" si="3"/>
        <v>56.25</v>
      </c>
      <c r="K12" s="346">
        <v>12.5</v>
      </c>
      <c r="L12" s="346">
        <v>12.5</v>
      </c>
      <c r="M12" s="203">
        <v>0.0</v>
      </c>
      <c r="N12" s="203">
        <v>0.0</v>
      </c>
      <c r="O12" s="207">
        <f t="shared" si="4"/>
        <v>6.25</v>
      </c>
      <c r="P12" s="346">
        <v>25.0</v>
      </c>
      <c r="Q12" s="346">
        <v>25.0</v>
      </c>
      <c r="R12" s="346">
        <v>25.0</v>
      </c>
      <c r="S12" s="203">
        <v>12.5</v>
      </c>
      <c r="T12" s="203">
        <f t="shared" si="5"/>
        <v>21.875</v>
      </c>
      <c r="U12" s="203">
        <v>0.0</v>
      </c>
      <c r="V12" s="203">
        <v>0.0</v>
      </c>
      <c r="W12" s="203">
        <v>0.0</v>
      </c>
      <c r="X12" s="203">
        <v>0.0</v>
      </c>
      <c r="Y12" s="207">
        <f t="shared" si="6"/>
        <v>0</v>
      </c>
      <c r="Z12" s="347">
        <v>37.5</v>
      </c>
      <c r="AA12" s="348">
        <v>25.0</v>
      </c>
      <c r="AB12" s="347">
        <v>37.5</v>
      </c>
      <c r="AC12" s="348">
        <v>12.5</v>
      </c>
      <c r="AD12" s="349">
        <f t="shared" si="7"/>
        <v>28.125</v>
      </c>
      <c r="AE12" s="110">
        <f t="shared" si="8"/>
        <v>3</v>
      </c>
      <c r="AF12" s="110">
        <v>16.0</v>
      </c>
      <c r="AG12" s="331">
        <v>50.0</v>
      </c>
      <c r="AH12" s="346">
        <v>50.0</v>
      </c>
      <c r="AI12" s="97"/>
      <c r="AJ12" s="97"/>
      <c r="AK12" s="352"/>
      <c r="AL12" s="217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</row>
    <row r="13">
      <c r="A13" s="97"/>
      <c r="B13" s="203">
        <v>20.0</v>
      </c>
      <c r="C13" s="353"/>
      <c r="D13" s="353"/>
      <c r="E13" s="345"/>
      <c r="F13" s="203">
        <f t="shared" ref="F13:I13" si="9">K13+P13+U13+Z13</f>
        <v>37.5</v>
      </c>
      <c r="G13" s="203">
        <f t="shared" si="9"/>
        <v>62.5</v>
      </c>
      <c r="H13" s="203">
        <f t="shared" si="9"/>
        <v>62.5</v>
      </c>
      <c r="I13" s="203">
        <f t="shared" si="9"/>
        <v>25</v>
      </c>
      <c r="J13" s="208">
        <f t="shared" si="3"/>
        <v>46.875</v>
      </c>
      <c r="K13" s="203">
        <v>0.0</v>
      </c>
      <c r="L13" s="203">
        <v>0.0</v>
      </c>
      <c r="M13" s="346">
        <v>25.0</v>
      </c>
      <c r="N13" s="203">
        <v>0.0</v>
      </c>
      <c r="O13" s="207">
        <f t="shared" si="4"/>
        <v>6.25</v>
      </c>
      <c r="P13" s="203">
        <v>12.5</v>
      </c>
      <c r="Q13" s="346">
        <v>25.0</v>
      </c>
      <c r="R13" s="203">
        <v>12.5</v>
      </c>
      <c r="S13" s="203">
        <v>12.5</v>
      </c>
      <c r="T13" s="203">
        <f t="shared" si="5"/>
        <v>15.625</v>
      </c>
      <c r="U13" s="203">
        <v>0.0</v>
      </c>
      <c r="V13" s="203">
        <v>0.0</v>
      </c>
      <c r="W13" s="203">
        <v>0.0</v>
      </c>
      <c r="X13" s="203">
        <v>0.0</v>
      </c>
      <c r="Y13" s="207">
        <f t="shared" si="6"/>
        <v>0</v>
      </c>
      <c r="Z13" s="348">
        <v>25.0</v>
      </c>
      <c r="AA13" s="348">
        <v>37.5</v>
      </c>
      <c r="AB13" s="347">
        <v>25.0</v>
      </c>
      <c r="AC13" s="348">
        <v>12.5</v>
      </c>
      <c r="AD13" s="349">
        <f t="shared" si="7"/>
        <v>25</v>
      </c>
      <c r="AE13" s="110">
        <f t="shared" si="8"/>
        <v>3</v>
      </c>
      <c r="AF13" s="110">
        <v>16.0</v>
      </c>
      <c r="AG13" s="331">
        <v>37.5</v>
      </c>
      <c r="AH13" s="346">
        <v>50.0</v>
      </c>
      <c r="AI13" s="97"/>
      <c r="AJ13" s="97"/>
      <c r="AK13" s="352"/>
      <c r="AL13" s="217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</row>
    <row r="14">
      <c r="A14" s="97"/>
      <c r="B14" s="203">
        <v>30.0</v>
      </c>
      <c r="C14" s="353"/>
      <c r="D14" s="353"/>
      <c r="E14" s="345"/>
      <c r="F14" s="203">
        <f t="shared" ref="F14:I14" si="10">K14+P14+U14+Z14</f>
        <v>50</v>
      </c>
      <c r="G14" s="203">
        <f t="shared" si="10"/>
        <v>62.5</v>
      </c>
      <c r="H14" s="203">
        <f t="shared" si="10"/>
        <v>43.75</v>
      </c>
      <c r="I14" s="203">
        <f t="shared" si="10"/>
        <v>50</v>
      </c>
      <c r="J14" s="208">
        <f t="shared" si="3"/>
        <v>51.5625</v>
      </c>
      <c r="K14" s="203">
        <v>0.0</v>
      </c>
      <c r="L14" s="346">
        <v>12.5</v>
      </c>
      <c r="M14" s="346">
        <v>6.25</v>
      </c>
      <c r="N14" s="203">
        <v>0.0</v>
      </c>
      <c r="O14" s="207">
        <f t="shared" si="4"/>
        <v>4.6875</v>
      </c>
      <c r="P14" s="346">
        <v>25.0</v>
      </c>
      <c r="Q14" s="203">
        <v>25.0</v>
      </c>
      <c r="R14" s="203">
        <v>12.5</v>
      </c>
      <c r="S14" s="203">
        <v>25.0</v>
      </c>
      <c r="T14" s="203">
        <f t="shared" si="5"/>
        <v>21.875</v>
      </c>
      <c r="U14" s="203">
        <v>0.0</v>
      </c>
      <c r="V14" s="203">
        <v>0.0</v>
      </c>
      <c r="W14" s="203">
        <v>0.0</v>
      </c>
      <c r="X14" s="203">
        <v>0.0</v>
      </c>
      <c r="Y14" s="207">
        <f t="shared" si="6"/>
        <v>0</v>
      </c>
      <c r="Z14" s="348">
        <v>25.0</v>
      </c>
      <c r="AA14" s="347">
        <v>25.0</v>
      </c>
      <c r="AB14" s="347">
        <v>25.0</v>
      </c>
      <c r="AC14" s="348">
        <v>25.0</v>
      </c>
      <c r="AD14" s="349">
        <f t="shared" si="7"/>
        <v>25</v>
      </c>
      <c r="AE14" s="110">
        <f t="shared" si="8"/>
        <v>3</v>
      </c>
      <c r="AF14" s="110">
        <v>12.0</v>
      </c>
      <c r="AG14" s="331">
        <v>37.5</v>
      </c>
      <c r="AH14" s="203">
        <v>25.0</v>
      </c>
      <c r="AI14" s="97"/>
      <c r="AJ14" s="97"/>
      <c r="AK14" s="352"/>
      <c r="AL14" s="217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</row>
    <row r="15">
      <c r="A15" s="97"/>
      <c r="B15" s="203">
        <v>40.0</v>
      </c>
      <c r="C15" s="353"/>
      <c r="D15" s="353"/>
      <c r="E15" s="345"/>
      <c r="F15" s="203">
        <f t="shared" ref="F15:I15" si="11">K15+P15+U15+Z15</f>
        <v>37.5</v>
      </c>
      <c r="G15" s="203">
        <f t="shared" si="11"/>
        <v>68.75</v>
      </c>
      <c r="H15" s="203">
        <f t="shared" si="11"/>
        <v>43.75</v>
      </c>
      <c r="I15" s="203">
        <f t="shared" si="11"/>
        <v>37.5</v>
      </c>
      <c r="J15" s="208">
        <f t="shared" si="3"/>
        <v>46.875</v>
      </c>
      <c r="K15" s="203">
        <v>0.0</v>
      </c>
      <c r="L15" s="203">
        <v>0.0</v>
      </c>
      <c r="M15" s="203">
        <v>0.0</v>
      </c>
      <c r="N15" s="203">
        <v>0.0</v>
      </c>
      <c r="O15" s="207">
        <f t="shared" si="4"/>
        <v>0</v>
      </c>
      <c r="P15" s="203">
        <v>12.5</v>
      </c>
      <c r="Q15" s="203">
        <v>25.0</v>
      </c>
      <c r="R15" s="203">
        <v>12.5</v>
      </c>
      <c r="S15" s="203">
        <v>12.5</v>
      </c>
      <c r="T15" s="203">
        <f t="shared" si="5"/>
        <v>15.625</v>
      </c>
      <c r="U15" s="203">
        <v>0.0</v>
      </c>
      <c r="V15" s="346">
        <v>6.25</v>
      </c>
      <c r="W15" s="346">
        <v>6.25</v>
      </c>
      <c r="X15" s="203">
        <v>0.0</v>
      </c>
      <c r="Y15" s="207">
        <f t="shared" si="6"/>
        <v>3.125</v>
      </c>
      <c r="Z15" s="348">
        <v>25.0</v>
      </c>
      <c r="AA15" s="347">
        <v>37.5</v>
      </c>
      <c r="AB15" s="348">
        <v>25.0</v>
      </c>
      <c r="AC15" s="348">
        <v>25.0</v>
      </c>
      <c r="AD15" s="349">
        <f t="shared" si="7"/>
        <v>28.125</v>
      </c>
      <c r="AE15" s="110">
        <f t="shared" si="8"/>
        <v>3</v>
      </c>
      <c r="AF15" s="110"/>
      <c r="AG15" s="331">
        <v>37.5</v>
      </c>
      <c r="AH15" s="346">
        <v>75.0</v>
      </c>
      <c r="AI15" s="97"/>
      <c r="AJ15" s="97"/>
      <c r="AK15" s="352"/>
      <c r="AL15" s="217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</row>
    <row r="16">
      <c r="A16" s="97"/>
      <c r="B16" s="203">
        <v>50.0</v>
      </c>
      <c r="C16" s="353"/>
      <c r="D16" s="353"/>
      <c r="E16" s="345"/>
      <c r="F16" s="203">
        <f t="shared" ref="F16:I16" si="12">K16+P16+U16+Z16</f>
        <v>50</v>
      </c>
      <c r="G16" s="203">
        <f t="shared" si="12"/>
        <v>50</v>
      </c>
      <c r="H16" s="203">
        <f t="shared" si="12"/>
        <v>43.75</v>
      </c>
      <c r="I16" s="203">
        <f t="shared" si="12"/>
        <v>12.5</v>
      </c>
      <c r="J16" s="208">
        <f t="shared" si="3"/>
        <v>39.0625</v>
      </c>
      <c r="K16" s="203">
        <v>0.0</v>
      </c>
      <c r="L16" s="203">
        <v>0.0</v>
      </c>
      <c r="M16" s="346">
        <v>6.25</v>
      </c>
      <c r="N16" s="203">
        <v>0.0</v>
      </c>
      <c r="O16" s="207">
        <f t="shared" si="4"/>
        <v>1.5625</v>
      </c>
      <c r="P16" s="346">
        <v>12.5</v>
      </c>
      <c r="Q16" s="346">
        <v>12.5</v>
      </c>
      <c r="R16" s="203">
        <v>12.5</v>
      </c>
      <c r="S16" s="203">
        <v>0.0</v>
      </c>
      <c r="T16" s="203">
        <f t="shared" si="5"/>
        <v>9.375</v>
      </c>
      <c r="U16" s="346">
        <v>12.5</v>
      </c>
      <c r="V16" s="203">
        <v>0.0</v>
      </c>
      <c r="W16" s="203">
        <v>0.0</v>
      </c>
      <c r="X16" s="203">
        <v>0.0</v>
      </c>
      <c r="Y16" s="207">
        <f t="shared" si="6"/>
        <v>3.125</v>
      </c>
      <c r="Z16" s="348">
        <v>25.0</v>
      </c>
      <c r="AA16" s="347">
        <v>37.5</v>
      </c>
      <c r="AB16" s="348">
        <v>25.0</v>
      </c>
      <c r="AC16" s="348">
        <v>12.5</v>
      </c>
      <c r="AD16" s="349">
        <f t="shared" si="7"/>
        <v>25</v>
      </c>
      <c r="AE16" s="110">
        <f t="shared" si="8"/>
        <v>4</v>
      </c>
      <c r="AF16" s="110">
        <v>4.0</v>
      </c>
      <c r="AG16" s="331">
        <v>25.0</v>
      </c>
      <c r="AH16" s="346">
        <v>75.0</v>
      </c>
      <c r="AI16" s="97"/>
      <c r="AJ16" s="97"/>
      <c r="AK16" s="352"/>
      <c r="AL16" s="217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</row>
    <row r="17">
      <c r="A17" s="97"/>
      <c r="B17" s="203">
        <v>60.0</v>
      </c>
      <c r="C17" s="354"/>
      <c r="D17" s="354"/>
      <c r="E17" s="345"/>
      <c r="F17" s="203">
        <f t="shared" ref="F17:I17" si="13">K17+P17+U17+Z17</f>
        <v>37.5</v>
      </c>
      <c r="G17" s="203">
        <f t="shared" si="13"/>
        <v>62.5</v>
      </c>
      <c r="H17" s="203">
        <f t="shared" si="13"/>
        <v>56.25</v>
      </c>
      <c r="I17" s="203">
        <f t="shared" si="13"/>
        <v>18.75</v>
      </c>
      <c r="J17" s="208">
        <f t="shared" si="3"/>
        <v>43.75</v>
      </c>
      <c r="K17" s="203">
        <v>0.0</v>
      </c>
      <c r="L17" s="203">
        <v>0.0</v>
      </c>
      <c r="M17" s="203">
        <v>6.25</v>
      </c>
      <c r="N17" s="203">
        <v>0.0</v>
      </c>
      <c r="O17" s="207">
        <f t="shared" si="4"/>
        <v>1.5625</v>
      </c>
      <c r="P17" s="203">
        <v>12.5</v>
      </c>
      <c r="Q17" s="346">
        <v>25.0</v>
      </c>
      <c r="R17" s="346">
        <v>25.0</v>
      </c>
      <c r="S17" s="346">
        <v>12.5</v>
      </c>
      <c r="T17" s="203">
        <f t="shared" si="5"/>
        <v>18.75</v>
      </c>
      <c r="U17" s="203">
        <v>12.5</v>
      </c>
      <c r="V17" s="346">
        <v>12.5</v>
      </c>
      <c r="W17" s="203">
        <v>0.0</v>
      </c>
      <c r="X17" s="203">
        <v>0.0</v>
      </c>
      <c r="Y17" s="207">
        <f t="shared" si="6"/>
        <v>6.25</v>
      </c>
      <c r="Z17" s="348">
        <v>12.5</v>
      </c>
      <c r="AA17" s="347">
        <v>25.0</v>
      </c>
      <c r="AB17" s="348">
        <v>25.0</v>
      </c>
      <c r="AC17" s="348">
        <v>6.25</v>
      </c>
      <c r="AD17" s="349">
        <f t="shared" si="7"/>
        <v>17.1875</v>
      </c>
      <c r="AE17" s="110">
        <f t="shared" si="8"/>
        <v>4</v>
      </c>
      <c r="AF17" s="110">
        <v>4.0</v>
      </c>
      <c r="AG17" s="331">
        <v>25.0</v>
      </c>
      <c r="AH17" s="203">
        <v>25.0</v>
      </c>
      <c r="AI17" s="97"/>
      <c r="AJ17" s="97"/>
      <c r="AK17" s="352"/>
      <c r="AL17" s="217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</row>
    <row r="18">
      <c r="A18" s="97"/>
      <c r="B18" s="203">
        <v>70.0</v>
      </c>
      <c r="C18" s="354"/>
      <c r="D18" s="354"/>
      <c r="E18" s="345"/>
      <c r="F18" s="203">
        <f t="shared" ref="F18:I18" si="14">K18+P18+U18+Z18</f>
        <v>12.5</v>
      </c>
      <c r="G18" s="203">
        <f t="shared" si="14"/>
        <v>43.75</v>
      </c>
      <c r="H18" s="203">
        <f t="shared" si="14"/>
        <v>56.25</v>
      </c>
      <c r="I18" s="203">
        <f t="shared" si="14"/>
        <v>12.5</v>
      </c>
      <c r="J18" s="208">
        <f t="shared" si="3"/>
        <v>31.25</v>
      </c>
      <c r="K18" s="203">
        <v>0.0</v>
      </c>
      <c r="L18" s="203">
        <v>0.0</v>
      </c>
      <c r="M18" s="203">
        <v>0.0</v>
      </c>
      <c r="N18" s="203">
        <v>0.0</v>
      </c>
      <c r="O18" s="207">
        <f t="shared" si="4"/>
        <v>0</v>
      </c>
      <c r="P18" s="203">
        <v>0.0</v>
      </c>
      <c r="Q18" s="346">
        <v>12.5</v>
      </c>
      <c r="R18" s="346">
        <v>25.0</v>
      </c>
      <c r="S18" s="203">
        <v>0.0</v>
      </c>
      <c r="T18" s="203">
        <f t="shared" si="5"/>
        <v>9.375</v>
      </c>
      <c r="U18" s="203">
        <v>0.0</v>
      </c>
      <c r="V18" s="203">
        <v>6.25</v>
      </c>
      <c r="W18" s="203">
        <v>6.25</v>
      </c>
      <c r="X18" s="203">
        <v>0.0</v>
      </c>
      <c r="Y18" s="207">
        <f t="shared" si="6"/>
        <v>3.125</v>
      </c>
      <c r="Z18" s="348">
        <v>12.5</v>
      </c>
      <c r="AA18" s="348">
        <v>25.0</v>
      </c>
      <c r="AB18" s="347">
        <v>25.0</v>
      </c>
      <c r="AC18" s="348">
        <v>12.5</v>
      </c>
      <c r="AD18" s="349">
        <f t="shared" si="7"/>
        <v>18.75</v>
      </c>
      <c r="AE18" s="110">
        <f t="shared" si="8"/>
        <v>3</v>
      </c>
      <c r="AF18" s="110"/>
      <c r="AG18" s="331">
        <v>12.5</v>
      </c>
      <c r="AH18" s="346">
        <v>50.0</v>
      </c>
      <c r="AI18" s="97"/>
      <c r="AJ18" s="97"/>
      <c r="AK18" s="352"/>
      <c r="AL18" s="217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</row>
    <row r="19">
      <c r="A19" s="97"/>
      <c r="B19" s="203">
        <v>80.0</v>
      </c>
      <c r="C19" s="354"/>
      <c r="D19" s="354"/>
      <c r="E19" s="345"/>
      <c r="F19" s="203">
        <f t="shared" ref="F19:I19" si="15">K19+P19+U19+Z19</f>
        <v>37.5</v>
      </c>
      <c r="G19" s="203">
        <f t="shared" si="15"/>
        <v>37.5</v>
      </c>
      <c r="H19" s="203">
        <f t="shared" si="15"/>
        <v>37.5</v>
      </c>
      <c r="I19" s="203">
        <f t="shared" si="15"/>
        <v>12.5</v>
      </c>
      <c r="J19" s="208">
        <f t="shared" si="3"/>
        <v>31.25</v>
      </c>
      <c r="K19" s="203">
        <v>0.0</v>
      </c>
      <c r="L19" s="203">
        <v>0.0</v>
      </c>
      <c r="M19" s="346">
        <v>12.5</v>
      </c>
      <c r="N19" s="203">
        <v>0.0</v>
      </c>
      <c r="O19" s="207">
        <f t="shared" si="4"/>
        <v>3.125</v>
      </c>
      <c r="P19" s="203">
        <v>12.5</v>
      </c>
      <c r="Q19" s="203">
        <v>12.5</v>
      </c>
      <c r="R19" s="203">
        <v>0.0</v>
      </c>
      <c r="S19" s="203">
        <v>0.0</v>
      </c>
      <c r="T19" s="203">
        <f t="shared" si="5"/>
        <v>6.25</v>
      </c>
      <c r="U19" s="203">
        <v>0.0</v>
      </c>
      <c r="V19" s="203">
        <v>0.0</v>
      </c>
      <c r="W19" s="203">
        <v>0.0</v>
      </c>
      <c r="X19" s="203">
        <v>0.0</v>
      </c>
      <c r="Y19" s="207">
        <f t="shared" si="6"/>
        <v>0</v>
      </c>
      <c r="Z19" s="347">
        <v>25.0</v>
      </c>
      <c r="AA19" s="348">
        <v>25.0</v>
      </c>
      <c r="AB19" s="348">
        <v>25.0</v>
      </c>
      <c r="AC19" s="348">
        <v>12.5</v>
      </c>
      <c r="AD19" s="349">
        <f t="shared" si="7"/>
        <v>21.875</v>
      </c>
      <c r="AE19" s="110">
        <f t="shared" si="8"/>
        <v>3</v>
      </c>
      <c r="AF19" s="110">
        <v>8.0</v>
      </c>
      <c r="AG19" s="331">
        <v>37.5</v>
      </c>
      <c r="AH19" s="346">
        <v>25.0</v>
      </c>
      <c r="AI19" s="97"/>
      <c r="AJ19" s="97"/>
      <c r="AK19" s="352"/>
      <c r="AL19" s="217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</row>
    <row r="20">
      <c r="A20" s="97"/>
      <c r="B20" s="203">
        <v>90.0</v>
      </c>
      <c r="C20" s="354"/>
      <c r="D20" s="354"/>
      <c r="E20" s="345"/>
      <c r="F20" s="203">
        <f t="shared" ref="F20:I20" si="16">K20+P20+U20+Z20</f>
        <v>100</v>
      </c>
      <c r="G20" s="203">
        <f t="shared" si="16"/>
        <v>62.5</v>
      </c>
      <c r="H20" s="203">
        <f t="shared" si="16"/>
        <v>43.75</v>
      </c>
      <c r="I20" s="203">
        <f t="shared" si="16"/>
        <v>43.75</v>
      </c>
      <c r="J20" s="208">
        <f t="shared" si="3"/>
        <v>62.5</v>
      </c>
      <c r="K20" s="346">
        <v>12.5</v>
      </c>
      <c r="L20" s="203">
        <v>0.0</v>
      </c>
      <c r="M20" s="203">
        <v>0.0</v>
      </c>
      <c r="N20" s="203">
        <v>0.0</v>
      </c>
      <c r="O20" s="207">
        <f t="shared" si="4"/>
        <v>3.125</v>
      </c>
      <c r="P20" s="346">
        <v>37.5</v>
      </c>
      <c r="Q20" s="346">
        <v>25.0</v>
      </c>
      <c r="R20" s="346">
        <v>12.5</v>
      </c>
      <c r="S20" s="346">
        <v>12.5</v>
      </c>
      <c r="T20" s="203">
        <f t="shared" si="5"/>
        <v>21.875</v>
      </c>
      <c r="U20" s="203">
        <v>12.5</v>
      </c>
      <c r="V20" s="203">
        <v>12.5</v>
      </c>
      <c r="W20" s="203">
        <v>6.25</v>
      </c>
      <c r="X20" s="203">
        <v>6.25</v>
      </c>
      <c r="Y20" s="207">
        <f t="shared" si="6"/>
        <v>9.375</v>
      </c>
      <c r="Z20" s="348">
        <v>37.5</v>
      </c>
      <c r="AA20" s="348">
        <v>25.0</v>
      </c>
      <c r="AB20" s="348">
        <v>25.0</v>
      </c>
      <c r="AC20" s="348">
        <v>25.0</v>
      </c>
      <c r="AD20" s="349">
        <f t="shared" si="7"/>
        <v>28.125</v>
      </c>
      <c r="AE20" s="110">
        <f t="shared" si="8"/>
        <v>4</v>
      </c>
      <c r="AF20" s="110">
        <v>8.0</v>
      </c>
      <c r="AG20" s="331">
        <v>12.5</v>
      </c>
      <c r="AH20" s="346">
        <v>75.0</v>
      </c>
      <c r="AI20" s="97"/>
      <c r="AJ20" s="97"/>
      <c r="AK20" s="352"/>
      <c r="AL20" s="217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</row>
    <row r="21">
      <c r="A21" s="96"/>
      <c r="B21" s="203">
        <v>100.0</v>
      </c>
      <c r="C21" s="355" t="s">
        <v>389</v>
      </c>
      <c r="D21" s="355" t="s">
        <v>390</v>
      </c>
      <c r="E21" s="345"/>
      <c r="F21" s="203">
        <f t="shared" ref="F21:I21" si="17">K21+P21+U21+Z21</f>
        <v>87.5</v>
      </c>
      <c r="G21" s="203">
        <f t="shared" si="17"/>
        <v>68.75</v>
      </c>
      <c r="H21" s="203">
        <f t="shared" si="17"/>
        <v>37.5</v>
      </c>
      <c r="I21" s="203">
        <f t="shared" si="17"/>
        <v>62.5</v>
      </c>
      <c r="J21" s="208">
        <f t="shared" si="3"/>
        <v>64.0625</v>
      </c>
      <c r="K21" s="203">
        <v>0.0</v>
      </c>
      <c r="L21" s="346">
        <v>6.25</v>
      </c>
      <c r="M21" s="203">
        <v>0.0</v>
      </c>
      <c r="N21" s="203">
        <v>0.0</v>
      </c>
      <c r="O21" s="207">
        <f t="shared" si="4"/>
        <v>1.5625</v>
      </c>
      <c r="P21" s="346">
        <v>25.0</v>
      </c>
      <c r="Q21" s="346">
        <v>25.0</v>
      </c>
      <c r="R21" s="203">
        <v>12.5</v>
      </c>
      <c r="S21" s="203">
        <v>12.5</v>
      </c>
      <c r="T21" s="203">
        <f t="shared" si="5"/>
        <v>18.75</v>
      </c>
      <c r="U21" s="203">
        <v>12.5</v>
      </c>
      <c r="V21" s="203">
        <v>0.0</v>
      </c>
      <c r="W21" s="203">
        <v>0.0</v>
      </c>
      <c r="X21" s="203">
        <v>12.5</v>
      </c>
      <c r="Y21" s="207">
        <f t="shared" si="6"/>
        <v>6.25</v>
      </c>
      <c r="Z21" s="348">
        <v>50.0</v>
      </c>
      <c r="AA21" s="348">
        <v>37.5</v>
      </c>
      <c r="AB21" s="348">
        <v>25.0</v>
      </c>
      <c r="AC21" s="348">
        <v>37.5</v>
      </c>
      <c r="AD21" s="349">
        <f t="shared" si="7"/>
        <v>37.5</v>
      </c>
      <c r="AE21" s="110">
        <f t="shared" si="8"/>
        <v>4</v>
      </c>
      <c r="AF21" s="110">
        <v>4.0</v>
      </c>
      <c r="AG21" s="356">
        <v>0.0</v>
      </c>
      <c r="AH21" s="203">
        <v>25.0</v>
      </c>
      <c r="AI21" s="96"/>
      <c r="AJ21" s="96"/>
      <c r="AK21" s="352"/>
      <c r="AL21" s="217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</row>
    <row r="22">
      <c r="A22" s="202">
        <v>2.0</v>
      </c>
      <c r="B22" s="203">
        <v>0.0</v>
      </c>
      <c r="C22" s="344" t="s">
        <v>391</v>
      </c>
      <c r="D22" s="344" t="s">
        <v>392</v>
      </c>
      <c r="E22" s="357"/>
      <c r="F22" s="203">
        <f t="shared" ref="F22:I22" si="18">K22+P22+U22+Z22</f>
        <v>56.25</v>
      </c>
      <c r="G22" s="203">
        <f t="shared" si="18"/>
        <v>56.25</v>
      </c>
      <c r="H22" s="203">
        <f t="shared" si="18"/>
        <v>43.75</v>
      </c>
      <c r="I22" s="203">
        <f t="shared" si="18"/>
        <v>25</v>
      </c>
      <c r="J22" s="208">
        <f t="shared" si="3"/>
        <v>45.3125</v>
      </c>
      <c r="K22" s="203">
        <v>0.0</v>
      </c>
      <c r="L22" s="346">
        <v>6.25</v>
      </c>
      <c r="M22" s="346">
        <v>6.25</v>
      </c>
      <c r="N22" s="203">
        <v>0.0</v>
      </c>
      <c r="O22" s="207">
        <f t="shared" si="4"/>
        <v>3.125</v>
      </c>
      <c r="P22" s="346">
        <v>25.0</v>
      </c>
      <c r="Q22" s="346">
        <v>12.5</v>
      </c>
      <c r="R22" s="203">
        <v>12.5</v>
      </c>
      <c r="S22" s="203">
        <v>0.0</v>
      </c>
      <c r="T22" s="203">
        <f t="shared" si="5"/>
        <v>12.5</v>
      </c>
      <c r="U22" s="203">
        <v>6.25</v>
      </c>
      <c r="V22" s="346">
        <v>12.5</v>
      </c>
      <c r="W22" s="203">
        <v>0.0</v>
      </c>
      <c r="X22" s="203">
        <v>0.0</v>
      </c>
      <c r="Y22" s="207">
        <f t="shared" si="6"/>
        <v>4.6875</v>
      </c>
      <c r="Z22" s="347">
        <v>25.0</v>
      </c>
      <c r="AA22" s="348">
        <v>25.0</v>
      </c>
      <c r="AB22" s="347">
        <v>25.0</v>
      </c>
      <c r="AC22" s="347">
        <v>25.0</v>
      </c>
      <c r="AD22" s="349">
        <f t="shared" si="7"/>
        <v>25</v>
      </c>
      <c r="AE22" s="110">
        <f t="shared" si="8"/>
        <v>4</v>
      </c>
      <c r="AF22" s="110">
        <v>8.0</v>
      </c>
      <c r="AG22" s="331">
        <v>0.0</v>
      </c>
      <c r="AH22" s="203">
        <v>25.0</v>
      </c>
      <c r="AI22" s="214" t="s">
        <v>388</v>
      </c>
      <c r="AJ22" s="351">
        <v>1.0</v>
      </c>
      <c r="AK22" s="352"/>
      <c r="AL22" s="217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</row>
    <row r="23">
      <c r="A23" s="97"/>
      <c r="B23" s="203">
        <v>10.0</v>
      </c>
      <c r="C23" s="353"/>
      <c r="D23" s="353"/>
      <c r="E23" s="357"/>
      <c r="F23" s="203">
        <f t="shared" ref="F23:I23" si="19">K23+P23+U23+Z23</f>
        <v>12.5</v>
      </c>
      <c r="G23" s="203">
        <f t="shared" si="19"/>
        <v>37.5</v>
      </c>
      <c r="H23" s="203">
        <f t="shared" si="19"/>
        <v>25</v>
      </c>
      <c r="I23" s="203">
        <f t="shared" si="19"/>
        <v>37.5</v>
      </c>
      <c r="J23" s="208">
        <f t="shared" si="3"/>
        <v>28.125</v>
      </c>
      <c r="K23" s="203">
        <v>0.0</v>
      </c>
      <c r="L23" s="203">
        <v>0.0</v>
      </c>
      <c r="M23" s="203">
        <v>0.0</v>
      </c>
      <c r="N23" s="346">
        <v>12.5</v>
      </c>
      <c r="O23" s="207">
        <f t="shared" si="4"/>
        <v>3.125</v>
      </c>
      <c r="P23" s="203">
        <v>0.0</v>
      </c>
      <c r="Q23" s="346">
        <v>12.5</v>
      </c>
      <c r="R23" s="203">
        <v>6.25</v>
      </c>
      <c r="S23" s="203">
        <v>12.5</v>
      </c>
      <c r="T23" s="203">
        <f t="shared" si="5"/>
        <v>7.8125</v>
      </c>
      <c r="U23" s="203">
        <v>0.0</v>
      </c>
      <c r="V23" s="346">
        <v>12.5</v>
      </c>
      <c r="W23" s="203">
        <v>6.25</v>
      </c>
      <c r="X23" s="203">
        <v>0.0</v>
      </c>
      <c r="Y23" s="207">
        <f t="shared" si="6"/>
        <v>4.6875</v>
      </c>
      <c r="Z23" s="348">
        <v>12.5</v>
      </c>
      <c r="AA23" s="348">
        <v>12.5</v>
      </c>
      <c r="AB23" s="348">
        <v>12.5</v>
      </c>
      <c r="AC23" s="348">
        <v>12.5</v>
      </c>
      <c r="AD23" s="349">
        <f t="shared" si="7"/>
        <v>12.5</v>
      </c>
      <c r="AE23" s="110">
        <f t="shared" si="8"/>
        <v>4</v>
      </c>
      <c r="AF23" s="110">
        <v>8.0</v>
      </c>
      <c r="AG23" s="331">
        <v>37.5</v>
      </c>
      <c r="AH23" s="203">
        <v>25.0</v>
      </c>
      <c r="AI23" s="97"/>
      <c r="AJ23" s="97"/>
      <c r="AK23" s="352"/>
      <c r="AL23" s="217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</row>
    <row r="24">
      <c r="A24" s="97"/>
      <c r="B24" s="203">
        <v>20.0</v>
      </c>
      <c r="C24" s="353"/>
      <c r="D24" s="353"/>
      <c r="E24" s="357"/>
      <c r="F24" s="203">
        <f t="shared" ref="F24:I24" si="20">K24+P24+U24+Z24</f>
        <v>37.5</v>
      </c>
      <c r="G24" s="203">
        <f t="shared" si="20"/>
        <v>50</v>
      </c>
      <c r="H24" s="203">
        <f t="shared" si="20"/>
        <v>25</v>
      </c>
      <c r="I24" s="203">
        <f t="shared" si="20"/>
        <v>62.5</v>
      </c>
      <c r="J24" s="208">
        <f t="shared" si="3"/>
        <v>43.75</v>
      </c>
      <c r="K24" s="203">
        <v>0.0</v>
      </c>
      <c r="L24" s="203">
        <v>0.0</v>
      </c>
      <c r="M24" s="203">
        <v>0.0</v>
      </c>
      <c r="N24" s="346">
        <v>12.5</v>
      </c>
      <c r="O24" s="207">
        <f t="shared" si="4"/>
        <v>3.125</v>
      </c>
      <c r="P24" s="346">
        <v>12.5</v>
      </c>
      <c r="Q24" s="203">
        <v>12.5</v>
      </c>
      <c r="R24" s="203">
        <v>0.0</v>
      </c>
      <c r="S24" s="203">
        <v>12.5</v>
      </c>
      <c r="T24" s="203">
        <f t="shared" si="5"/>
        <v>9.375</v>
      </c>
      <c r="U24" s="203">
        <v>0.0</v>
      </c>
      <c r="V24" s="346">
        <v>12.5</v>
      </c>
      <c r="W24" s="203">
        <v>0.0</v>
      </c>
      <c r="X24" s="203">
        <v>0.0</v>
      </c>
      <c r="Y24" s="207">
        <f t="shared" si="6"/>
        <v>3.125</v>
      </c>
      <c r="Z24" s="347">
        <v>25.0</v>
      </c>
      <c r="AA24" s="347">
        <v>25.0</v>
      </c>
      <c r="AB24" s="347">
        <v>25.0</v>
      </c>
      <c r="AC24" s="347">
        <v>37.5</v>
      </c>
      <c r="AD24" s="349">
        <f t="shared" si="7"/>
        <v>28.125</v>
      </c>
      <c r="AE24" s="110">
        <f t="shared" si="8"/>
        <v>4</v>
      </c>
      <c r="AF24" s="110">
        <v>8.0</v>
      </c>
      <c r="AG24" s="331">
        <v>25.0</v>
      </c>
      <c r="AH24" s="203">
        <v>25.0</v>
      </c>
      <c r="AI24" s="97"/>
      <c r="AJ24" s="97"/>
      <c r="AK24" s="352"/>
      <c r="AL24" s="217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</row>
    <row r="25">
      <c r="A25" s="97"/>
      <c r="B25" s="203">
        <v>30.0</v>
      </c>
      <c r="C25" s="353"/>
      <c r="D25" s="353"/>
      <c r="E25" s="357"/>
      <c r="F25" s="203">
        <f t="shared" ref="F25:I25" si="21">K25+P25+U25+Z25</f>
        <v>50</v>
      </c>
      <c r="G25" s="203">
        <f t="shared" si="21"/>
        <v>31.25</v>
      </c>
      <c r="H25" s="203">
        <f t="shared" si="21"/>
        <v>43.75</v>
      </c>
      <c r="I25" s="203">
        <f t="shared" si="21"/>
        <v>25</v>
      </c>
      <c r="J25" s="208">
        <f t="shared" si="3"/>
        <v>37.5</v>
      </c>
      <c r="K25" s="203">
        <v>0.0</v>
      </c>
      <c r="L25" s="346">
        <v>6.25</v>
      </c>
      <c r="M25" s="346">
        <v>6.25</v>
      </c>
      <c r="N25" s="203">
        <v>0.0</v>
      </c>
      <c r="O25" s="207">
        <f t="shared" si="4"/>
        <v>3.125</v>
      </c>
      <c r="P25" s="203">
        <v>12.5</v>
      </c>
      <c r="Q25" s="203">
        <v>12.5</v>
      </c>
      <c r="R25" s="203">
        <v>12.5</v>
      </c>
      <c r="S25" s="203">
        <v>0.0</v>
      </c>
      <c r="T25" s="203">
        <f t="shared" si="5"/>
        <v>9.375</v>
      </c>
      <c r="U25" s="203">
        <v>0.0</v>
      </c>
      <c r="V25" s="203">
        <v>0.0</v>
      </c>
      <c r="W25" s="203">
        <v>0.0</v>
      </c>
      <c r="X25" s="203">
        <v>0.0</v>
      </c>
      <c r="Y25" s="207">
        <f t="shared" si="6"/>
        <v>0</v>
      </c>
      <c r="Z25" s="347">
        <v>37.5</v>
      </c>
      <c r="AA25" s="348">
        <v>12.5</v>
      </c>
      <c r="AB25" s="348">
        <v>25.0</v>
      </c>
      <c r="AC25" s="348">
        <v>25.0</v>
      </c>
      <c r="AD25" s="349">
        <f t="shared" si="7"/>
        <v>25</v>
      </c>
      <c r="AE25" s="110">
        <f t="shared" si="8"/>
        <v>3</v>
      </c>
      <c r="AF25" s="110">
        <v>8.0</v>
      </c>
      <c r="AG25" s="331">
        <v>25.0</v>
      </c>
      <c r="AH25" s="203">
        <v>50.0</v>
      </c>
      <c r="AI25" s="97"/>
      <c r="AJ25" s="97"/>
      <c r="AK25" s="352"/>
      <c r="AL25" s="217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</row>
    <row r="26">
      <c r="A26" s="97"/>
      <c r="B26" s="203">
        <v>40.0</v>
      </c>
      <c r="C26" s="353"/>
      <c r="D26" s="353"/>
      <c r="E26" s="357"/>
      <c r="F26" s="203">
        <f t="shared" ref="F26:I26" si="22">K26+P26+U26+Z26</f>
        <v>43.75</v>
      </c>
      <c r="G26" s="203">
        <f t="shared" si="22"/>
        <v>62.5</v>
      </c>
      <c r="H26" s="203">
        <f t="shared" si="22"/>
        <v>25</v>
      </c>
      <c r="I26" s="203">
        <f t="shared" si="22"/>
        <v>37.5</v>
      </c>
      <c r="J26" s="208">
        <f t="shared" si="3"/>
        <v>42.1875</v>
      </c>
      <c r="K26" s="203">
        <v>0.0</v>
      </c>
      <c r="L26" s="346">
        <v>12.5</v>
      </c>
      <c r="M26" s="203">
        <v>0.0</v>
      </c>
      <c r="N26" s="203">
        <v>0.0</v>
      </c>
      <c r="O26" s="207">
        <f t="shared" si="4"/>
        <v>3.125</v>
      </c>
      <c r="P26" s="346">
        <v>25.0</v>
      </c>
      <c r="Q26" s="346">
        <v>25.0</v>
      </c>
      <c r="R26" s="203">
        <v>12.5</v>
      </c>
      <c r="S26" s="203">
        <v>12.5</v>
      </c>
      <c r="T26" s="203">
        <f t="shared" si="5"/>
        <v>18.75</v>
      </c>
      <c r="U26" s="203">
        <v>6.25</v>
      </c>
      <c r="V26" s="203">
        <v>0.0</v>
      </c>
      <c r="W26" s="203">
        <v>0.0</v>
      </c>
      <c r="X26" s="203">
        <v>0.0</v>
      </c>
      <c r="Y26" s="207">
        <f t="shared" si="6"/>
        <v>1.5625</v>
      </c>
      <c r="Z26" s="348">
        <v>12.5</v>
      </c>
      <c r="AA26" s="347">
        <v>25.0</v>
      </c>
      <c r="AB26" s="348">
        <v>12.5</v>
      </c>
      <c r="AC26" s="348">
        <v>25.0</v>
      </c>
      <c r="AD26" s="349">
        <f t="shared" si="7"/>
        <v>18.75</v>
      </c>
      <c r="AE26" s="110">
        <f t="shared" si="8"/>
        <v>4</v>
      </c>
      <c r="AF26" s="110">
        <v>8.0</v>
      </c>
      <c r="AG26" s="331">
        <v>25.0</v>
      </c>
      <c r="AH26" s="203">
        <v>25.0</v>
      </c>
      <c r="AI26" s="97"/>
      <c r="AJ26" s="97"/>
      <c r="AK26" s="352"/>
      <c r="AL26" s="217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</row>
    <row r="27">
      <c r="A27" s="97"/>
      <c r="B27" s="203">
        <v>50.0</v>
      </c>
      <c r="C27" s="353"/>
      <c r="D27" s="353"/>
      <c r="E27" s="357"/>
      <c r="F27" s="203">
        <f t="shared" ref="F27:I27" si="23">K27+P27+U27+Z27</f>
        <v>62.5</v>
      </c>
      <c r="G27" s="203">
        <f t="shared" si="23"/>
        <v>37.5</v>
      </c>
      <c r="H27" s="203">
        <f t="shared" si="23"/>
        <v>31.25</v>
      </c>
      <c r="I27" s="203">
        <f t="shared" si="23"/>
        <v>50</v>
      </c>
      <c r="J27" s="208">
        <f t="shared" si="3"/>
        <v>45.3125</v>
      </c>
      <c r="K27" s="203">
        <v>0.0</v>
      </c>
      <c r="L27" s="203">
        <v>0.0</v>
      </c>
      <c r="M27" s="203">
        <v>0.0</v>
      </c>
      <c r="N27" s="203">
        <v>0.0</v>
      </c>
      <c r="O27" s="207">
        <f t="shared" si="4"/>
        <v>0</v>
      </c>
      <c r="P27" s="346">
        <v>25.0</v>
      </c>
      <c r="Q27" s="203">
        <v>12.5</v>
      </c>
      <c r="R27" s="346">
        <v>12.5</v>
      </c>
      <c r="S27" s="203">
        <v>12.5</v>
      </c>
      <c r="T27" s="203">
        <f t="shared" si="5"/>
        <v>15.625</v>
      </c>
      <c r="U27" s="203">
        <v>12.5</v>
      </c>
      <c r="V27" s="203">
        <v>0.0</v>
      </c>
      <c r="W27" s="203">
        <v>6.25</v>
      </c>
      <c r="X27" s="203">
        <v>12.5</v>
      </c>
      <c r="Y27" s="207">
        <f t="shared" si="6"/>
        <v>7.8125</v>
      </c>
      <c r="Z27" s="348">
        <v>25.0</v>
      </c>
      <c r="AA27" s="347">
        <v>25.0</v>
      </c>
      <c r="AB27" s="348">
        <v>12.5</v>
      </c>
      <c r="AC27" s="348">
        <v>25.0</v>
      </c>
      <c r="AD27" s="349">
        <f t="shared" si="7"/>
        <v>21.875</v>
      </c>
      <c r="AE27" s="110">
        <f t="shared" si="8"/>
        <v>3</v>
      </c>
      <c r="AF27" s="110"/>
      <c r="AG27" s="331">
        <v>12.5</v>
      </c>
      <c r="AH27" s="203">
        <v>25.0</v>
      </c>
      <c r="AI27" s="97"/>
      <c r="AJ27" s="97"/>
      <c r="AK27" s="352"/>
      <c r="AL27" s="217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</row>
    <row r="28">
      <c r="A28" s="97"/>
      <c r="B28" s="203">
        <v>60.0</v>
      </c>
      <c r="C28" s="354"/>
      <c r="D28" s="354"/>
      <c r="E28" s="345"/>
      <c r="F28" s="203">
        <f t="shared" ref="F28:I28" si="24">K28+P28+U28+Z28</f>
        <v>81.25</v>
      </c>
      <c r="G28" s="203">
        <f t="shared" si="24"/>
        <v>12.5</v>
      </c>
      <c r="H28" s="203">
        <f t="shared" si="24"/>
        <v>43.75</v>
      </c>
      <c r="I28" s="203">
        <f t="shared" si="24"/>
        <v>25</v>
      </c>
      <c r="J28" s="208">
        <f t="shared" si="3"/>
        <v>40.625</v>
      </c>
      <c r="K28" s="203">
        <v>0.0</v>
      </c>
      <c r="L28" s="203">
        <v>0.0</v>
      </c>
      <c r="M28" s="203">
        <v>0.0</v>
      </c>
      <c r="N28" s="203">
        <v>0.0</v>
      </c>
      <c r="O28" s="207">
        <f t="shared" si="4"/>
        <v>0</v>
      </c>
      <c r="P28" s="346">
        <v>37.5</v>
      </c>
      <c r="Q28" s="203">
        <v>0.0</v>
      </c>
      <c r="R28" s="346">
        <v>12.5</v>
      </c>
      <c r="S28" s="203">
        <v>12.5</v>
      </c>
      <c r="T28" s="203">
        <f t="shared" si="5"/>
        <v>15.625</v>
      </c>
      <c r="U28" s="203">
        <v>6.25</v>
      </c>
      <c r="V28" s="203">
        <v>0.0</v>
      </c>
      <c r="W28" s="203">
        <v>6.25</v>
      </c>
      <c r="X28" s="203">
        <v>0.0</v>
      </c>
      <c r="Y28" s="207">
        <f t="shared" si="6"/>
        <v>3.125</v>
      </c>
      <c r="Z28" s="347">
        <v>37.5</v>
      </c>
      <c r="AA28" s="348">
        <v>12.5</v>
      </c>
      <c r="AB28" s="348">
        <v>25.0</v>
      </c>
      <c r="AC28" s="348">
        <v>12.5</v>
      </c>
      <c r="AD28" s="349">
        <f t="shared" si="7"/>
        <v>21.875</v>
      </c>
      <c r="AE28" s="110">
        <f t="shared" si="8"/>
        <v>3</v>
      </c>
      <c r="AF28" s="110"/>
      <c r="AG28" s="331">
        <v>12.5</v>
      </c>
      <c r="AH28" s="346">
        <v>25.0</v>
      </c>
      <c r="AI28" s="97"/>
      <c r="AJ28" s="97"/>
      <c r="AK28" s="352"/>
      <c r="AL28" s="217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</row>
    <row r="29">
      <c r="A29" s="97"/>
      <c r="B29" s="203">
        <v>70.0</v>
      </c>
      <c r="C29" s="354"/>
      <c r="D29" s="354"/>
      <c r="E29" s="345"/>
      <c r="F29" s="203">
        <f t="shared" ref="F29:I29" si="25">K29+P29+U29+Z29</f>
        <v>37.5</v>
      </c>
      <c r="G29" s="203">
        <f t="shared" si="25"/>
        <v>56.25</v>
      </c>
      <c r="H29" s="203">
        <f t="shared" si="25"/>
        <v>43.75</v>
      </c>
      <c r="I29" s="203">
        <f t="shared" si="25"/>
        <v>12.5</v>
      </c>
      <c r="J29" s="208">
        <f t="shared" si="3"/>
        <v>37.5</v>
      </c>
      <c r="K29" s="203">
        <v>0.0</v>
      </c>
      <c r="L29" s="203">
        <v>6.25</v>
      </c>
      <c r="M29" s="346">
        <v>6.25</v>
      </c>
      <c r="N29" s="203">
        <v>0.0</v>
      </c>
      <c r="O29" s="207">
        <f t="shared" si="4"/>
        <v>3.125</v>
      </c>
      <c r="P29" s="203">
        <v>12.5</v>
      </c>
      <c r="Q29" s="203">
        <v>12.5</v>
      </c>
      <c r="R29" s="203">
        <v>12.5</v>
      </c>
      <c r="S29" s="203">
        <v>0.0</v>
      </c>
      <c r="T29" s="203">
        <f t="shared" si="5"/>
        <v>9.375</v>
      </c>
      <c r="U29" s="203">
        <v>0.0</v>
      </c>
      <c r="V29" s="203">
        <v>12.5</v>
      </c>
      <c r="W29" s="203">
        <v>12.5</v>
      </c>
      <c r="X29" s="203">
        <v>0.0</v>
      </c>
      <c r="Y29" s="207">
        <f t="shared" si="6"/>
        <v>6.25</v>
      </c>
      <c r="Z29" s="347">
        <v>25.0</v>
      </c>
      <c r="AA29" s="347">
        <v>25.0</v>
      </c>
      <c r="AB29" s="348">
        <v>12.5</v>
      </c>
      <c r="AC29" s="348">
        <v>12.5</v>
      </c>
      <c r="AD29" s="349">
        <f t="shared" si="7"/>
        <v>18.75</v>
      </c>
      <c r="AE29" s="110">
        <f t="shared" si="8"/>
        <v>4</v>
      </c>
      <c r="AF29" s="110">
        <v>8.0</v>
      </c>
      <c r="AG29" s="331">
        <v>6.25</v>
      </c>
      <c r="AH29" s="346">
        <v>50.0</v>
      </c>
      <c r="AI29" s="97"/>
      <c r="AJ29" s="97"/>
      <c r="AK29" s="352"/>
      <c r="AL29" s="217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</row>
    <row r="30">
      <c r="A30" s="97"/>
      <c r="B30" s="203">
        <v>80.0</v>
      </c>
      <c r="C30" s="354"/>
      <c r="D30" s="354"/>
      <c r="E30" s="345"/>
      <c r="F30" s="203">
        <f t="shared" ref="F30:I30" si="26">K30+P30+U30+Z30</f>
        <v>43.75</v>
      </c>
      <c r="G30" s="203">
        <f t="shared" si="26"/>
        <v>56.25</v>
      </c>
      <c r="H30" s="203">
        <f t="shared" si="26"/>
        <v>37.5</v>
      </c>
      <c r="I30" s="203">
        <f t="shared" si="26"/>
        <v>12.5</v>
      </c>
      <c r="J30" s="208">
        <f t="shared" si="3"/>
        <v>37.5</v>
      </c>
      <c r="K30" s="203">
        <v>0.0</v>
      </c>
      <c r="L30" s="203">
        <v>0.0</v>
      </c>
      <c r="M30" s="203">
        <v>0.0</v>
      </c>
      <c r="N30" s="203">
        <v>0.0</v>
      </c>
      <c r="O30" s="207">
        <f t="shared" si="4"/>
        <v>0</v>
      </c>
      <c r="P30" s="346">
        <v>12.5</v>
      </c>
      <c r="Q30" s="346">
        <v>25.0</v>
      </c>
      <c r="R30" s="203">
        <v>12.5</v>
      </c>
      <c r="S30" s="203">
        <v>6.25</v>
      </c>
      <c r="T30" s="203">
        <f t="shared" si="5"/>
        <v>14.0625</v>
      </c>
      <c r="U30" s="203">
        <v>6.25</v>
      </c>
      <c r="V30" s="203">
        <v>6.25</v>
      </c>
      <c r="W30" s="346">
        <v>12.5</v>
      </c>
      <c r="X30" s="203">
        <v>0.0</v>
      </c>
      <c r="Y30" s="207">
        <f t="shared" si="6"/>
        <v>6.25</v>
      </c>
      <c r="Z30" s="348">
        <v>25.0</v>
      </c>
      <c r="AA30" s="348">
        <v>25.0</v>
      </c>
      <c r="AB30" s="348">
        <v>12.5</v>
      </c>
      <c r="AC30" s="348">
        <v>6.25</v>
      </c>
      <c r="AD30" s="349">
        <f t="shared" si="7"/>
        <v>17.1875</v>
      </c>
      <c r="AE30" s="110">
        <f t="shared" si="8"/>
        <v>3</v>
      </c>
      <c r="AF30" s="110"/>
      <c r="AG30" s="331">
        <v>12.5</v>
      </c>
      <c r="AH30" s="203">
        <v>25.0</v>
      </c>
      <c r="AI30" s="97"/>
      <c r="AJ30" s="97"/>
      <c r="AK30" s="352"/>
      <c r="AL30" s="217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</row>
    <row r="31">
      <c r="A31" s="97"/>
      <c r="B31" s="203">
        <v>90.0</v>
      </c>
      <c r="C31" s="354"/>
      <c r="D31" s="354"/>
      <c r="E31" s="345"/>
      <c r="F31" s="203">
        <f t="shared" ref="F31:I31" si="27">K31+P31+U31+Z31</f>
        <v>37.5</v>
      </c>
      <c r="G31" s="203">
        <f t="shared" si="27"/>
        <v>37.5</v>
      </c>
      <c r="H31" s="203">
        <f t="shared" si="27"/>
        <v>56.25</v>
      </c>
      <c r="I31" s="203">
        <f t="shared" si="27"/>
        <v>62.5</v>
      </c>
      <c r="J31" s="208">
        <f t="shared" si="3"/>
        <v>48.4375</v>
      </c>
      <c r="K31" s="203">
        <v>0.0</v>
      </c>
      <c r="L31" s="203">
        <v>0.0</v>
      </c>
      <c r="M31" s="346">
        <v>6.25</v>
      </c>
      <c r="N31" s="203">
        <v>0.0</v>
      </c>
      <c r="O31" s="207">
        <f t="shared" si="4"/>
        <v>1.5625</v>
      </c>
      <c r="P31" s="203">
        <v>12.5</v>
      </c>
      <c r="Q31" s="346">
        <v>25.0</v>
      </c>
      <c r="R31" s="203">
        <v>6.25</v>
      </c>
      <c r="S31" s="203">
        <v>25.0</v>
      </c>
      <c r="T31" s="203">
        <f t="shared" si="5"/>
        <v>17.1875</v>
      </c>
      <c r="U31" s="203">
        <v>0.0</v>
      </c>
      <c r="V31" s="203">
        <v>0.0</v>
      </c>
      <c r="W31" s="203">
        <v>6.25</v>
      </c>
      <c r="X31" s="203">
        <v>12.5</v>
      </c>
      <c r="Y31" s="207">
        <f t="shared" si="6"/>
        <v>4.6875</v>
      </c>
      <c r="Z31" s="348">
        <v>25.0</v>
      </c>
      <c r="AA31" s="348">
        <v>12.5</v>
      </c>
      <c r="AB31" s="348">
        <v>37.5</v>
      </c>
      <c r="AC31" s="348">
        <v>25.0</v>
      </c>
      <c r="AD31" s="349">
        <f t="shared" si="7"/>
        <v>25</v>
      </c>
      <c r="AE31" s="110">
        <f t="shared" si="8"/>
        <v>4</v>
      </c>
      <c r="AF31" s="110">
        <v>4.0</v>
      </c>
      <c r="AG31" s="331">
        <v>0.0</v>
      </c>
      <c r="AH31" s="203">
        <v>50.0</v>
      </c>
      <c r="AI31" s="97"/>
      <c r="AJ31" s="97"/>
      <c r="AK31" s="352"/>
      <c r="AL31" s="217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</row>
    <row r="32">
      <c r="A32" s="96"/>
      <c r="B32" s="203">
        <v>100.0</v>
      </c>
      <c r="C32" s="355" t="s">
        <v>393</v>
      </c>
      <c r="D32" s="355" t="s">
        <v>394</v>
      </c>
      <c r="E32" s="345"/>
      <c r="F32" s="203">
        <f t="shared" ref="F32:I32" si="28">K32+P32+U32+Z32</f>
        <v>50</v>
      </c>
      <c r="G32" s="203">
        <f t="shared" si="28"/>
        <v>62.5</v>
      </c>
      <c r="H32" s="203">
        <f t="shared" si="28"/>
        <v>62.5</v>
      </c>
      <c r="I32" s="203">
        <f t="shared" si="28"/>
        <v>50</v>
      </c>
      <c r="J32" s="208">
        <f t="shared" si="3"/>
        <v>56.25</v>
      </c>
      <c r="K32" s="203">
        <v>0.0</v>
      </c>
      <c r="L32" s="346">
        <v>12.5</v>
      </c>
      <c r="M32" s="203">
        <v>0.0</v>
      </c>
      <c r="N32" s="203">
        <v>0.0</v>
      </c>
      <c r="O32" s="207">
        <f t="shared" si="4"/>
        <v>3.125</v>
      </c>
      <c r="P32" s="203">
        <v>12.5</v>
      </c>
      <c r="Q32" s="203">
        <v>12.5</v>
      </c>
      <c r="R32" s="203">
        <v>25.0</v>
      </c>
      <c r="S32" s="203">
        <v>6.25</v>
      </c>
      <c r="T32" s="203">
        <f t="shared" si="5"/>
        <v>14.0625</v>
      </c>
      <c r="U32" s="203">
        <v>12.5</v>
      </c>
      <c r="V32" s="346">
        <v>12.5</v>
      </c>
      <c r="W32" s="203">
        <v>12.5</v>
      </c>
      <c r="X32" s="203">
        <v>6.25</v>
      </c>
      <c r="Y32" s="207">
        <f t="shared" si="6"/>
        <v>10.9375</v>
      </c>
      <c r="Z32" s="348">
        <v>25.0</v>
      </c>
      <c r="AA32" s="348">
        <v>25.0</v>
      </c>
      <c r="AB32" s="348">
        <v>25.0</v>
      </c>
      <c r="AC32" s="348">
        <v>37.5</v>
      </c>
      <c r="AD32" s="349">
        <f t="shared" si="7"/>
        <v>28.125</v>
      </c>
      <c r="AE32" s="110">
        <f t="shared" si="8"/>
        <v>4</v>
      </c>
      <c r="AF32" s="110">
        <v>8.0</v>
      </c>
      <c r="AG32" s="356">
        <v>0.0</v>
      </c>
      <c r="AH32" s="203">
        <v>50.0</v>
      </c>
      <c r="AI32" s="96"/>
      <c r="AJ32" s="96"/>
      <c r="AK32" s="352"/>
      <c r="AL32" s="217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</row>
    <row r="33">
      <c r="A33" s="202">
        <v>3.0</v>
      </c>
      <c r="B33" s="203">
        <v>0.0</v>
      </c>
      <c r="C33" s="344" t="s">
        <v>395</v>
      </c>
      <c r="D33" s="344" t="s">
        <v>396</v>
      </c>
      <c r="E33" s="357"/>
      <c r="F33" s="203">
        <f t="shared" ref="F33:I33" si="29">K33+P33+U33+Z33</f>
        <v>37.5</v>
      </c>
      <c r="G33" s="203">
        <f t="shared" si="29"/>
        <v>37.5</v>
      </c>
      <c r="H33" s="203">
        <f t="shared" si="29"/>
        <v>37.5</v>
      </c>
      <c r="I33" s="203">
        <f t="shared" si="29"/>
        <v>37.5</v>
      </c>
      <c r="J33" s="208">
        <f t="shared" si="3"/>
        <v>37.5</v>
      </c>
      <c r="K33" s="203">
        <v>0.0</v>
      </c>
      <c r="L33" s="203">
        <v>0.0</v>
      </c>
      <c r="M33" s="203">
        <v>0.0</v>
      </c>
      <c r="N33" s="203">
        <v>0.0</v>
      </c>
      <c r="O33" s="207">
        <f t="shared" si="4"/>
        <v>0</v>
      </c>
      <c r="P33" s="346">
        <v>12.5</v>
      </c>
      <c r="Q33" s="346">
        <v>12.5</v>
      </c>
      <c r="R33" s="203">
        <v>12.5</v>
      </c>
      <c r="S33" s="203">
        <v>12.5</v>
      </c>
      <c r="T33" s="203">
        <f t="shared" si="5"/>
        <v>12.5</v>
      </c>
      <c r="U33" s="203">
        <v>0.0</v>
      </c>
      <c r="V33" s="203">
        <v>0.0</v>
      </c>
      <c r="W33" s="203">
        <v>0.0</v>
      </c>
      <c r="X33" s="203">
        <v>0.0</v>
      </c>
      <c r="Y33" s="207">
        <f t="shared" si="6"/>
        <v>0</v>
      </c>
      <c r="Z33" s="347">
        <v>25.0</v>
      </c>
      <c r="AA33" s="347">
        <v>25.0</v>
      </c>
      <c r="AB33" s="347">
        <v>25.0</v>
      </c>
      <c r="AC33" s="347">
        <v>25.0</v>
      </c>
      <c r="AD33" s="349">
        <f t="shared" si="7"/>
        <v>25</v>
      </c>
      <c r="AE33" s="110">
        <f t="shared" si="8"/>
        <v>2</v>
      </c>
      <c r="AF33" s="110"/>
      <c r="AG33" s="248">
        <v>0.0</v>
      </c>
      <c r="AH33" s="346">
        <v>50.0</v>
      </c>
      <c r="AI33" s="214" t="s">
        <v>388</v>
      </c>
      <c r="AJ33" s="351">
        <v>1.0</v>
      </c>
      <c r="AK33" s="352"/>
      <c r="AL33" s="217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</row>
    <row r="34">
      <c r="A34" s="97"/>
      <c r="B34" s="203">
        <v>10.0</v>
      </c>
      <c r="C34" s="353"/>
      <c r="D34" s="353"/>
      <c r="E34" s="357"/>
      <c r="F34" s="203">
        <f t="shared" ref="F34:I34" si="30">K34+P34+U34+Z34</f>
        <v>18.75</v>
      </c>
      <c r="G34" s="203">
        <f t="shared" si="30"/>
        <v>37.5</v>
      </c>
      <c r="H34" s="203">
        <f t="shared" si="30"/>
        <v>37.5</v>
      </c>
      <c r="I34" s="203">
        <f t="shared" si="30"/>
        <v>12.5</v>
      </c>
      <c r="J34" s="208">
        <f t="shared" si="3"/>
        <v>26.5625</v>
      </c>
      <c r="K34" s="203">
        <v>6.25</v>
      </c>
      <c r="L34" s="346">
        <v>12.5</v>
      </c>
      <c r="M34" s="203">
        <v>0.0</v>
      </c>
      <c r="N34" s="203">
        <v>0.0</v>
      </c>
      <c r="O34" s="207">
        <f t="shared" si="4"/>
        <v>4.6875</v>
      </c>
      <c r="P34" s="203">
        <v>0.0</v>
      </c>
      <c r="Q34" s="203">
        <v>12.5</v>
      </c>
      <c r="R34" s="203">
        <v>12.5</v>
      </c>
      <c r="S34" s="203">
        <v>0.0</v>
      </c>
      <c r="T34" s="203">
        <f t="shared" si="5"/>
        <v>6.25</v>
      </c>
      <c r="U34" s="203">
        <v>0.0</v>
      </c>
      <c r="V34" s="203">
        <v>0.0</v>
      </c>
      <c r="W34" s="203">
        <v>0.0</v>
      </c>
      <c r="X34" s="203">
        <v>0.0</v>
      </c>
      <c r="Y34" s="207">
        <f t="shared" si="6"/>
        <v>0</v>
      </c>
      <c r="Z34" s="348">
        <v>12.5</v>
      </c>
      <c r="AA34" s="348">
        <v>12.5</v>
      </c>
      <c r="AB34" s="348">
        <v>25.0</v>
      </c>
      <c r="AC34" s="348">
        <v>12.5</v>
      </c>
      <c r="AD34" s="349">
        <f t="shared" si="7"/>
        <v>15.625</v>
      </c>
      <c r="AE34" s="110">
        <f t="shared" si="8"/>
        <v>3</v>
      </c>
      <c r="AF34" s="110">
        <v>12.0</v>
      </c>
      <c r="AG34" s="248">
        <v>25.0</v>
      </c>
      <c r="AH34" s="346">
        <v>50.0</v>
      </c>
      <c r="AI34" s="97"/>
      <c r="AJ34" s="97"/>
      <c r="AK34" s="352"/>
      <c r="AL34" s="217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</row>
    <row r="35">
      <c r="A35" s="97"/>
      <c r="B35" s="203">
        <v>20.0</v>
      </c>
      <c r="C35" s="353"/>
      <c r="D35" s="353"/>
      <c r="E35" s="357"/>
      <c r="F35" s="203">
        <f t="shared" ref="F35:I35" si="31">K35+P35+U35+Z35</f>
        <v>12.5</v>
      </c>
      <c r="G35" s="203">
        <f t="shared" si="31"/>
        <v>25</v>
      </c>
      <c r="H35" s="203">
        <f t="shared" si="31"/>
        <v>25</v>
      </c>
      <c r="I35" s="203">
        <f t="shared" si="31"/>
        <v>25</v>
      </c>
      <c r="J35" s="208">
        <f t="shared" si="3"/>
        <v>21.875</v>
      </c>
      <c r="K35" s="203">
        <v>0.0</v>
      </c>
      <c r="L35" s="346">
        <v>12.5</v>
      </c>
      <c r="M35" s="203">
        <v>0.0</v>
      </c>
      <c r="N35" s="203">
        <v>0.0</v>
      </c>
      <c r="O35" s="207">
        <f t="shared" si="4"/>
        <v>3.125</v>
      </c>
      <c r="P35" s="203">
        <v>0.0</v>
      </c>
      <c r="Q35" s="203">
        <v>0.0</v>
      </c>
      <c r="R35" s="203">
        <v>0.0</v>
      </c>
      <c r="S35" s="203">
        <v>0.0</v>
      </c>
      <c r="T35" s="203">
        <f t="shared" si="5"/>
        <v>0</v>
      </c>
      <c r="U35" s="203">
        <v>0.0</v>
      </c>
      <c r="V35" s="203">
        <v>0.0</v>
      </c>
      <c r="W35" s="203">
        <v>0.0</v>
      </c>
      <c r="X35" s="203">
        <v>0.0</v>
      </c>
      <c r="Y35" s="207">
        <f t="shared" si="6"/>
        <v>0</v>
      </c>
      <c r="Z35" s="347">
        <v>12.5</v>
      </c>
      <c r="AA35" s="347">
        <v>12.5</v>
      </c>
      <c r="AB35" s="347">
        <v>25.0</v>
      </c>
      <c r="AC35" s="347">
        <v>25.0</v>
      </c>
      <c r="AD35" s="349">
        <f t="shared" si="7"/>
        <v>18.75</v>
      </c>
      <c r="AE35" s="110">
        <f t="shared" si="8"/>
        <v>2</v>
      </c>
      <c r="AF35" s="110">
        <v>8.0</v>
      </c>
      <c r="AG35" s="331">
        <v>0.0</v>
      </c>
      <c r="AH35" s="203">
        <v>0.0</v>
      </c>
      <c r="AI35" s="97"/>
      <c r="AJ35" s="97"/>
      <c r="AK35" s="352"/>
      <c r="AL35" s="217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</row>
    <row r="36">
      <c r="A36" s="97"/>
      <c r="B36" s="203">
        <v>30.0</v>
      </c>
      <c r="C36" s="353"/>
      <c r="D36" s="353"/>
      <c r="E36" s="357"/>
      <c r="F36" s="203">
        <f t="shared" ref="F36:I36" si="32">K36+P36+U36+Z36</f>
        <v>25</v>
      </c>
      <c r="G36" s="203">
        <f t="shared" si="32"/>
        <v>37.5</v>
      </c>
      <c r="H36" s="203">
        <f t="shared" si="32"/>
        <v>37.5</v>
      </c>
      <c r="I36" s="203">
        <f t="shared" si="32"/>
        <v>12.5</v>
      </c>
      <c r="J36" s="208">
        <f t="shared" si="3"/>
        <v>28.125</v>
      </c>
      <c r="K36" s="203">
        <v>0.0</v>
      </c>
      <c r="L36" s="203">
        <v>0.0</v>
      </c>
      <c r="M36" s="203">
        <v>0.0</v>
      </c>
      <c r="N36" s="203">
        <v>0.0</v>
      </c>
      <c r="O36" s="207">
        <f t="shared" si="4"/>
        <v>0</v>
      </c>
      <c r="P36" s="203">
        <v>0.0</v>
      </c>
      <c r="Q36" s="346">
        <v>12.5</v>
      </c>
      <c r="R36" s="203">
        <v>12.5</v>
      </c>
      <c r="S36" s="203">
        <v>6.25</v>
      </c>
      <c r="T36" s="203">
        <f t="shared" si="5"/>
        <v>7.8125</v>
      </c>
      <c r="U36" s="203">
        <v>0.0</v>
      </c>
      <c r="V36" s="203">
        <v>0.0</v>
      </c>
      <c r="W36" s="203">
        <v>0.0</v>
      </c>
      <c r="X36" s="203">
        <v>0.0</v>
      </c>
      <c r="Y36" s="207">
        <f t="shared" si="6"/>
        <v>0</v>
      </c>
      <c r="Z36" s="347">
        <v>25.0</v>
      </c>
      <c r="AA36" s="347">
        <v>25.0</v>
      </c>
      <c r="AB36" s="348">
        <v>25.0</v>
      </c>
      <c r="AC36" s="348">
        <v>6.25</v>
      </c>
      <c r="AD36" s="349">
        <f t="shared" si="7"/>
        <v>20.3125</v>
      </c>
      <c r="AE36" s="110">
        <f t="shared" si="8"/>
        <v>2</v>
      </c>
      <c r="AF36" s="110"/>
      <c r="AG36" s="248">
        <v>25.0</v>
      </c>
      <c r="AH36" s="203">
        <v>50.0</v>
      </c>
      <c r="AI36" s="97"/>
      <c r="AJ36" s="97"/>
      <c r="AK36" s="352"/>
      <c r="AL36" s="217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</row>
    <row r="37">
      <c r="A37" s="97"/>
      <c r="B37" s="203">
        <v>40.0</v>
      </c>
      <c r="C37" s="353"/>
      <c r="D37" s="353"/>
      <c r="E37" s="357"/>
      <c r="F37" s="203">
        <f t="shared" ref="F37:I37" si="33">K37+P37+U37+Z37</f>
        <v>12.5</v>
      </c>
      <c r="G37" s="203">
        <f t="shared" si="33"/>
        <v>37.5</v>
      </c>
      <c r="H37" s="203">
        <f t="shared" si="33"/>
        <v>37.5</v>
      </c>
      <c r="I37" s="203">
        <f t="shared" si="33"/>
        <v>12.5</v>
      </c>
      <c r="J37" s="208">
        <f t="shared" si="3"/>
        <v>25</v>
      </c>
      <c r="K37" s="203">
        <v>0.0</v>
      </c>
      <c r="L37" s="203">
        <v>0.0</v>
      </c>
      <c r="M37" s="203">
        <v>0.0</v>
      </c>
      <c r="N37" s="203">
        <v>0.0</v>
      </c>
      <c r="O37" s="207">
        <f t="shared" si="4"/>
        <v>0</v>
      </c>
      <c r="P37" s="203">
        <v>0.0</v>
      </c>
      <c r="Q37" s="346">
        <v>12.5</v>
      </c>
      <c r="R37" s="203">
        <v>12.5</v>
      </c>
      <c r="S37" s="203">
        <v>0.0</v>
      </c>
      <c r="T37" s="203">
        <f t="shared" si="5"/>
        <v>6.25</v>
      </c>
      <c r="U37" s="203">
        <v>0.0</v>
      </c>
      <c r="V37" s="203">
        <v>0.0</v>
      </c>
      <c r="W37" s="203">
        <v>0.0</v>
      </c>
      <c r="X37" s="203">
        <v>0.0</v>
      </c>
      <c r="Y37" s="207">
        <f t="shared" si="6"/>
        <v>0</v>
      </c>
      <c r="Z37" s="348">
        <v>12.5</v>
      </c>
      <c r="AA37" s="347">
        <v>25.0</v>
      </c>
      <c r="AB37" s="348">
        <v>25.0</v>
      </c>
      <c r="AC37" s="348">
        <v>12.5</v>
      </c>
      <c r="AD37" s="349">
        <f t="shared" si="7"/>
        <v>18.75</v>
      </c>
      <c r="AE37" s="110">
        <f t="shared" si="8"/>
        <v>2</v>
      </c>
      <c r="AF37" s="110"/>
      <c r="AG37" s="248">
        <v>0.0</v>
      </c>
      <c r="AH37" s="203">
        <v>50.0</v>
      </c>
      <c r="AI37" s="97"/>
      <c r="AJ37" s="97"/>
      <c r="AK37" s="352"/>
      <c r="AL37" s="217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</row>
    <row r="38">
      <c r="A38" s="97"/>
      <c r="B38" s="203">
        <v>50.0</v>
      </c>
      <c r="C38" s="353"/>
      <c r="D38" s="353"/>
      <c r="E38" s="357"/>
      <c r="F38" s="203">
        <f t="shared" ref="F38:I38" si="34">K38+P38+U38+Z38</f>
        <v>0</v>
      </c>
      <c r="G38" s="203">
        <f t="shared" si="34"/>
        <v>0</v>
      </c>
      <c r="H38" s="203">
        <f t="shared" si="34"/>
        <v>0</v>
      </c>
      <c r="I38" s="203">
        <f t="shared" si="34"/>
        <v>0</v>
      </c>
      <c r="J38" s="208">
        <f t="shared" si="3"/>
        <v>0</v>
      </c>
      <c r="K38" s="203">
        <v>0.0</v>
      </c>
      <c r="L38" s="203">
        <v>0.0</v>
      </c>
      <c r="M38" s="203">
        <v>0.0</v>
      </c>
      <c r="N38" s="203">
        <v>0.0</v>
      </c>
      <c r="O38" s="207">
        <f t="shared" si="4"/>
        <v>0</v>
      </c>
      <c r="P38" s="203">
        <v>0.0</v>
      </c>
      <c r="Q38" s="203">
        <v>0.0</v>
      </c>
      <c r="R38" s="203">
        <v>0.0</v>
      </c>
      <c r="S38" s="203">
        <v>0.0</v>
      </c>
      <c r="T38" s="203">
        <f t="shared" si="5"/>
        <v>0</v>
      </c>
      <c r="U38" s="203">
        <v>0.0</v>
      </c>
      <c r="V38" s="203">
        <v>0.0</v>
      </c>
      <c r="W38" s="203">
        <v>0.0</v>
      </c>
      <c r="X38" s="203">
        <v>0.0</v>
      </c>
      <c r="Y38" s="207">
        <f t="shared" si="6"/>
        <v>0</v>
      </c>
      <c r="Z38" s="348">
        <v>0.0</v>
      </c>
      <c r="AA38" s="348">
        <v>0.0</v>
      </c>
      <c r="AB38" s="348">
        <v>0.0</v>
      </c>
      <c r="AC38" s="348">
        <v>0.0</v>
      </c>
      <c r="AD38" s="349">
        <f t="shared" si="7"/>
        <v>0</v>
      </c>
      <c r="AE38" s="110">
        <f t="shared" si="8"/>
        <v>0</v>
      </c>
      <c r="AF38" s="110"/>
      <c r="AG38" s="248">
        <v>0.0</v>
      </c>
      <c r="AH38" s="203">
        <v>0.0</v>
      </c>
      <c r="AI38" s="97"/>
      <c r="AJ38" s="97"/>
      <c r="AK38" s="352"/>
      <c r="AL38" s="217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</row>
    <row r="39">
      <c r="A39" s="97"/>
      <c r="B39" s="203">
        <v>60.0</v>
      </c>
      <c r="C39" s="354"/>
      <c r="D39" s="354"/>
      <c r="E39" s="345"/>
      <c r="F39" s="203">
        <f t="shared" ref="F39:I39" si="35">K39+P39+U39+Z39</f>
        <v>12.5</v>
      </c>
      <c r="G39" s="203">
        <f t="shared" si="35"/>
        <v>0</v>
      </c>
      <c r="H39" s="203">
        <f t="shared" si="35"/>
        <v>12.5</v>
      </c>
      <c r="I39" s="203">
        <f t="shared" si="35"/>
        <v>12.5</v>
      </c>
      <c r="J39" s="208">
        <f t="shared" si="3"/>
        <v>9.375</v>
      </c>
      <c r="K39" s="203">
        <v>0.0</v>
      </c>
      <c r="L39" s="203">
        <v>0.0</v>
      </c>
      <c r="M39" s="203">
        <v>0.0</v>
      </c>
      <c r="N39" s="203">
        <v>0.0</v>
      </c>
      <c r="O39" s="207">
        <f t="shared" si="4"/>
        <v>0</v>
      </c>
      <c r="P39" s="203">
        <v>0.0</v>
      </c>
      <c r="Q39" s="203">
        <v>0.0</v>
      </c>
      <c r="R39" s="203">
        <v>0.0</v>
      </c>
      <c r="S39" s="203">
        <v>0.0</v>
      </c>
      <c r="T39" s="203">
        <f t="shared" si="5"/>
        <v>0</v>
      </c>
      <c r="U39" s="203">
        <v>0.0</v>
      </c>
      <c r="V39" s="203">
        <v>0.0</v>
      </c>
      <c r="W39" s="203">
        <v>0.0</v>
      </c>
      <c r="X39" s="203">
        <v>0.0</v>
      </c>
      <c r="Y39" s="207">
        <f t="shared" si="6"/>
        <v>0</v>
      </c>
      <c r="Z39" s="348">
        <v>12.5</v>
      </c>
      <c r="AA39" s="348">
        <v>0.0</v>
      </c>
      <c r="AB39" s="348">
        <v>12.5</v>
      </c>
      <c r="AC39" s="348">
        <v>12.5</v>
      </c>
      <c r="AD39" s="349">
        <f t="shared" si="7"/>
        <v>9.375</v>
      </c>
      <c r="AE39" s="110">
        <f t="shared" si="8"/>
        <v>1</v>
      </c>
      <c r="AF39" s="110"/>
      <c r="AG39" s="248">
        <v>12.5</v>
      </c>
      <c r="AH39" s="346">
        <v>50.0</v>
      </c>
      <c r="AI39" s="97"/>
      <c r="AJ39" s="97"/>
      <c r="AK39" s="352"/>
      <c r="AL39" s="217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</row>
    <row r="40">
      <c r="A40" s="97"/>
      <c r="B40" s="203">
        <v>70.0</v>
      </c>
      <c r="C40" s="354"/>
      <c r="D40" s="354"/>
      <c r="E40" s="345"/>
      <c r="F40" s="203">
        <f t="shared" ref="F40:I40" si="36">K40+P40+U40+Z40</f>
        <v>12.5</v>
      </c>
      <c r="G40" s="203">
        <f t="shared" si="36"/>
        <v>0</v>
      </c>
      <c r="H40" s="203">
        <f t="shared" si="36"/>
        <v>12.5</v>
      </c>
      <c r="I40" s="203">
        <f t="shared" si="36"/>
        <v>12.5</v>
      </c>
      <c r="J40" s="208">
        <f t="shared" si="3"/>
        <v>9.375</v>
      </c>
      <c r="K40" s="203">
        <v>0.0</v>
      </c>
      <c r="L40" s="203">
        <v>0.0</v>
      </c>
      <c r="M40" s="203">
        <v>0.0</v>
      </c>
      <c r="N40" s="203">
        <v>0.0</v>
      </c>
      <c r="O40" s="207">
        <f t="shared" si="4"/>
        <v>0</v>
      </c>
      <c r="P40" s="203">
        <v>0.0</v>
      </c>
      <c r="Q40" s="203">
        <v>0.0</v>
      </c>
      <c r="R40" s="203">
        <v>0.0</v>
      </c>
      <c r="S40" s="203">
        <v>0.0</v>
      </c>
      <c r="T40" s="203">
        <f t="shared" si="5"/>
        <v>0</v>
      </c>
      <c r="U40" s="203">
        <v>0.0</v>
      </c>
      <c r="V40" s="203">
        <v>0.0</v>
      </c>
      <c r="W40" s="203">
        <v>0.0</v>
      </c>
      <c r="X40" s="203">
        <v>0.0</v>
      </c>
      <c r="Y40" s="207">
        <f t="shared" si="6"/>
        <v>0</v>
      </c>
      <c r="Z40" s="348">
        <v>12.5</v>
      </c>
      <c r="AA40" s="348">
        <v>0.0</v>
      </c>
      <c r="AB40" s="348">
        <v>12.5</v>
      </c>
      <c r="AC40" s="348">
        <v>12.5</v>
      </c>
      <c r="AD40" s="349">
        <f t="shared" si="7"/>
        <v>9.375</v>
      </c>
      <c r="AE40" s="110">
        <f t="shared" si="8"/>
        <v>1</v>
      </c>
      <c r="AF40" s="110"/>
      <c r="AG40" s="248">
        <v>12.5</v>
      </c>
      <c r="AH40" s="203">
        <v>25.0</v>
      </c>
      <c r="AI40" s="97"/>
      <c r="AJ40" s="97"/>
      <c r="AK40" s="352"/>
      <c r="AL40" s="217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</row>
    <row r="41">
      <c r="A41" s="97"/>
      <c r="B41" s="203">
        <v>80.0</v>
      </c>
      <c r="C41" s="354"/>
      <c r="D41" s="354"/>
      <c r="E41" s="345"/>
      <c r="F41" s="203">
        <f t="shared" ref="F41:I41" si="37">K41+P41+U41+Z41</f>
        <v>0</v>
      </c>
      <c r="G41" s="203">
        <f t="shared" si="37"/>
        <v>0</v>
      </c>
      <c r="H41" s="203">
        <f t="shared" si="37"/>
        <v>0</v>
      </c>
      <c r="I41" s="203">
        <f t="shared" si="37"/>
        <v>0</v>
      </c>
      <c r="J41" s="208">
        <f t="shared" si="3"/>
        <v>0</v>
      </c>
      <c r="K41" s="203">
        <v>0.0</v>
      </c>
      <c r="L41" s="203">
        <v>0.0</v>
      </c>
      <c r="M41" s="203">
        <v>0.0</v>
      </c>
      <c r="N41" s="203">
        <v>0.0</v>
      </c>
      <c r="O41" s="207">
        <f t="shared" si="4"/>
        <v>0</v>
      </c>
      <c r="P41" s="203">
        <v>0.0</v>
      </c>
      <c r="Q41" s="203">
        <v>0.0</v>
      </c>
      <c r="R41" s="203">
        <v>0.0</v>
      </c>
      <c r="S41" s="203">
        <v>0.0</v>
      </c>
      <c r="T41" s="203">
        <f t="shared" si="5"/>
        <v>0</v>
      </c>
      <c r="U41" s="203">
        <v>0.0</v>
      </c>
      <c r="V41" s="203">
        <v>0.0</v>
      </c>
      <c r="W41" s="203">
        <v>0.0</v>
      </c>
      <c r="X41" s="203">
        <v>0.0</v>
      </c>
      <c r="Y41" s="207">
        <f t="shared" si="6"/>
        <v>0</v>
      </c>
      <c r="Z41" s="348">
        <v>0.0</v>
      </c>
      <c r="AA41" s="348">
        <v>0.0</v>
      </c>
      <c r="AB41" s="348">
        <v>0.0</v>
      </c>
      <c r="AC41" s="348">
        <v>0.0</v>
      </c>
      <c r="AD41" s="349">
        <f t="shared" si="7"/>
        <v>0</v>
      </c>
      <c r="AE41" s="110">
        <f t="shared" si="8"/>
        <v>0</v>
      </c>
      <c r="AF41" s="110"/>
      <c r="AG41" s="331">
        <v>0.0</v>
      </c>
      <c r="AH41" s="203">
        <v>0.0</v>
      </c>
      <c r="AI41" s="97"/>
      <c r="AJ41" s="97"/>
      <c r="AK41" s="352"/>
      <c r="AL41" s="217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</row>
    <row r="42">
      <c r="A42" s="97"/>
      <c r="B42" s="203">
        <v>90.0</v>
      </c>
      <c r="C42" s="354"/>
      <c r="D42" s="354"/>
      <c r="E42" s="345"/>
      <c r="F42" s="203">
        <f t="shared" ref="F42:I42" si="38">K42+P42+U42+Z42</f>
        <v>0</v>
      </c>
      <c r="G42" s="203">
        <f t="shared" si="38"/>
        <v>0</v>
      </c>
      <c r="H42" s="203">
        <f t="shared" si="38"/>
        <v>0</v>
      </c>
      <c r="I42" s="203">
        <f t="shared" si="38"/>
        <v>0</v>
      </c>
      <c r="J42" s="208">
        <f t="shared" si="3"/>
        <v>0</v>
      </c>
      <c r="K42" s="203">
        <v>0.0</v>
      </c>
      <c r="L42" s="203">
        <v>0.0</v>
      </c>
      <c r="M42" s="203">
        <v>0.0</v>
      </c>
      <c r="N42" s="203">
        <v>0.0</v>
      </c>
      <c r="O42" s="207">
        <f t="shared" si="4"/>
        <v>0</v>
      </c>
      <c r="P42" s="203">
        <v>0.0</v>
      </c>
      <c r="Q42" s="203">
        <v>0.0</v>
      </c>
      <c r="R42" s="203">
        <v>0.0</v>
      </c>
      <c r="S42" s="203">
        <v>0.0</v>
      </c>
      <c r="T42" s="203">
        <f t="shared" si="5"/>
        <v>0</v>
      </c>
      <c r="U42" s="203">
        <v>0.0</v>
      </c>
      <c r="V42" s="203">
        <v>0.0</v>
      </c>
      <c r="W42" s="203">
        <v>0.0</v>
      </c>
      <c r="X42" s="203">
        <v>0.0</v>
      </c>
      <c r="Y42" s="207">
        <f t="shared" si="6"/>
        <v>0</v>
      </c>
      <c r="Z42" s="348">
        <v>0.0</v>
      </c>
      <c r="AA42" s="348">
        <v>0.0</v>
      </c>
      <c r="AB42" s="348">
        <v>0.0</v>
      </c>
      <c r="AC42" s="348">
        <v>0.0</v>
      </c>
      <c r="AD42" s="349">
        <f t="shared" si="7"/>
        <v>0</v>
      </c>
      <c r="AE42" s="110">
        <f t="shared" si="8"/>
        <v>0</v>
      </c>
      <c r="AF42" s="110"/>
      <c r="AG42" s="331">
        <v>0.0</v>
      </c>
      <c r="AH42" s="346">
        <v>0.0</v>
      </c>
      <c r="AI42" s="97"/>
      <c r="AJ42" s="97"/>
      <c r="AK42" s="352"/>
      <c r="AL42" s="217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</row>
    <row r="43">
      <c r="A43" s="96"/>
      <c r="B43" s="203">
        <v>100.0</v>
      </c>
      <c r="C43" s="355" t="s">
        <v>397</v>
      </c>
      <c r="D43" s="355" t="s">
        <v>398</v>
      </c>
      <c r="E43" s="345"/>
      <c r="F43" s="203">
        <f t="shared" ref="F43:I43" si="39">K43+P43+U43+Z43</f>
        <v>0</v>
      </c>
      <c r="G43" s="203">
        <f t="shared" si="39"/>
        <v>0</v>
      </c>
      <c r="H43" s="203">
        <f t="shared" si="39"/>
        <v>0</v>
      </c>
      <c r="I43" s="203">
        <f t="shared" si="39"/>
        <v>0</v>
      </c>
      <c r="J43" s="208">
        <f t="shared" si="3"/>
        <v>0</v>
      </c>
      <c r="K43" s="203">
        <v>0.0</v>
      </c>
      <c r="L43" s="203">
        <v>0.0</v>
      </c>
      <c r="M43" s="203">
        <v>0.0</v>
      </c>
      <c r="N43" s="203">
        <v>0.0</v>
      </c>
      <c r="O43" s="207">
        <f t="shared" si="4"/>
        <v>0</v>
      </c>
      <c r="P43" s="203">
        <v>0.0</v>
      </c>
      <c r="Q43" s="203">
        <v>0.0</v>
      </c>
      <c r="R43" s="203">
        <v>0.0</v>
      </c>
      <c r="S43" s="203">
        <v>0.0</v>
      </c>
      <c r="T43" s="203">
        <f t="shared" si="5"/>
        <v>0</v>
      </c>
      <c r="U43" s="203">
        <v>0.0</v>
      </c>
      <c r="V43" s="203">
        <v>0.0</v>
      </c>
      <c r="W43" s="203">
        <v>0.0</v>
      </c>
      <c r="X43" s="203">
        <v>0.0</v>
      </c>
      <c r="Y43" s="202">
        <f t="shared" si="6"/>
        <v>0</v>
      </c>
      <c r="Z43" s="348">
        <v>0.0</v>
      </c>
      <c r="AA43" s="348">
        <v>0.0</v>
      </c>
      <c r="AB43" s="348">
        <v>0.0</v>
      </c>
      <c r="AC43" s="348">
        <v>0.0</v>
      </c>
      <c r="AD43" s="349">
        <f t="shared" si="7"/>
        <v>0</v>
      </c>
      <c r="AE43" s="110">
        <f t="shared" si="8"/>
        <v>0</v>
      </c>
      <c r="AF43" s="110"/>
      <c r="AG43" s="356">
        <v>0.0</v>
      </c>
      <c r="AH43" s="203">
        <v>0.0</v>
      </c>
      <c r="AI43" s="96"/>
      <c r="AJ43" s="96"/>
      <c r="AK43" s="352"/>
      <c r="AL43" s="217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</row>
    <row r="44">
      <c r="A44" s="358"/>
      <c r="B44" s="359"/>
      <c r="C44" s="360"/>
      <c r="D44" s="359"/>
      <c r="E44" s="361"/>
      <c r="F44" s="345"/>
      <c r="G44" s="345"/>
      <c r="H44" s="233" t="s">
        <v>215</v>
      </c>
      <c r="I44" s="234"/>
      <c r="J44" s="235">
        <f>AVERAGE(J11:J43)</f>
        <v>34.28030303</v>
      </c>
      <c r="K44" s="362"/>
      <c r="L44" s="362"/>
      <c r="M44" s="362"/>
      <c r="N44" s="362"/>
      <c r="O44" s="237">
        <f>AVERAGE(O11:O43)</f>
        <v>1.799242424</v>
      </c>
      <c r="P44" s="363"/>
      <c r="Q44" s="362"/>
      <c r="R44" s="362"/>
      <c r="S44" s="362"/>
      <c r="T44" s="237">
        <f>AVERAGE(T11:T43)</f>
        <v>10.65340909</v>
      </c>
      <c r="U44" s="362"/>
      <c r="V44" s="362"/>
      <c r="W44" s="362"/>
      <c r="X44" s="364"/>
      <c r="Y44" s="240">
        <f>AVERAGE(Y11:Y43)</f>
        <v>2.556818182</v>
      </c>
      <c r="Z44" s="365"/>
      <c r="AA44" s="365"/>
      <c r="AB44" s="365"/>
      <c r="AC44" s="365"/>
      <c r="AD44" s="366">
        <f>AVERAGE(AD11:AD43)</f>
        <v>19.27083333</v>
      </c>
      <c r="AE44" s="110"/>
      <c r="AF44" s="237">
        <f>SUM(AF11:AF42)</f>
        <v>152</v>
      </c>
      <c r="AG44" s="240">
        <f t="shared" ref="AG44:AH44" si="40">AVERAGE(AG11:AG43)</f>
        <v>16.47727273</v>
      </c>
      <c r="AH44" s="244">
        <f t="shared" si="40"/>
        <v>34.84848485</v>
      </c>
      <c r="AI44" s="362"/>
      <c r="AJ44" s="363"/>
      <c r="AK44" s="364"/>
      <c r="AL44" s="217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</row>
    <row r="45">
      <c r="A45" s="359"/>
      <c r="B45" s="359"/>
      <c r="C45" s="360"/>
      <c r="D45" s="359"/>
      <c r="E45" s="367"/>
      <c r="F45" s="345"/>
      <c r="G45" s="345"/>
      <c r="H45" s="233" t="s">
        <v>218</v>
      </c>
      <c r="I45" s="234"/>
      <c r="J45" s="237">
        <f>STDEVP(J11:J43)</f>
        <v>17.75258811</v>
      </c>
      <c r="K45" s="345"/>
      <c r="L45" s="345"/>
      <c r="M45" s="345"/>
      <c r="N45" s="345"/>
      <c r="O45" s="345"/>
      <c r="P45" s="361"/>
      <c r="Q45" s="345"/>
      <c r="R45" s="345"/>
      <c r="S45" s="345"/>
      <c r="T45" s="345"/>
      <c r="U45" s="345"/>
      <c r="V45" s="345"/>
      <c r="W45" s="345"/>
      <c r="X45" s="345"/>
      <c r="Y45" s="358"/>
      <c r="Z45" s="358"/>
      <c r="AA45" s="358"/>
      <c r="AB45" s="358"/>
      <c r="AC45" s="358"/>
      <c r="AD45" s="345"/>
      <c r="AE45" s="110"/>
      <c r="AF45" s="345"/>
      <c r="AG45" s="368"/>
      <c r="AH45" s="352"/>
      <c r="AI45" s="368"/>
      <c r="AJ45" s="369"/>
      <c r="AK45" s="352"/>
      <c r="AL45" s="217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</row>
    <row r="46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247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248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4"/>
      <c r="AS46" s="154"/>
      <c r="AT46" s="154"/>
      <c r="AU46" s="154"/>
      <c r="AV46" s="152"/>
    </row>
    <row r="47">
      <c r="A47" s="152"/>
      <c r="B47" s="152"/>
      <c r="C47" s="249"/>
      <c r="D47" s="249"/>
      <c r="E47" s="249"/>
      <c r="F47" s="249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248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4"/>
      <c r="AS47" s="154"/>
      <c r="AT47" s="154"/>
      <c r="AU47" s="154"/>
      <c r="AV47" s="152"/>
    </row>
    <row r="48">
      <c r="A48" s="152"/>
      <c r="B48" s="152"/>
      <c r="C48" s="152"/>
      <c r="D48" s="152"/>
      <c r="E48" s="249"/>
      <c r="F48" s="249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248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4"/>
      <c r="AS48" s="154"/>
      <c r="AT48" s="154"/>
      <c r="AU48" s="154"/>
      <c r="AV48" s="152"/>
    </row>
    <row r="49">
      <c r="A49" s="152"/>
      <c r="B49" s="152"/>
      <c r="C49" s="152"/>
      <c r="D49" s="152"/>
      <c r="E49" s="249"/>
      <c r="F49" s="249"/>
      <c r="G49" s="249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248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4"/>
      <c r="AS49" s="154"/>
      <c r="AT49" s="154"/>
      <c r="AU49" s="154"/>
      <c r="AV49" s="152"/>
    </row>
    <row r="50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</row>
    <row r="5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</row>
    <row r="52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</row>
    <row r="53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</row>
    <row r="54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</row>
    <row r="55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</row>
    <row r="56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</row>
    <row r="57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</row>
    <row r="58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</row>
    <row r="59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</row>
    <row r="60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</row>
    <row r="6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</row>
    <row r="62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</row>
    <row r="63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</row>
    <row r="64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</row>
    <row r="65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</row>
    <row r="66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</row>
    <row r="68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</row>
    <row r="69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</row>
    <row r="70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</row>
    <row r="7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</row>
    <row r="72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</row>
    <row r="73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</row>
    <row r="74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</row>
    <row r="75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</row>
    <row r="76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</row>
    <row r="77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</row>
    <row r="78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</row>
    <row r="79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</row>
    <row r="80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</row>
    <row r="8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</row>
    <row r="1000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</row>
  </sheetData>
  <mergeCells count="33">
    <mergeCell ref="K8:AC8"/>
    <mergeCell ref="AG8:AI8"/>
    <mergeCell ref="AJ8:AJ10"/>
    <mergeCell ref="AK8:AK10"/>
    <mergeCell ref="AI11:AI21"/>
    <mergeCell ref="AJ11:AJ21"/>
    <mergeCell ref="AI22:AI32"/>
    <mergeCell ref="AJ22:AJ32"/>
    <mergeCell ref="AI33:AI43"/>
    <mergeCell ref="AJ33:AJ43"/>
    <mergeCell ref="A9:A10"/>
    <mergeCell ref="B9:B10"/>
    <mergeCell ref="A11:A21"/>
    <mergeCell ref="A22:A32"/>
    <mergeCell ref="A33:A43"/>
    <mergeCell ref="C9:C10"/>
    <mergeCell ref="D9:D10"/>
    <mergeCell ref="H44:I44"/>
    <mergeCell ref="H45:I45"/>
    <mergeCell ref="J8:J10"/>
    <mergeCell ref="O9:O10"/>
    <mergeCell ref="T9:T10"/>
    <mergeCell ref="Y9:Y10"/>
    <mergeCell ref="AE8:AE10"/>
    <mergeCell ref="AD9:AD10"/>
    <mergeCell ref="AG9:AG10"/>
    <mergeCell ref="L2:P3"/>
    <mergeCell ref="C8:D8"/>
    <mergeCell ref="E8:E10"/>
    <mergeCell ref="F8:I8"/>
    <mergeCell ref="AF8:AF10"/>
    <mergeCell ref="F9:I9"/>
    <mergeCell ref="Z9:AC9"/>
  </mergeCells>
  <drawing r:id="rId1"/>
</worksheet>
</file>