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eshen/Documents/Research /Lee /"/>
    </mc:Choice>
  </mc:AlternateContent>
  <xr:revisionPtr revIDLastSave="0" documentId="13_ncr:1_{B7CF69B0-F2C2-C142-B685-A854B10B0B1E}" xr6:coauthVersionLast="45" xr6:coauthVersionMax="45" xr10:uidLastSave="{00000000-0000-0000-0000-000000000000}"/>
  <bookViews>
    <workbookView xWindow="0" yWindow="460" windowWidth="25600" windowHeight="14320" xr2:uid="{13FFEFCE-EBB0-764C-A0AE-AA7945CCFB00}"/>
  </bookViews>
  <sheets>
    <sheet name="Mortality" sheetId="6" r:id="rId1"/>
    <sheet name="Hospitalized" sheetId="4" r:id="rId2"/>
    <sheet name="Sheet1" sheetId="5" r:id="rId3"/>
    <sheet name="Clad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8" i="6" l="1"/>
  <c r="S68" i="6"/>
  <c r="R68" i="6"/>
  <c r="Q68" i="6"/>
  <c r="T67" i="6"/>
  <c r="S67" i="6"/>
  <c r="R67" i="6"/>
  <c r="Q67" i="6"/>
  <c r="T66" i="6"/>
  <c r="S66" i="6"/>
  <c r="R66" i="6"/>
  <c r="Q66" i="6"/>
  <c r="T65" i="6"/>
  <c r="S65" i="6"/>
  <c r="R65" i="6"/>
  <c r="Q65" i="6"/>
  <c r="T64" i="6"/>
  <c r="S64" i="6"/>
  <c r="R64" i="6"/>
  <c r="Q64" i="6"/>
  <c r="T63" i="6"/>
  <c r="R63" i="6"/>
  <c r="Q63" i="6"/>
  <c r="T62" i="6"/>
  <c r="Q62" i="6"/>
  <c r="T61" i="6"/>
  <c r="T59" i="6"/>
  <c r="S59" i="6"/>
  <c r="R59" i="6"/>
  <c r="Q59" i="6"/>
  <c r="T58" i="6"/>
  <c r="S58" i="6"/>
  <c r="R58" i="6"/>
  <c r="Q58" i="6"/>
  <c r="T57" i="6"/>
  <c r="S57" i="6"/>
  <c r="R57" i="6"/>
  <c r="Q57" i="6"/>
  <c r="T56" i="6"/>
  <c r="S56" i="6"/>
  <c r="R56" i="6"/>
  <c r="Q56" i="6"/>
  <c r="T55" i="6"/>
  <c r="S55" i="6"/>
  <c r="R55" i="6"/>
  <c r="Q55" i="6"/>
  <c r="T54" i="6"/>
  <c r="S54" i="6"/>
  <c r="R54" i="6"/>
  <c r="Q54" i="6"/>
  <c r="T53" i="6"/>
  <c r="S53" i="6"/>
  <c r="R53" i="6"/>
  <c r="Q53" i="6"/>
  <c r="T52" i="6"/>
  <c r="S52" i="6"/>
  <c r="R52" i="6"/>
  <c r="Q52" i="6"/>
  <c r="T51" i="6"/>
  <c r="S51" i="6"/>
  <c r="R51" i="6"/>
  <c r="Q51" i="6"/>
  <c r="T50" i="6"/>
  <c r="S50" i="6"/>
  <c r="R50" i="6"/>
  <c r="Q50" i="6"/>
  <c r="T49" i="6"/>
  <c r="S49" i="6"/>
  <c r="R49" i="6"/>
  <c r="Q49" i="6"/>
  <c r="T48" i="6"/>
  <c r="S48" i="6"/>
  <c r="R48" i="6"/>
  <c r="Q48" i="6"/>
  <c r="T47" i="6"/>
  <c r="Q47" i="6"/>
  <c r="T46" i="6"/>
  <c r="T45" i="6"/>
  <c r="S45" i="6"/>
  <c r="R45" i="6"/>
  <c r="Q45" i="6"/>
  <c r="T44" i="6"/>
  <c r="R44" i="6"/>
  <c r="Q44" i="6"/>
  <c r="T43" i="6"/>
  <c r="Q43" i="6"/>
  <c r="T41" i="6"/>
  <c r="S41" i="6"/>
  <c r="R41" i="6"/>
  <c r="Q41" i="6"/>
  <c r="T40" i="6"/>
  <c r="S40" i="6"/>
  <c r="R40" i="6"/>
  <c r="Q40" i="6"/>
  <c r="T39" i="6"/>
  <c r="S39" i="6"/>
  <c r="R39" i="6"/>
  <c r="Q39" i="6"/>
  <c r="V25" i="6"/>
  <c r="Q25" i="6"/>
  <c r="L25" i="6"/>
  <c r="V24" i="6"/>
  <c r="S63" i="6" s="1"/>
  <c r="Q24" i="6"/>
  <c r="L24" i="6"/>
  <c r="V23" i="6"/>
  <c r="S62" i="6" s="1"/>
  <c r="Q23" i="6"/>
  <c r="R62" i="6" s="1"/>
  <c r="L23" i="6"/>
  <c r="V22" i="6"/>
  <c r="S61" i="6" s="1"/>
  <c r="Q22" i="6"/>
  <c r="R61" i="6" s="1"/>
  <c r="L22" i="6"/>
  <c r="Q61" i="6" s="1"/>
  <c r="V10" i="6"/>
  <c r="Q10" i="6"/>
  <c r="V9" i="6"/>
  <c r="S47" i="6" s="1"/>
  <c r="Q9" i="6"/>
  <c r="R47" i="6" s="1"/>
  <c r="L9" i="6"/>
  <c r="V8" i="6"/>
  <c r="S46" i="6" s="1"/>
  <c r="Q8" i="6"/>
  <c r="R46" i="6" s="1"/>
  <c r="L8" i="6"/>
  <c r="Q46" i="6" s="1"/>
  <c r="V7" i="6"/>
  <c r="Q7" i="6"/>
  <c r="L7" i="6"/>
  <c r="V6" i="6"/>
  <c r="S44" i="6" s="1"/>
  <c r="Q6" i="6"/>
  <c r="L6" i="6"/>
  <c r="V5" i="6"/>
  <c r="S43" i="6" s="1"/>
  <c r="Q5" i="6"/>
  <c r="R43" i="6" s="1"/>
  <c r="L5" i="6"/>
  <c r="O19" i="5" l="1"/>
  <c r="AB32" i="1"/>
  <c r="R39" i="4"/>
  <c r="R39" i="1"/>
  <c r="S39" i="1"/>
  <c r="S41" i="1"/>
  <c r="V23" i="4"/>
  <c r="V24" i="4"/>
  <c r="V25" i="4"/>
  <c r="V22" i="4"/>
  <c r="V6" i="4"/>
  <c r="V7" i="4"/>
  <c r="V8" i="4"/>
  <c r="V9" i="4"/>
  <c r="V10" i="4"/>
  <c r="V5" i="4"/>
  <c r="Q6" i="4"/>
  <c r="Q7" i="4"/>
  <c r="Q8" i="4"/>
  <c r="Q9" i="4"/>
  <c r="Q10" i="4"/>
  <c r="Q5" i="4"/>
  <c r="Q23" i="4"/>
  <c r="Q24" i="4"/>
  <c r="Q25" i="4"/>
  <c r="Q22" i="4"/>
  <c r="L25" i="4"/>
  <c r="L24" i="4"/>
  <c r="L23" i="4"/>
  <c r="L22" i="4"/>
  <c r="L6" i="4"/>
  <c r="L7" i="4"/>
  <c r="L8" i="4"/>
  <c r="L9" i="4"/>
  <c r="L5" i="4"/>
  <c r="T53" i="1"/>
  <c r="V23" i="1"/>
  <c r="V24" i="1"/>
  <c r="V25" i="1"/>
  <c r="V22" i="1"/>
  <c r="Q23" i="1"/>
  <c r="Q24" i="1"/>
  <c r="Q25" i="1"/>
  <c r="Q22" i="1"/>
  <c r="L23" i="1"/>
  <c r="L24" i="1"/>
  <c r="L25" i="1"/>
  <c r="L22" i="1"/>
  <c r="V6" i="1"/>
  <c r="V7" i="1"/>
  <c r="V8" i="1"/>
  <c r="V9" i="1"/>
  <c r="V10" i="1"/>
  <c r="V5" i="1"/>
  <c r="Q6" i="1"/>
  <c r="Q7" i="1"/>
  <c r="Q8" i="1"/>
  <c r="Q9" i="1"/>
  <c r="Q10" i="1"/>
  <c r="Q5" i="1"/>
  <c r="L6" i="1"/>
  <c r="L7" i="1"/>
  <c r="L8" i="1"/>
  <c r="L9" i="1"/>
  <c r="L10" i="1"/>
  <c r="L5" i="1"/>
  <c r="S39" i="4" l="1"/>
  <c r="S41" i="4"/>
  <c r="S45" i="4"/>
  <c r="S46" i="4"/>
  <c r="S43" i="4"/>
  <c r="S62" i="4"/>
  <c r="R46" i="4"/>
  <c r="R47" i="4"/>
  <c r="R43" i="4"/>
  <c r="R64" i="4"/>
  <c r="R61" i="4"/>
  <c r="Q64" i="4"/>
  <c r="Q61" i="4"/>
  <c r="Q46" i="4"/>
  <c r="Q47" i="4"/>
  <c r="Q48" i="4"/>
  <c r="Q39" i="4"/>
  <c r="T39" i="4"/>
  <c r="Q40" i="4"/>
  <c r="R40" i="4"/>
  <c r="S40" i="4"/>
  <c r="T40" i="4"/>
  <c r="Q41" i="4"/>
  <c r="R41" i="4"/>
  <c r="T41" i="4"/>
  <c r="T68" i="4"/>
  <c r="S68" i="4"/>
  <c r="R68" i="4"/>
  <c r="Q68" i="4"/>
  <c r="T67" i="4"/>
  <c r="S67" i="4"/>
  <c r="R67" i="4"/>
  <c r="Q67" i="4"/>
  <c r="T66" i="4"/>
  <c r="S66" i="4"/>
  <c r="R66" i="4"/>
  <c r="Q66" i="4"/>
  <c r="T65" i="4"/>
  <c r="S65" i="4"/>
  <c r="R65" i="4"/>
  <c r="Q65" i="4"/>
  <c r="T64" i="4"/>
  <c r="T63" i="4"/>
  <c r="R63" i="4"/>
  <c r="Q63" i="4"/>
  <c r="T62" i="4"/>
  <c r="Q62" i="4"/>
  <c r="T61" i="4"/>
  <c r="T59" i="4"/>
  <c r="S59" i="4"/>
  <c r="R59" i="4"/>
  <c r="Q59" i="4"/>
  <c r="T58" i="4"/>
  <c r="S58" i="4"/>
  <c r="R58" i="4"/>
  <c r="Q58" i="4"/>
  <c r="T57" i="4"/>
  <c r="S57" i="4"/>
  <c r="R57" i="4"/>
  <c r="Q57" i="4"/>
  <c r="T56" i="4"/>
  <c r="S56" i="4"/>
  <c r="R56" i="4"/>
  <c r="Q56" i="4"/>
  <c r="T55" i="4"/>
  <c r="S55" i="4"/>
  <c r="R55" i="4"/>
  <c r="Q55" i="4"/>
  <c r="T54" i="4"/>
  <c r="S54" i="4"/>
  <c r="R54" i="4"/>
  <c r="Q54" i="4"/>
  <c r="T53" i="4"/>
  <c r="S53" i="4"/>
  <c r="R53" i="4"/>
  <c r="Q53" i="4"/>
  <c r="T52" i="4"/>
  <c r="S52" i="4"/>
  <c r="R52" i="4"/>
  <c r="Q52" i="4"/>
  <c r="T51" i="4"/>
  <c r="S51" i="4"/>
  <c r="R51" i="4"/>
  <c r="Q51" i="4"/>
  <c r="T50" i="4"/>
  <c r="S50" i="4"/>
  <c r="R50" i="4"/>
  <c r="Q50" i="4"/>
  <c r="T49" i="4"/>
  <c r="S49" i="4"/>
  <c r="R49" i="4"/>
  <c r="Q49" i="4"/>
  <c r="T48" i="4"/>
  <c r="R48" i="4"/>
  <c r="T47" i="4"/>
  <c r="T46" i="4"/>
  <c r="T45" i="4"/>
  <c r="T44" i="4"/>
  <c r="R44" i="4"/>
  <c r="Q44" i="4"/>
  <c r="T43" i="4"/>
  <c r="Q43" i="4"/>
  <c r="S64" i="4"/>
  <c r="S63" i="4"/>
  <c r="R62" i="4"/>
  <c r="S61" i="4"/>
  <c r="S48" i="4"/>
  <c r="S47" i="4"/>
  <c r="R45" i="4"/>
  <c r="Q45" i="4"/>
  <c r="S44" i="4"/>
  <c r="S45" i="1"/>
  <c r="S44" i="1"/>
  <c r="S46" i="1"/>
  <c r="S47" i="1"/>
  <c r="R44" i="1"/>
  <c r="R46" i="1"/>
  <c r="R47" i="1"/>
  <c r="R48" i="1"/>
  <c r="R43" i="1"/>
  <c r="S63" i="1"/>
  <c r="S64" i="1"/>
  <c r="R63" i="1"/>
  <c r="R64" i="1"/>
  <c r="Q62" i="1"/>
  <c r="Q63" i="1"/>
  <c r="Q64" i="1"/>
  <c r="Q48" i="1"/>
  <c r="Q47" i="1"/>
  <c r="Q45" i="1"/>
  <c r="T62" i="1"/>
  <c r="T63" i="1"/>
  <c r="T64" i="1"/>
  <c r="T65" i="1"/>
  <c r="T66" i="1"/>
  <c r="T67" i="1"/>
  <c r="T68" i="1"/>
  <c r="T61" i="1"/>
  <c r="T54" i="1"/>
  <c r="T44" i="1"/>
  <c r="T45" i="1"/>
  <c r="T46" i="1"/>
  <c r="T47" i="1"/>
  <c r="T48" i="1"/>
  <c r="T49" i="1"/>
  <c r="T50" i="1"/>
  <c r="T51" i="1"/>
  <c r="T52" i="1"/>
  <c r="T55" i="1"/>
  <c r="T56" i="1"/>
  <c r="T57" i="1"/>
  <c r="T58" i="1"/>
  <c r="T59" i="1"/>
  <c r="T43" i="1"/>
  <c r="T41" i="1"/>
  <c r="T40" i="1"/>
  <c r="T39" i="1"/>
  <c r="R62" i="1"/>
  <c r="S62" i="1"/>
  <c r="Q65" i="1"/>
  <c r="R65" i="1"/>
  <c r="S65" i="1"/>
  <c r="Q66" i="1"/>
  <c r="R66" i="1"/>
  <c r="S66" i="1"/>
  <c r="Q67" i="1"/>
  <c r="R67" i="1"/>
  <c r="S67" i="1"/>
  <c r="Q68" i="1"/>
  <c r="R68" i="1"/>
  <c r="S68" i="1"/>
  <c r="Q39" i="1"/>
  <c r="Q41" i="1"/>
  <c r="R41" i="1"/>
  <c r="Q43" i="1"/>
  <c r="S43" i="1"/>
  <c r="Q44" i="1"/>
  <c r="R45" i="1"/>
  <c r="Q46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1" i="1"/>
  <c r="R61" i="1"/>
  <c r="S61" i="1"/>
  <c r="S40" i="1"/>
  <c r="R40" i="1"/>
  <c r="Q40" i="1"/>
</calcChain>
</file>

<file path=xl/sharedStrings.xml><?xml version="1.0" encoding="utf-8"?>
<sst xmlns="http://schemas.openxmlformats.org/spreadsheetml/2006/main" count="658" uniqueCount="282">
  <si>
    <t>value</t>
  </si>
  <si>
    <t>num</t>
  </si>
  <si>
    <t>total-num</t>
  </si>
  <si>
    <t>percentage</t>
  </si>
  <si>
    <t>95-CI-pct-low</t>
  </si>
  <si>
    <t>95-CI-pct-high</t>
  </si>
  <si>
    <t>num-clade-1</t>
  </si>
  <si>
    <t>total-clade-1</t>
  </si>
  <si>
    <t>pct-clade-1</t>
  </si>
  <si>
    <t>95-CI-pct-clade-1-low</t>
  </si>
  <si>
    <t>95-CI-pct-clade-1-high</t>
  </si>
  <si>
    <t>num-clade-2</t>
  </si>
  <si>
    <t>total-clade-2</t>
  </si>
  <si>
    <t>pct-clade-2</t>
  </si>
  <si>
    <t>95-CI-pct-clade-2-low</t>
  </si>
  <si>
    <t>95-CI-pct-clade-2-high</t>
  </si>
  <si>
    <t>odds-ratio</t>
  </si>
  <si>
    <t>95-CI-odds-ratio-low</t>
  </si>
  <si>
    <t>95-CI-odds-ratio-high</t>
  </si>
  <si>
    <t>fisher-p-val</t>
  </si>
  <si>
    <t>chisq-p-val</t>
  </si>
  <si>
    <t>num-missing-data</t>
  </si>
  <si>
    <t>pct-missing-data</t>
  </si>
  <si>
    <t>Hospitalized.for.COVID-Yes</t>
  </si>
  <si>
    <t>Gender-M</t>
  </si>
  <si>
    <t>SNF-Yes</t>
  </si>
  <si>
    <t>Race-White</t>
  </si>
  <si>
    <t>Race-Asian</t>
  </si>
  <si>
    <t>NaN</t>
  </si>
  <si>
    <t>Race-Other</t>
  </si>
  <si>
    <t>Diabetes-Yes</t>
  </si>
  <si>
    <t>HTN-Yes</t>
  </si>
  <si>
    <t>COPD-Yes</t>
  </si>
  <si>
    <t>Asthma-Yes</t>
  </si>
  <si>
    <t>CVD-Yes</t>
  </si>
  <si>
    <t>CHF-Yes</t>
  </si>
  <si>
    <t>CKD-Yes</t>
  </si>
  <si>
    <t>Cancer-Yes</t>
  </si>
  <si>
    <t>0.014*</t>
  </si>
  <si>
    <t>Hx.of.DVT-Yes</t>
  </si>
  <si>
    <t>Hypothyroid-Yes</t>
  </si>
  <si>
    <t>Hx.of.MI-Yes</t>
  </si>
  <si>
    <t>Smoking.History.-Former</t>
  </si>
  <si>
    <t>Smoking.History.-Never</t>
  </si>
  <si>
    <t>Smoking.History.-Active</t>
  </si>
  <si>
    <t>Steroids.or.IMT-Yes</t>
  </si>
  <si>
    <t>Baseline.Plaquenil-Yes</t>
  </si>
  <si>
    <t>ACEI.ARB-Yes</t>
  </si>
  <si>
    <t>Anticoagulation.-Yes</t>
  </si>
  <si>
    <t>0.011*</t>
  </si>
  <si>
    <t>0.019*</t>
  </si>
  <si>
    <t>mean</t>
  </si>
  <si>
    <t>pct</t>
  </si>
  <si>
    <t>t-test-p-value</t>
  </si>
  <si>
    <t>95-CI-low</t>
  </si>
  <si>
    <t>95-CI-high</t>
  </si>
  <si>
    <t>wilcox-p-value</t>
  </si>
  <si>
    <t>Clade 1 (n= 97)</t>
  </si>
  <si>
    <t>Age (mean, range)</t>
  </si>
  <si>
    <t>53.4 (16-95)</t>
  </si>
  <si>
    <t xml:space="preserve"> </t>
  </si>
  <si>
    <t>Male (n, %)</t>
  </si>
  <si>
    <t>Skilled Nursing Facility</t>
  </si>
  <si>
    <t>Race* (n, %)</t>
  </si>
  <si>
    <t>Native Hawaiian/ Pacific Islander</t>
  </si>
  <si>
    <t>2 (1.1)</t>
  </si>
  <si>
    <t>Diabetes</t>
  </si>
  <si>
    <t>Hypertension</t>
  </si>
  <si>
    <t>COPD</t>
  </si>
  <si>
    <t>Asthma</t>
  </si>
  <si>
    <t>Chronic Heart Failure</t>
  </si>
  <si>
    <t>Chronic Kidney Disease</t>
  </si>
  <si>
    <t>History of cancer</t>
  </si>
  <si>
    <t>History of DVT</t>
  </si>
  <si>
    <t>Hypothyroid</t>
  </si>
  <si>
    <t>History of MI</t>
  </si>
  <si>
    <t xml:space="preserve">    Former</t>
  </si>
  <si>
    <r>
      <t xml:space="preserve">    Never</t>
    </r>
    <r>
      <rPr>
        <vertAlign val="superscript"/>
        <sz val="11"/>
        <color theme="1"/>
        <rFont val="Arial"/>
        <family val="2"/>
      </rPr>
      <t>b</t>
    </r>
  </si>
  <si>
    <t xml:space="preserve"> 101 (54.3)</t>
  </si>
  <si>
    <t xml:space="preserve">    Current</t>
  </si>
  <si>
    <t>19 (10.2)</t>
  </si>
  <si>
    <t xml:space="preserve">     Unknown </t>
  </si>
  <si>
    <t>30 (16.1)</t>
  </si>
  <si>
    <t> Steroids or IMT</t>
  </si>
  <si>
    <t>29 (15.6)</t>
  </si>
  <si>
    <t>Plaquenil</t>
  </si>
  <si>
    <t>ACEI/ARB</t>
  </si>
  <si>
    <t>37 (19.9)</t>
  </si>
  <si>
    <t>Anticoagulation</t>
  </si>
  <si>
    <t>20 (10.8)</t>
  </si>
  <si>
    <t>Race-African American</t>
  </si>
  <si>
    <t>Race-Native Hawaiian or Pacific Islander</t>
  </si>
  <si>
    <t>Inf</t>
  </si>
  <si>
    <t>Race-American Indian or Alaskan Native</t>
  </si>
  <si>
    <t>0.047*</t>
  </si>
  <si>
    <t>num-hospitalized</t>
  </si>
  <si>
    <t>total-hospitalized</t>
  </si>
  <si>
    <t>pct-hospitalized</t>
  </si>
  <si>
    <t>95-CI-pct-hospitalized-low</t>
  </si>
  <si>
    <t>95-CI-pct-hospitalized-high</t>
  </si>
  <si>
    <t>num-non-hospitalized</t>
  </si>
  <si>
    <t>total-non-hospitalized</t>
  </si>
  <si>
    <t>pct-non-hospitalized</t>
  </si>
  <si>
    <t>95-CI-pct-non-hospitalized-low</t>
  </si>
  <si>
    <t>95-CI-pct-non-hospitalized-high</t>
  </si>
  <si>
    <t>Hospitalized for COVID</t>
  </si>
  <si>
    <t>Male</t>
  </si>
  <si>
    <t>Black</t>
  </si>
  <si>
    <t>American Indian/Alaskan Native</t>
  </si>
  <si>
    <t>Asian</t>
  </si>
  <si>
    <r>
      <t xml:space="preserve">White </t>
    </r>
    <r>
      <rPr>
        <vertAlign val="superscript"/>
        <sz val="11"/>
        <color theme="1"/>
        <rFont val="Arial"/>
        <family val="2"/>
      </rPr>
      <t>b</t>
    </r>
  </si>
  <si>
    <t>Other</t>
  </si>
  <si>
    <t>Smoking.History.-Unknown</t>
  </si>
  <si>
    <t>0.009**</t>
  </si>
  <si>
    <t>0.032*</t>
  </si>
  <si>
    <t>0.018*</t>
  </si>
  <si>
    <t>Smoking.History.-Unclear</t>
  </si>
  <si>
    <t>52.4 (16-93)</t>
  </si>
  <si>
    <t>55.2 (16-95)</t>
  </si>
  <si>
    <t>0.24 (T-test)</t>
  </si>
  <si>
    <t>p-value (Fisher)</t>
  </si>
  <si>
    <t>Steroids or IMT</t>
  </si>
  <si>
    <t>Smoking history</t>
  </si>
  <si>
    <t>66.5 (32-95)</t>
  </si>
  <si>
    <t>50.5 (16-95)</t>
  </si>
  <si>
    <t>&lt;.001**</t>
  </si>
  <si>
    <t xml:space="preserve">    Unknown </t>
  </si>
  <si>
    <t>odds ratio calculated for clade 1</t>
  </si>
  <si>
    <t>inverse taken for clade 2</t>
  </si>
  <si>
    <t>0.008**</t>
  </si>
  <si>
    <t>0.013*</t>
  </si>
  <si>
    <t>0.005**</t>
  </si>
  <si>
    <t>0.027*</t>
  </si>
  <si>
    <t>0.017*</t>
  </si>
  <si>
    <t>0.030*</t>
  </si>
  <si>
    <r>
      <t xml:space="preserve">a X were excluded as the sequences were not characteristic of either clade.  
b Reference value
c Cardiovascular disease defined as history of MI, CVD/stroke, CHF, valvular diseases (s/p CABG).
All diseases were defined using ICD-9 and ICD-10 codes. 
</t>
    </r>
    <r>
      <rPr>
        <b/>
        <sz val="12"/>
        <color theme="1"/>
        <rFont val="Calibri"/>
        <family val="2"/>
        <scheme val="minor"/>
      </rPr>
      <t>Abbreviations:</t>
    </r>
    <r>
      <rPr>
        <sz val="12"/>
        <color theme="1"/>
        <rFont val="Calibri"/>
        <family val="2"/>
        <scheme val="minor"/>
      </rPr>
      <t xml:space="preserve"> DVT, Deep Venous Thrombosis; COPD, chronic obstructive pulmonary disease; MI, myocardial infarction; ACEI, angiotensin-converting enzyme inhibitors; ARB, angiotensin receptor blocker; IMT, immunomodulatory therapy. </t>
    </r>
  </si>
  <si>
    <r>
      <t>Cardiovascular Disease</t>
    </r>
    <r>
      <rPr>
        <vertAlign val="superscript"/>
        <sz val="11"/>
        <color theme="1"/>
        <rFont val="Arial"/>
        <family val="2"/>
      </rPr>
      <t>c</t>
    </r>
  </si>
  <si>
    <t>All (n=188)</t>
  </si>
  <si>
    <t>Clade 2 (n= 91)</t>
  </si>
  <si>
    <t>[1] "Gender-M</t>
  </si>
  <si>
    <t>0.541320583106309"</t>
  </si>
  <si>
    <t>[1] "SNF-Yes</t>
  </si>
  <si>
    <t>0.000106067669960871"</t>
  </si>
  <si>
    <t>[1] "Race-White</t>
  </si>
  <si>
    <t>0.152771406561235"</t>
  </si>
  <si>
    <t>[1] "Race-Asian</t>
  </si>
  <si>
    <t>0.74462651963585"</t>
  </si>
  <si>
    <t>[1] "Race-African American</t>
  </si>
  <si>
    <t>0.524998397883267"</t>
  </si>
  <si>
    <t>[1] "Race-American Indian or Alaskan Native</t>
  </si>
  <si>
    <t>0.999999999999994"</t>
  </si>
  <si>
    <t>[1] "Race-Native Hawaiian or Pacific Islander</t>
  </si>
  <si>
    <t>1"</t>
  </si>
  <si>
    <t>[1] "Diabetes-Yes</t>
  </si>
  <si>
    <t>0.45240460744013"</t>
  </si>
  <si>
    <t>[1] "HTN-Yes</t>
  </si>
  <si>
    <t>0.000769849665665788"</t>
  </si>
  <si>
    <t>[1] "COPD-Yes</t>
  </si>
  <si>
    <t>0.164687878292161"</t>
  </si>
  <si>
    <t>[1] "Asthma-Yes</t>
  </si>
  <si>
    <t>0.964526386132569"</t>
  </si>
  <si>
    <t>[1] "CVD-Yes</t>
  </si>
  <si>
    <t>8.8022599457734e-06"</t>
  </si>
  <si>
    <t>[1] "CHF-Yes</t>
  </si>
  <si>
    <t>0.00158296010800573"</t>
  </si>
  <si>
    <t>[1] "CKD-Yes</t>
  </si>
  <si>
    <t>2.9725315284701e-05"</t>
  </si>
  <si>
    <t>[1] "Cancer-Yes</t>
  </si>
  <si>
    <t>0.00347831461195213"</t>
  </si>
  <si>
    <t>[1] "Hx.of.DVT-Yes</t>
  </si>
  <si>
    <t>0.0259089653122447"</t>
  </si>
  <si>
    <t>[1] "Hypothyroid-Yes</t>
  </si>
  <si>
    <t>0.999999999999996"</t>
  </si>
  <si>
    <t>[1] "Hx.of.MI-Yes</t>
  </si>
  <si>
    <t>0.338879876553839"</t>
  </si>
  <si>
    <t>[1] "Smoking.History.-Former</t>
  </si>
  <si>
    <t>0.293440672833996"</t>
  </si>
  <si>
    <t>[1] "Smoking.History.-Never</t>
  </si>
  <si>
    <t>0.968509576521272"</t>
  </si>
  <si>
    <t>[1] "Smoking.History.-Active</t>
  </si>
  <si>
    <t>0.585542820050601"</t>
  </si>
  <si>
    <t>[1] "Steroids.or.IMT-Yes</t>
  </si>
  <si>
    <t>0.0152784655781516"</t>
  </si>
  <si>
    <t>[1] "Baseline.Plaquenil-Yes</t>
  </si>
  <si>
    <t>0.757513864671467"</t>
  </si>
  <si>
    <t>[1] "ACEI.ARB-Yes</t>
  </si>
  <si>
    <t>0.045530102224357"</t>
  </si>
  <si>
    <t>[1] "Anticoagulation.-Yes</t>
  </si>
  <si>
    <t>0.000326430625585014"</t>
  </si>
  <si>
    <t>[1] "Race-Other</t>
  </si>
  <si>
    <t>0.0171493551932796"</t>
  </si>
  <si>
    <t>[1] "Smoking.History.-Unclear</t>
  </si>
  <si>
    <t>0.0922738353372386"</t>
  </si>
  <si>
    <t>Hospitalized (n=35)</t>
  </si>
  <si>
    <t>All (n=190)</t>
  </si>
  <si>
    <t>Non-Hospitalized (n = 155)</t>
  </si>
  <si>
    <r>
      <t>Cardiovascular Disease</t>
    </r>
    <r>
      <rPr>
        <b/>
        <vertAlign val="superscript"/>
        <sz val="11"/>
        <color theme="1"/>
        <rFont val="Arial"/>
        <family val="2"/>
      </rPr>
      <t>a</t>
    </r>
  </si>
  <si>
    <t xml:space="preserve"> "term</t>
  </si>
  <si>
    <t>all-var-adjusted-ratio</t>
  </si>
  <si>
    <t>all-var-std-error</t>
  </si>
  <si>
    <t>all-var-p-value</t>
  </si>
  <si>
    <t>model-1-adjusted-ratio</t>
  </si>
  <si>
    <t>model-1-std-error</t>
  </si>
  <si>
    <t>model-1-p-value</t>
  </si>
  <si>
    <t>model-2-adjusted-ratio</t>
  </si>
  <si>
    <t>model-2-std-error</t>
  </si>
  <si>
    <t>model-2-p-value</t>
  </si>
  <si>
    <t>model-3-adjusted-ratio</t>
  </si>
  <si>
    <t>model-3-std-error</t>
  </si>
  <si>
    <t>model-3-p-value</t>
  </si>
  <si>
    <t>model-4-adjusted-ratio</t>
  </si>
  <si>
    <t>model-4-std-error</t>
  </si>
  <si>
    <t>model-4-p-value</t>
  </si>
  <si>
    <t>model-5-adjusted-ratio</t>
  </si>
  <si>
    <t>model-5-std-error</t>
  </si>
  <si>
    <t>model-5-p-value"</t>
  </si>
  <si>
    <t>CHFYes</t>
  </si>
  <si>
    <t>CKDYes</t>
  </si>
  <si>
    <t>0.031*</t>
  </si>
  <si>
    <t>CancerYes</t>
  </si>
  <si>
    <t>0.040*</t>
  </si>
  <si>
    <t>0.036*</t>
  </si>
  <si>
    <t>Hx.of.DVTYes</t>
  </si>
  <si>
    <t>HypothyroidYes</t>
  </si>
  <si>
    <t>Hx.of.MIYes</t>
  </si>
  <si>
    <t>Smoking.History.Former</t>
  </si>
  <si>
    <t>Smoking.History.Never</t>
  </si>
  <si>
    <t>Smoking.History.Active</t>
  </si>
  <si>
    <t>0.026*</t>
  </si>
  <si>
    <t>0.016*</t>
  </si>
  <si>
    <t>Smoking.History.Unclear</t>
  </si>
  <si>
    <t>Steroids.or.IMTYes</t>
  </si>
  <si>
    <t>0.048*</t>
  </si>
  <si>
    <t>Baseline.PlaquenilYes</t>
  </si>
  <si>
    <t>ACEI.ARBYes</t>
  </si>
  <si>
    <t>Anticoagulation.Yes</t>
  </si>
  <si>
    <t>0.023*</t>
  </si>
  <si>
    <t>0.035*</t>
  </si>
  <si>
    <t>[1] "(Intercept)</t>
  </si>
  <si>
    <t>0.520"</t>
  </si>
  <si>
    <t>[1] "Age</t>
  </si>
  <si>
    <t>0.203"</t>
  </si>
  <si>
    <t>[1] "GenderM</t>
  </si>
  <si>
    <t xml:space="preserve">
[1] SNFYes</t>
  </si>
  <si>
    <t xml:space="preserve">
[1] RaceWhite</t>
  </si>
  <si>
    <t xml:space="preserve">
[1] RaceAsian</t>
  </si>
  <si>
    <t>0.288"</t>
  </si>
  <si>
    <t>[1] "RaceAfrican American</t>
  </si>
  <si>
    <t>0.442"</t>
  </si>
  <si>
    <t>[1] "RaceNative Hawaiian or Pacific Islander</t>
  </si>
  <si>
    <t>0.989"</t>
  </si>
  <si>
    <t>[1] "RaceAmerican Indian or Alaskan Native</t>
  </si>
  <si>
    <t>0.592"</t>
  </si>
  <si>
    <t>[1] "RaceOther</t>
  </si>
  <si>
    <t>0.964"</t>
  </si>
  <si>
    <t>[1] "DiabetesYes</t>
  </si>
  <si>
    <t xml:space="preserve">
[1] HTNYes</t>
  </si>
  <si>
    <t xml:space="preserve">
[1] COPDYes</t>
  </si>
  <si>
    <t xml:space="preserve">
[1] AsthmaYes</t>
  </si>
  <si>
    <t xml:space="preserve">
[1] CVDYes</t>
  </si>
  <si>
    <t>0.086"</t>
  </si>
  <si>
    <t>[1] "CHFYes</t>
  </si>
  <si>
    <t xml:space="preserve">
[1] CKDYes</t>
  </si>
  <si>
    <t>0.031*"</t>
  </si>
  <si>
    <t>[1] "CancerYes</t>
  </si>
  <si>
    <t>0.009**"</t>
  </si>
  <si>
    <t>[1] "Hx.of.DVTYes</t>
  </si>
  <si>
    <t xml:space="preserve">
[1] HypothyroidYes</t>
  </si>
  <si>
    <t xml:space="preserve">
[1] Hx.of.MIYes</t>
  </si>
  <si>
    <t xml:space="preserve">
[1] Smoking.History.Former</t>
  </si>
  <si>
    <t>0.565"</t>
  </si>
  <si>
    <t>[1] "Smoking.History.Never</t>
  </si>
  <si>
    <t xml:space="preserve">
[1] Smoking.History.Active</t>
  </si>
  <si>
    <t>0.036*"</t>
  </si>
  <si>
    <t>[1] "Smoking.History.Unclear</t>
  </si>
  <si>
    <t>0.286"</t>
  </si>
  <si>
    <t>[1] "Steroids.or.IMTYes</t>
  </si>
  <si>
    <t>0.099"</t>
  </si>
  <si>
    <t>[1] "Baseline.PlaquenilYes</t>
  </si>
  <si>
    <t xml:space="preserve">
[1] ACEI.ARBYes</t>
  </si>
  <si>
    <t xml:space="preserve">
[1] Anticoagulation.Yes</t>
  </si>
  <si>
    <t>0.035*"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</si>
</sst>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b/>
      <vertAlign val="superscript"/>
      <sz val="11"/>
      <color theme="1"/>
      <name val="Arial"/>
      <family val="2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1" fontId="0" fillId="0" borderId="0" xfId="0" applyNumberFormat="1"/>
    <xf numFmtId="10" fontId="0" fillId="0" borderId="0" xfId="0" applyNumberFormat="1" applyFill="1"/>
    <xf numFmtId="0" fontId="2" fillId="0" borderId="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/>
    <xf numFmtId="0" fontId="3" fillId="0" borderId="10" xfId="0" applyFont="1" applyBorder="1" applyAlignment="1">
      <alignment vertical="center" wrapText="1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6" fillId="0" borderId="10" xfId="0" applyFont="1" applyBorder="1"/>
    <xf numFmtId="0" fontId="3" fillId="0" borderId="10" xfId="0" applyFont="1" applyFill="1" applyBorder="1" applyAlignment="1">
      <alignment horizontal="left" vertical="center" wrapText="1"/>
    </xf>
    <xf numFmtId="2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65" fontId="0" fillId="0" borderId="0" xfId="0" applyNumberFormat="1" applyFill="1" applyAlignment="1">
      <alignment horizontal="right"/>
    </xf>
    <xf numFmtId="165" fontId="6" fillId="0" borderId="10" xfId="0" applyNumberFormat="1" applyFont="1" applyBorder="1" applyAlignment="1">
      <alignment horizontal="left"/>
    </xf>
    <xf numFmtId="2" fontId="7" fillId="0" borderId="10" xfId="0" applyNumberFormat="1" applyFont="1" applyBorder="1" applyAlignment="1">
      <alignment horizontal="left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4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 applyFill="1"/>
    <xf numFmtId="2" fontId="1" fillId="0" borderId="0" xfId="0" applyNumberFormat="1" applyFont="1" applyFill="1" applyAlignment="1">
      <alignment horizontal="right"/>
    </xf>
    <xf numFmtId="0" fontId="0" fillId="0" borderId="0" xfId="0" applyFont="1"/>
    <xf numFmtId="10" fontId="0" fillId="0" borderId="0" xfId="0" applyNumberFormat="1" applyFont="1"/>
    <xf numFmtId="0" fontId="0" fillId="0" borderId="0" xfId="0" applyFont="1" applyFill="1"/>
    <xf numFmtId="10" fontId="0" fillId="0" borderId="0" xfId="0" applyNumberFormat="1" applyFont="1" applyFill="1"/>
    <xf numFmtId="0" fontId="0" fillId="0" borderId="0" xfId="0" applyFont="1" applyFill="1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Fill="1"/>
    <xf numFmtId="2" fontId="0" fillId="0" borderId="0" xfId="0" applyNumberFormat="1" applyFont="1" applyFill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8" fillId="0" borderId="0" xfId="0" applyFont="1"/>
    <xf numFmtId="0" fontId="7" fillId="0" borderId="10" xfId="0" applyFont="1" applyBorder="1"/>
    <xf numFmtId="165" fontId="7" fillId="0" borderId="10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 vertical="center" wrapText="1"/>
    </xf>
    <xf numFmtId="0" fontId="10" fillId="0" borderId="0" xfId="0" applyFont="1"/>
    <xf numFmtId="0" fontId="0" fillId="0" borderId="0" xfId="0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1" xfId="0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3674-49DA-D843-A25C-7FD9A267A620}">
  <dimension ref="A1:AE74"/>
  <sheetViews>
    <sheetView tabSelected="1" topLeftCell="F1" zoomScale="62" zoomScaleNormal="100" workbookViewId="0">
      <selection activeCell="Q48" sqref="Q48"/>
    </sheetView>
  </sheetViews>
  <sheetFormatPr baseColWidth="10" defaultRowHeight="16" x14ac:dyDescent="0.2"/>
  <cols>
    <col min="1" max="1" width="22.33203125" hidden="1" customWidth="1"/>
    <col min="2" max="5" width="0" hidden="1" customWidth="1"/>
    <col min="9" max="9" width="28.83203125" customWidth="1"/>
    <col min="10" max="10" width="8.6640625" customWidth="1"/>
    <col min="11" max="11" width="11.6640625" customWidth="1"/>
    <col min="12" max="12" width="14" customWidth="1"/>
    <col min="13" max="13" width="14.33203125" customWidth="1"/>
    <col min="14" max="14" width="10.83203125" customWidth="1"/>
    <col min="15" max="15" width="10.83203125" style="12"/>
    <col min="16" max="16" width="17.6640625" customWidth="1"/>
    <col min="17" max="17" width="15" style="12" customWidth="1"/>
    <col min="18" max="18" width="15" customWidth="1"/>
    <col min="19" max="19" width="16.1640625" customWidth="1"/>
    <col min="20" max="20" width="15.33203125" style="23" customWidth="1"/>
    <col min="22" max="22" width="10.83203125" style="12"/>
    <col min="28" max="28" width="10.83203125" style="23"/>
  </cols>
  <sheetData>
    <row r="1" spans="1:31" s="2" customFormat="1" x14ac:dyDescent="0.2"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11" t="s">
        <v>95</v>
      </c>
      <c r="P1" s="2" t="s">
        <v>96</v>
      </c>
      <c r="Q1" s="11" t="s">
        <v>97</v>
      </c>
      <c r="R1" s="2" t="s">
        <v>98</v>
      </c>
      <c r="S1" s="2" t="s">
        <v>99</v>
      </c>
      <c r="T1" s="22" t="s">
        <v>100</v>
      </c>
      <c r="U1" s="2" t="s">
        <v>101</v>
      </c>
      <c r="V1" s="11" t="s">
        <v>102</v>
      </c>
      <c r="W1" s="2" t="s">
        <v>103</v>
      </c>
      <c r="X1" s="2" t="s">
        <v>104</v>
      </c>
      <c r="Y1" s="2" t="s">
        <v>16</v>
      </c>
      <c r="Z1" s="2" t="s">
        <v>17</v>
      </c>
      <c r="AA1" s="2" t="s">
        <v>18</v>
      </c>
      <c r="AB1" s="22" t="s">
        <v>19</v>
      </c>
      <c r="AC1" s="2" t="s">
        <v>20</v>
      </c>
    </row>
    <row r="2" spans="1:31" x14ac:dyDescent="0.2">
      <c r="I2" t="s">
        <v>23</v>
      </c>
      <c r="L2" s="1"/>
      <c r="M2" s="1"/>
      <c r="N2" s="1"/>
      <c r="Q2" s="15"/>
      <c r="R2" s="1"/>
      <c r="S2" s="1"/>
      <c r="V2" s="15"/>
      <c r="W2" s="1"/>
      <c r="X2" s="1"/>
      <c r="AE2" s="1"/>
    </row>
    <row r="3" spans="1:31" ht="17" thickBot="1" x14ac:dyDescent="0.25">
      <c r="A3" s="59"/>
      <c r="B3" s="4"/>
      <c r="C3" s="4"/>
      <c r="D3" s="4"/>
      <c r="E3" s="5"/>
      <c r="I3" s="53" t="s">
        <v>139</v>
      </c>
      <c r="J3">
        <v>97</v>
      </c>
      <c r="K3">
        <v>190</v>
      </c>
      <c r="L3" s="10">
        <v>0.51052631578947405</v>
      </c>
      <c r="M3" s="1">
        <v>0.43713895179328799</v>
      </c>
      <c r="N3" s="1">
        <v>0.58358014243129597</v>
      </c>
      <c r="O3" s="12">
        <v>20</v>
      </c>
      <c r="P3">
        <v>35</v>
      </c>
      <c r="Q3" s="13">
        <v>0.57142857142857095</v>
      </c>
      <c r="R3" s="1">
        <v>0.39353094226000401</v>
      </c>
      <c r="S3" s="1">
        <v>0.73677276430118299</v>
      </c>
      <c r="T3" s="23">
        <v>77</v>
      </c>
      <c r="U3">
        <v>155</v>
      </c>
      <c r="V3" s="13">
        <v>0.49677419354838698</v>
      </c>
      <c r="W3" s="1">
        <v>0.41556998150831098</v>
      </c>
      <c r="X3" s="1">
        <v>0.57810407592810498</v>
      </c>
      <c r="Y3">
        <v>1.35064935064935</v>
      </c>
      <c r="Z3">
        <v>0.64454044690814605</v>
      </c>
      <c r="AA3">
        <v>2.8303168205508902</v>
      </c>
      <c r="AB3" s="32">
        <v>0.45716053651122501</v>
      </c>
      <c r="AC3" t="s">
        <v>140</v>
      </c>
      <c r="AE3" s="1"/>
    </row>
    <row r="4" spans="1:31" x14ac:dyDescent="0.2">
      <c r="I4" t="s">
        <v>141</v>
      </c>
      <c r="J4">
        <v>28</v>
      </c>
      <c r="K4">
        <v>189</v>
      </c>
      <c r="L4" s="10">
        <v>0.148148148148148</v>
      </c>
      <c r="M4" s="1">
        <v>0.100756016193063</v>
      </c>
      <c r="N4" s="1">
        <v>0.206949350342614</v>
      </c>
      <c r="O4" s="12">
        <v>13</v>
      </c>
      <c r="P4">
        <v>35</v>
      </c>
      <c r="Q4" s="13">
        <v>0.371428571428571</v>
      </c>
      <c r="R4" s="1">
        <v>0.214732118114389</v>
      </c>
      <c r="S4" s="1">
        <v>0.55076883581267699</v>
      </c>
      <c r="T4" s="23">
        <v>15</v>
      </c>
      <c r="U4">
        <v>154</v>
      </c>
      <c r="V4" s="13">
        <v>9.7402597402597393E-2</v>
      </c>
      <c r="W4" s="1">
        <v>5.5546786269241998E-2</v>
      </c>
      <c r="X4" s="1">
        <v>0.15555941653547301</v>
      </c>
      <c r="Y4">
        <v>5.47575757575758</v>
      </c>
      <c r="Z4">
        <v>2.2981162012872098</v>
      </c>
      <c r="AA4">
        <v>13.047173598824999</v>
      </c>
      <c r="AB4" s="32">
        <v>1.7932726406170801E-4</v>
      </c>
      <c r="AC4" s="14" t="s">
        <v>142</v>
      </c>
      <c r="AE4" s="1"/>
    </row>
    <row r="5" spans="1:31" ht="17" thickBot="1" x14ac:dyDescent="0.25">
      <c r="A5" s="59"/>
      <c r="B5" s="4"/>
      <c r="C5" s="4"/>
      <c r="D5" s="4"/>
      <c r="E5" s="5"/>
      <c r="I5" s="2" t="s">
        <v>143</v>
      </c>
      <c r="J5">
        <v>107</v>
      </c>
      <c r="K5">
        <v>190</v>
      </c>
      <c r="L5" s="10">
        <f>J5/K5</f>
        <v>0.56315789473684208</v>
      </c>
      <c r="M5" s="1">
        <v>0.48948278600984901</v>
      </c>
      <c r="N5" s="1">
        <v>0.63483108163970303</v>
      </c>
      <c r="O5" s="12">
        <v>24</v>
      </c>
      <c r="P5">
        <v>35</v>
      </c>
      <c r="Q5" s="13">
        <f>O5/P5</f>
        <v>0.68571428571428572</v>
      </c>
      <c r="R5" s="1">
        <v>0.50711999968482502</v>
      </c>
      <c r="S5" s="1">
        <v>0.83148284925299698</v>
      </c>
      <c r="T5" s="23">
        <v>83</v>
      </c>
      <c r="U5">
        <v>155</v>
      </c>
      <c r="V5" s="13">
        <f t="shared" ref="V5:V10" si="0">T5/U5</f>
        <v>0.53548387096774197</v>
      </c>
      <c r="W5" s="1">
        <v>0.453719228770949</v>
      </c>
      <c r="X5" s="1">
        <v>0.61586597113248798</v>
      </c>
      <c r="Y5">
        <v>1.89266155531216</v>
      </c>
      <c r="Z5">
        <v>0.86731803920239803</v>
      </c>
      <c r="AA5">
        <v>4.1301663300475804</v>
      </c>
      <c r="AB5" s="32">
        <v>0.107530219919761</v>
      </c>
      <c r="AC5" t="s">
        <v>144</v>
      </c>
      <c r="AE5" s="1"/>
    </row>
    <row r="6" spans="1:31" ht="17" thickBot="1" x14ac:dyDescent="0.25">
      <c r="A6" s="67"/>
      <c r="B6" s="68"/>
      <c r="C6" s="68"/>
      <c r="D6" s="68"/>
      <c r="E6" s="69"/>
      <c r="I6" s="2" t="s">
        <v>145</v>
      </c>
      <c r="J6">
        <v>21</v>
      </c>
      <c r="K6">
        <v>190</v>
      </c>
      <c r="L6" s="10">
        <f>J6/K6</f>
        <v>0.11052631578947368</v>
      </c>
      <c r="M6" s="1">
        <v>0.104520098247779</v>
      </c>
      <c r="N6" s="1">
        <v>0.23978761895874101</v>
      </c>
      <c r="O6" s="12">
        <v>6</v>
      </c>
      <c r="P6">
        <v>35</v>
      </c>
      <c r="Q6" s="13">
        <f t="shared" ref="Q6:Q10" si="1">O6/P6</f>
        <v>0.17142857142857143</v>
      </c>
      <c r="R6" s="1">
        <v>7.7135512001065595E-2</v>
      </c>
      <c r="S6" s="1">
        <v>0.38566651099660698</v>
      </c>
      <c r="T6" s="23">
        <v>15</v>
      </c>
      <c r="U6">
        <v>155</v>
      </c>
      <c r="V6" s="13">
        <f t="shared" si="0"/>
        <v>9.6774193548387094E-2</v>
      </c>
      <c r="W6" s="1">
        <v>8.8274258620529206E-2</v>
      </c>
      <c r="X6" s="1">
        <v>0.239856462380241</v>
      </c>
      <c r="Y6">
        <v>1.38333333333333</v>
      </c>
      <c r="Z6">
        <v>0.48403818519735597</v>
      </c>
      <c r="AA6">
        <v>3.9534300590993201</v>
      </c>
      <c r="AB6" s="32">
        <v>0.55466392723018498</v>
      </c>
      <c r="AC6" t="s">
        <v>146</v>
      </c>
      <c r="AE6" s="1"/>
    </row>
    <row r="7" spans="1:31" ht="17" thickBot="1" x14ac:dyDescent="0.25">
      <c r="A7" s="59"/>
      <c r="B7" s="4"/>
      <c r="C7" s="4"/>
      <c r="D7" s="4"/>
      <c r="E7" s="5"/>
      <c r="I7" s="2" t="s">
        <v>147</v>
      </c>
      <c r="J7">
        <v>22</v>
      </c>
      <c r="K7">
        <v>190</v>
      </c>
      <c r="L7" s="10">
        <f>J7/K7</f>
        <v>0.11578947368421053</v>
      </c>
      <c r="M7" s="1">
        <v>0.11007336240193</v>
      </c>
      <c r="N7" s="1">
        <v>0.246740330829016</v>
      </c>
      <c r="O7" s="12">
        <v>3</v>
      </c>
      <c r="P7">
        <v>35</v>
      </c>
      <c r="Q7" s="13">
        <f t="shared" si="1"/>
        <v>8.5714285714285715E-2</v>
      </c>
      <c r="R7" s="1">
        <v>2.35274543808539E-2</v>
      </c>
      <c r="S7" s="1">
        <v>0.29158692427355198</v>
      </c>
      <c r="T7" s="23">
        <v>19</v>
      </c>
      <c r="U7">
        <v>155</v>
      </c>
      <c r="V7" s="13">
        <f t="shared" si="0"/>
        <v>0.12258064516129032</v>
      </c>
      <c r="W7" s="1">
        <v>0.11603665660660099</v>
      </c>
      <c r="X7" s="1">
        <v>0.27550604146222402</v>
      </c>
      <c r="Y7">
        <v>0.54605263157894701</v>
      </c>
      <c r="Z7">
        <v>0.14887328718228399</v>
      </c>
      <c r="AA7">
        <v>2.0028675533254101</v>
      </c>
      <c r="AB7" s="32">
        <v>0.37634907763726499</v>
      </c>
      <c r="AC7" t="s">
        <v>148</v>
      </c>
      <c r="AE7" s="1"/>
    </row>
    <row r="8" spans="1:31" ht="17" thickBot="1" x14ac:dyDescent="0.25">
      <c r="A8" s="59"/>
      <c r="B8" s="4"/>
      <c r="C8" s="4"/>
      <c r="D8" s="4"/>
      <c r="E8" s="5"/>
      <c r="I8" s="2" t="s">
        <v>151</v>
      </c>
      <c r="J8">
        <v>2</v>
      </c>
      <c r="K8">
        <v>190</v>
      </c>
      <c r="L8" s="10">
        <f>J8/K8</f>
        <v>1.0526315789473684E-2</v>
      </c>
      <c r="M8" s="1">
        <v>2.2298793156672598E-3</v>
      </c>
      <c r="N8" s="1">
        <v>6.4711855610081803E-2</v>
      </c>
      <c r="O8" s="12">
        <v>0</v>
      </c>
      <c r="P8">
        <v>35</v>
      </c>
      <c r="Q8" s="13">
        <f t="shared" si="1"/>
        <v>0</v>
      </c>
      <c r="R8" s="1">
        <v>0</v>
      </c>
      <c r="S8" s="1">
        <v>0.14247359772252599</v>
      </c>
      <c r="T8" s="23">
        <v>2</v>
      </c>
      <c r="U8">
        <v>155</v>
      </c>
      <c r="V8" s="13">
        <f t="shared" si="0"/>
        <v>1.2903225806451613E-2</v>
      </c>
      <c r="W8" s="1">
        <v>2.8623319216487101E-3</v>
      </c>
      <c r="X8" s="1">
        <v>8.2423744449575703E-2</v>
      </c>
      <c r="Y8">
        <v>0</v>
      </c>
      <c r="Z8">
        <v>0</v>
      </c>
      <c r="AA8" t="s">
        <v>28</v>
      </c>
      <c r="AB8" s="32">
        <v>0.94229380021983</v>
      </c>
      <c r="AC8" t="s">
        <v>152</v>
      </c>
      <c r="AE8" s="1"/>
    </row>
    <row r="9" spans="1:31" x14ac:dyDescent="0.2">
      <c r="A9" s="6"/>
      <c r="B9" s="7"/>
      <c r="C9" s="7"/>
      <c r="D9" s="7"/>
      <c r="E9" s="8"/>
      <c r="I9" s="2" t="s">
        <v>149</v>
      </c>
      <c r="J9">
        <v>3</v>
      </c>
      <c r="K9">
        <v>190</v>
      </c>
      <c r="L9" s="10">
        <f>J9/K9</f>
        <v>1.5789473684210527E-2</v>
      </c>
      <c r="M9" s="1">
        <v>5.6599964414793197E-3</v>
      </c>
      <c r="N9" s="1">
        <v>7.7636770499513202E-2</v>
      </c>
      <c r="O9" s="12">
        <v>1</v>
      </c>
      <c r="P9">
        <v>35</v>
      </c>
      <c r="Q9" s="13">
        <f t="shared" si="1"/>
        <v>2.8571428571428571E-2</v>
      </c>
      <c r="R9" s="1">
        <v>1.01219969931084E-3</v>
      </c>
      <c r="S9" s="1">
        <v>0.203516913922414</v>
      </c>
      <c r="T9" s="23">
        <v>2</v>
      </c>
      <c r="U9">
        <v>155</v>
      </c>
      <c r="V9" s="13">
        <f t="shared" si="0"/>
        <v>1.2903225806451613E-2</v>
      </c>
      <c r="W9" s="1">
        <v>2.8623319216487101E-3</v>
      </c>
      <c r="X9" s="1">
        <v>8.2423744449575703E-2</v>
      </c>
      <c r="Y9">
        <v>1.7291666666666701</v>
      </c>
      <c r="Z9">
        <v>0.15025547729086899</v>
      </c>
      <c r="AA9">
        <v>19.899556508831498</v>
      </c>
      <c r="AB9" s="32">
        <v>1</v>
      </c>
      <c r="AC9" t="s">
        <v>150</v>
      </c>
      <c r="AE9" s="1"/>
    </row>
    <row r="10" spans="1:31" ht="17" thickBot="1" x14ac:dyDescent="0.25">
      <c r="A10" s="6"/>
      <c r="B10" s="7"/>
      <c r="C10" s="7"/>
      <c r="D10" s="7"/>
      <c r="E10" s="8"/>
      <c r="I10" s="2" t="s">
        <v>189</v>
      </c>
      <c r="J10">
        <v>35</v>
      </c>
      <c r="K10">
        <v>190</v>
      </c>
      <c r="L10" s="10">
        <v>0.24647887323943701</v>
      </c>
      <c r="M10" s="1">
        <v>0.17807738624175001</v>
      </c>
      <c r="N10" s="1">
        <v>0.32576204005899201</v>
      </c>
      <c r="O10" s="12">
        <v>1</v>
      </c>
      <c r="P10">
        <v>35</v>
      </c>
      <c r="Q10" s="13">
        <f t="shared" si="1"/>
        <v>2.8571428571428571E-2</v>
      </c>
      <c r="R10" s="1">
        <v>1.01219969931084E-3</v>
      </c>
      <c r="S10" s="1">
        <v>0.203516913922414</v>
      </c>
      <c r="T10" s="23">
        <v>34</v>
      </c>
      <c r="U10">
        <v>155</v>
      </c>
      <c r="V10" s="13">
        <f t="shared" si="0"/>
        <v>0.21935483870967742</v>
      </c>
      <c r="W10" s="1">
        <v>0.210364818090224</v>
      </c>
      <c r="X10" s="1">
        <v>0.38174489498304498</v>
      </c>
      <c r="Y10">
        <v>0.10171568627451</v>
      </c>
      <c r="Z10">
        <v>1.32285976118951E-2</v>
      </c>
      <c r="AA10">
        <v>0.78209959497077197</v>
      </c>
      <c r="AB10" s="32">
        <v>4.4295453499082604E-3</v>
      </c>
      <c r="AC10" t="s">
        <v>190</v>
      </c>
      <c r="AE10" s="1"/>
    </row>
    <row r="11" spans="1:31" x14ac:dyDescent="0.2">
      <c r="A11" s="6"/>
      <c r="B11" s="70"/>
      <c r="C11" s="70"/>
      <c r="D11" s="70"/>
      <c r="E11" s="72"/>
      <c r="I11" t="s">
        <v>153</v>
      </c>
      <c r="J11">
        <v>31</v>
      </c>
      <c r="K11">
        <v>185</v>
      </c>
      <c r="L11" s="10">
        <v>0.16756756756756799</v>
      </c>
      <c r="M11" s="1">
        <v>0.116784077662851</v>
      </c>
      <c r="N11" s="1">
        <v>0.22933619425829399</v>
      </c>
      <c r="O11" s="12">
        <v>8</v>
      </c>
      <c r="P11">
        <v>35</v>
      </c>
      <c r="Q11" s="13">
        <v>0.22857142857142901</v>
      </c>
      <c r="R11" s="1">
        <v>0.104210431947815</v>
      </c>
      <c r="S11" s="1">
        <v>0.40136325610731499</v>
      </c>
      <c r="T11" s="23">
        <v>23</v>
      </c>
      <c r="U11">
        <v>150</v>
      </c>
      <c r="V11" s="13">
        <v>0.15333333333333299</v>
      </c>
      <c r="W11" s="1">
        <v>9.9751951415586501E-2</v>
      </c>
      <c r="X11" s="1">
        <v>0.22113973314511001</v>
      </c>
      <c r="Y11">
        <v>1.63607085346216</v>
      </c>
      <c r="Z11">
        <v>0.66160286292020298</v>
      </c>
      <c r="AA11">
        <v>4.0458226340402597</v>
      </c>
      <c r="AB11" s="32">
        <v>0.33148378297527697</v>
      </c>
      <c r="AC11" t="s">
        <v>154</v>
      </c>
      <c r="AE11" s="1"/>
    </row>
    <row r="12" spans="1:31" ht="18" customHeight="1" thickBot="1" x14ac:dyDescent="0.25">
      <c r="A12" s="59"/>
      <c r="B12" s="71"/>
      <c r="C12" s="71"/>
      <c r="D12" s="71"/>
      <c r="E12" s="73"/>
      <c r="I12" t="s">
        <v>155</v>
      </c>
      <c r="J12">
        <v>63</v>
      </c>
      <c r="K12">
        <v>185</v>
      </c>
      <c r="L12" s="10">
        <v>0.340540540540541</v>
      </c>
      <c r="M12" s="1">
        <v>0.27261246454132299</v>
      </c>
      <c r="N12" s="1">
        <v>0.41367261741769801</v>
      </c>
      <c r="O12" s="12">
        <v>21</v>
      </c>
      <c r="P12">
        <v>35</v>
      </c>
      <c r="Q12" s="13">
        <v>0.6</v>
      </c>
      <c r="R12" s="1">
        <v>0.4211177218821</v>
      </c>
      <c r="S12" s="1">
        <v>0.76129188954665805</v>
      </c>
      <c r="T12" s="23">
        <v>42</v>
      </c>
      <c r="U12">
        <v>150</v>
      </c>
      <c r="V12" s="13">
        <v>0.28000000000000003</v>
      </c>
      <c r="W12" s="1">
        <v>0.209835268857747</v>
      </c>
      <c r="X12" s="1">
        <v>0.35907485004874601</v>
      </c>
      <c r="Y12">
        <v>3.8571428571428599</v>
      </c>
      <c r="Z12">
        <v>1.7958878960873199</v>
      </c>
      <c r="AA12">
        <v>8.2842314672434298</v>
      </c>
      <c r="AB12" s="32">
        <v>5.6406956877402999E-4</v>
      </c>
      <c r="AC12" t="s">
        <v>156</v>
      </c>
      <c r="AE12" s="1"/>
    </row>
    <row r="13" spans="1:31" x14ac:dyDescent="0.2">
      <c r="A13" s="6"/>
      <c r="B13" s="70"/>
      <c r="C13" s="70"/>
      <c r="D13" s="70"/>
      <c r="E13" s="72"/>
      <c r="I13" t="s">
        <v>157</v>
      </c>
      <c r="J13">
        <v>9</v>
      </c>
      <c r="K13">
        <v>185</v>
      </c>
      <c r="L13" s="10">
        <v>4.86486486486487E-2</v>
      </c>
      <c r="M13" s="1">
        <v>2.2483526244770201E-2</v>
      </c>
      <c r="N13" s="1">
        <v>9.0338988683855204E-2</v>
      </c>
      <c r="O13" s="12">
        <v>4</v>
      </c>
      <c r="P13">
        <v>35</v>
      </c>
      <c r="Q13" s="13">
        <v>0.114285714285714</v>
      </c>
      <c r="R13" s="1">
        <v>3.2031169029098E-2</v>
      </c>
      <c r="S13" s="1">
        <v>0.26737804371924501</v>
      </c>
      <c r="T13" s="23">
        <v>5</v>
      </c>
      <c r="U13">
        <v>150</v>
      </c>
      <c r="V13" s="13">
        <v>3.3333333333333298E-2</v>
      </c>
      <c r="W13" s="1">
        <v>1.09101864689112E-2</v>
      </c>
      <c r="X13" s="1">
        <v>7.6072322537346804E-2</v>
      </c>
      <c r="Y13">
        <v>3.7419354838709702</v>
      </c>
      <c r="Z13">
        <v>0.95010024763516698</v>
      </c>
      <c r="AA13">
        <v>14.737477650705101</v>
      </c>
      <c r="AB13" s="32">
        <v>0.118541702724394</v>
      </c>
      <c r="AC13" t="s">
        <v>158</v>
      </c>
      <c r="AE13" s="1"/>
    </row>
    <row r="14" spans="1:31" ht="17" thickBot="1" x14ac:dyDescent="0.25">
      <c r="A14" s="59"/>
      <c r="B14" s="71"/>
      <c r="C14" s="71"/>
      <c r="D14" s="71"/>
      <c r="E14" s="73"/>
      <c r="I14" t="s">
        <v>159</v>
      </c>
      <c r="J14">
        <v>23</v>
      </c>
      <c r="K14">
        <v>185</v>
      </c>
      <c r="L14" s="10">
        <v>0.124324324324324</v>
      </c>
      <c r="M14" s="1">
        <v>8.0468846016730003E-2</v>
      </c>
      <c r="N14" s="1">
        <v>0.18068809297027699</v>
      </c>
      <c r="O14" s="12">
        <v>5</v>
      </c>
      <c r="P14">
        <v>35</v>
      </c>
      <c r="Q14" s="13">
        <v>0.14285714285714299</v>
      </c>
      <c r="R14" s="1">
        <v>4.8060778403639003E-2</v>
      </c>
      <c r="S14" s="1">
        <v>0.30257135169095101</v>
      </c>
      <c r="T14" s="23">
        <v>18</v>
      </c>
      <c r="U14">
        <v>150</v>
      </c>
      <c r="V14" s="13">
        <v>0.12</v>
      </c>
      <c r="W14" s="1">
        <v>7.2693466696764394E-2</v>
      </c>
      <c r="X14" s="1">
        <v>0.18300887702476101</v>
      </c>
      <c r="Y14">
        <v>1.2222222222222201</v>
      </c>
      <c r="Z14">
        <v>0.42041977154516702</v>
      </c>
      <c r="AA14">
        <v>3.55318008713903</v>
      </c>
      <c r="AB14" s="32">
        <v>0.85180689630135797</v>
      </c>
      <c r="AC14" t="s">
        <v>160</v>
      </c>
      <c r="AE14" s="1"/>
    </row>
    <row r="15" spans="1:31" ht="17" thickBot="1" x14ac:dyDescent="0.25">
      <c r="A15" s="59"/>
      <c r="B15" s="4"/>
      <c r="C15" s="4"/>
      <c r="D15" s="4"/>
      <c r="E15" s="5"/>
      <c r="I15" t="s">
        <v>161</v>
      </c>
      <c r="J15">
        <v>34</v>
      </c>
      <c r="K15">
        <v>185</v>
      </c>
      <c r="L15" s="10">
        <v>0.18378378378378399</v>
      </c>
      <c r="M15" s="1">
        <v>0.13076097118413399</v>
      </c>
      <c r="N15" s="1">
        <v>0.24723423994020499</v>
      </c>
      <c r="O15" s="12">
        <v>17</v>
      </c>
      <c r="P15">
        <v>35</v>
      </c>
      <c r="Q15" s="13">
        <v>0.48571428571428599</v>
      </c>
      <c r="R15" s="1">
        <v>0.31382850921472299</v>
      </c>
      <c r="S15" s="1">
        <v>0.660108584609022</v>
      </c>
      <c r="T15" s="23">
        <v>17</v>
      </c>
      <c r="U15">
        <v>150</v>
      </c>
      <c r="V15" s="13">
        <v>0.11333333333333299</v>
      </c>
      <c r="W15" s="1">
        <v>6.7424139647908707E-2</v>
      </c>
      <c r="X15" s="1">
        <v>0.175248638665537</v>
      </c>
      <c r="Y15">
        <v>7.3888888888888902</v>
      </c>
      <c r="Z15">
        <v>3.2116036677448099</v>
      </c>
      <c r="AA15">
        <v>16.999506994174901</v>
      </c>
      <c r="AB15" s="32">
        <v>1.77536133248837E-5</v>
      </c>
      <c r="AC15" s="14" t="s">
        <v>162</v>
      </c>
      <c r="AE15" s="1"/>
    </row>
    <row r="16" spans="1:31" ht="17" thickBot="1" x14ac:dyDescent="0.25">
      <c r="A16" s="59"/>
      <c r="B16" s="4"/>
      <c r="C16" s="4"/>
      <c r="D16" s="4"/>
      <c r="E16" s="5"/>
      <c r="I16" t="s">
        <v>163</v>
      </c>
      <c r="J16">
        <v>12</v>
      </c>
      <c r="K16">
        <v>185</v>
      </c>
      <c r="L16" s="10">
        <v>6.4864864864864896E-2</v>
      </c>
      <c r="M16" s="1">
        <v>3.3962894232104197E-2</v>
      </c>
      <c r="N16" s="1">
        <v>0.110564043374486</v>
      </c>
      <c r="O16" s="12">
        <v>8</v>
      </c>
      <c r="P16">
        <v>35</v>
      </c>
      <c r="Q16" s="13">
        <v>0.22857142857142901</v>
      </c>
      <c r="R16" s="1">
        <v>0.104210431947815</v>
      </c>
      <c r="S16" s="1">
        <v>0.40136325610731499</v>
      </c>
      <c r="T16" s="23">
        <v>4</v>
      </c>
      <c r="U16">
        <v>150</v>
      </c>
      <c r="V16" s="13">
        <v>2.66666666666667E-2</v>
      </c>
      <c r="W16" s="1">
        <v>7.3125463980083698E-3</v>
      </c>
      <c r="X16" s="1">
        <v>6.6867876677489294E-2</v>
      </c>
      <c r="Y16">
        <v>10.814814814814801</v>
      </c>
      <c r="Z16">
        <v>3.0416502544391202</v>
      </c>
      <c r="AA16">
        <v>38.452882381214302</v>
      </c>
      <c r="AB16" s="32">
        <v>2.04897386456665E-3</v>
      </c>
      <c r="AC16" t="s">
        <v>164</v>
      </c>
      <c r="AE16" s="1"/>
    </row>
    <row r="17" spans="1:31" ht="17" thickBot="1" x14ac:dyDescent="0.25">
      <c r="A17" s="59"/>
      <c r="B17" s="4"/>
      <c r="C17" s="4"/>
      <c r="D17" s="4"/>
      <c r="E17" s="5"/>
      <c r="I17" t="s">
        <v>165</v>
      </c>
      <c r="J17">
        <v>15</v>
      </c>
      <c r="K17">
        <v>185</v>
      </c>
      <c r="L17" s="10">
        <v>8.1081081081081099E-2</v>
      </c>
      <c r="M17" s="1">
        <v>4.60903254465687E-2</v>
      </c>
      <c r="N17" s="1">
        <v>0.13020444112217899</v>
      </c>
      <c r="O17" s="12">
        <v>10</v>
      </c>
      <c r="P17">
        <v>35</v>
      </c>
      <c r="Q17" s="13">
        <v>0.28571428571428598</v>
      </c>
      <c r="R17" s="1">
        <v>0.14635474527905901</v>
      </c>
      <c r="S17" s="1">
        <v>0.46304464455442002</v>
      </c>
      <c r="T17" s="23">
        <v>5</v>
      </c>
      <c r="U17">
        <v>150</v>
      </c>
      <c r="V17" s="13">
        <v>3.3333333333333298E-2</v>
      </c>
      <c r="W17" s="1">
        <v>1.09101864689112E-2</v>
      </c>
      <c r="X17" s="1">
        <v>7.6072322537346804E-2</v>
      </c>
      <c r="Y17">
        <v>11.6</v>
      </c>
      <c r="Z17">
        <v>3.6569409398042199</v>
      </c>
      <c r="AA17">
        <v>36.795781560312498</v>
      </c>
      <c r="AB17" s="32">
        <v>8.7540458478015798E-5</v>
      </c>
      <c r="AC17" t="s">
        <v>166</v>
      </c>
      <c r="AE17" s="1"/>
    </row>
    <row r="18" spans="1:31" ht="17" thickBot="1" x14ac:dyDescent="0.25">
      <c r="A18" s="59"/>
      <c r="B18" s="4"/>
      <c r="C18" s="4"/>
      <c r="D18" s="4"/>
      <c r="E18" s="5"/>
      <c r="I18" t="s">
        <v>167</v>
      </c>
      <c r="J18">
        <v>34</v>
      </c>
      <c r="K18">
        <v>185</v>
      </c>
      <c r="L18" s="10">
        <v>0.18378378378378399</v>
      </c>
      <c r="M18" s="1">
        <v>0.13076097118413399</v>
      </c>
      <c r="N18" s="1">
        <v>0.24723423994020499</v>
      </c>
      <c r="O18" s="12">
        <v>13</v>
      </c>
      <c r="P18">
        <v>35</v>
      </c>
      <c r="Q18" s="13">
        <v>0.371428571428571</v>
      </c>
      <c r="R18" s="1">
        <v>0.214732118114389</v>
      </c>
      <c r="S18" s="1">
        <v>0.55076883581267699</v>
      </c>
      <c r="T18" s="23">
        <v>21</v>
      </c>
      <c r="U18">
        <v>150</v>
      </c>
      <c r="V18" s="13">
        <v>0.14000000000000001</v>
      </c>
      <c r="W18" s="1">
        <v>8.8798232256485907E-2</v>
      </c>
      <c r="X18" s="1">
        <v>0.20601068913654899</v>
      </c>
      <c r="Y18">
        <v>3.6298701298701301</v>
      </c>
      <c r="Z18">
        <v>1.5886288639425299</v>
      </c>
      <c r="AA18">
        <v>8.2939177669379394</v>
      </c>
      <c r="AB18" s="32">
        <v>3.3900630711795098E-3</v>
      </c>
      <c r="AC18" t="s">
        <v>168</v>
      </c>
      <c r="AE18" s="1"/>
    </row>
    <row r="19" spans="1:31" ht="17" thickBot="1" x14ac:dyDescent="0.25">
      <c r="A19" s="59"/>
      <c r="B19" s="4"/>
      <c r="C19" s="4"/>
      <c r="D19" s="4"/>
      <c r="E19" s="5"/>
      <c r="I19" t="s">
        <v>169</v>
      </c>
      <c r="J19">
        <v>8</v>
      </c>
      <c r="K19">
        <v>185</v>
      </c>
      <c r="L19" s="10">
        <v>4.3243243243243197E-2</v>
      </c>
      <c r="M19" s="1">
        <v>1.8851521958050999E-2</v>
      </c>
      <c r="N19" s="1">
        <v>8.3425824762575901E-2</v>
      </c>
      <c r="O19" s="12">
        <v>5</v>
      </c>
      <c r="P19">
        <v>35</v>
      </c>
      <c r="Q19" s="13">
        <v>0.14285714285714299</v>
      </c>
      <c r="R19" s="1">
        <v>4.8060778403639003E-2</v>
      </c>
      <c r="S19" s="1">
        <v>0.30257135169095101</v>
      </c>
      <c r="T19" s="23">
        <v>3</v>
      </c>
      <c r="U19">
        <v>150</v>
      </c>
      <c r="V19" s="13">
        <v>0.02</v>
      </c>
      <c r="W19" s="1">
        <v>4.1436252812205804E-3</v>
      </c>
      <c r="X19" s="1">
        <v>5.7334222288205797E-2</v>
      </c>
      <c r="Y19">
        <v>8.1666666666666696</v>
      </c>
      <c r="Z19">
        <v>1.8511812986957901</v>
      </c>
      <c r="AA19">
        <v>36.0280457086685</v>
      </c>
      <c r="AB19" s="32">
        <v>2.07773490852068E-2</v>
      </c>
      <c r="AC19" t="s">
        <v>170</v>
      </c>
      <c r="AE19" s="1"/>
    </row>
    <row r="20" spans="1:31" ht="17" thickBot="1" x14ac:dyDescent="0.25">
      <c r="A20" s="59"/>
      <c r="B20" s="4"/>
      <c r="C20" s="4"/>
      <c r="D20" s="4"/>
      <c r="E20" s="5"/>
      <c r="I20" t="s">
        <v>171</v>
      </c>
      <c r="J20">
        <v>23</v>
      </c>
      <c r="K20">
        <v>185</v>
      </c>
      <c r="L20" s="10">
        <v>0.124324324324324</v>
      </c>
      <c r="M20" s="1">
        <v>8.0468846016730003E-2</v>
      </c>
      <c r="N20" s="1">
        <v>0.18068809297027699</v>
      </c>
      <c r="O20" s="12">
        <v>5</v>
      </c>
      <c r="P20">
        <v>35</v>
      </c>
      <c r="Q20" s="13">
        <v>0.14285714285714299</v>
      </c>
      <c r="R20" s="1">
        <v>4.8060778403639003E-2</v>
      </c>
      <c r="S20" s="1">
        <v>0.30257135169095101</v>
      </c>
      <c r="T20" s="23">
        <v>18</v>
      </c>
      <c r="U20">
        <v>150</v>
      </c>
      <c r="V20" s="13">
        <v>0.12</v>
      </c>
      <c r="W20" s="1">
        <v>7.2693466696764394E-2</v>
      </c>
      <c r="X20" s="1">
        <v>0.18300887702476101</v>
      </c>
      <c r="Y20">
        <v>1.2222222222222201</v>
      </c>
      <c r="Z20">
        <v>0.42041977154516702</v>
      </c>
      <c r="AA20">
        <v>3.55318008713903</v>
      </c>
      <c r="AB20" s="32">
        <v>1</v>
      </c>
      <c r="AC20" t="s">
        <v>172</v>
      </c>
      <c r="AE20" s="1"/>
    </row>
    <row r="21" spans="1:31" ht="17" thickBot="1" x14ac:dyDescent="0.25">
      <c r="A21" s="59"/>
      <c r="B21" s="4"/>
      <c r="C21" s="4"/>
      <c r="D21" s="4"/>
      <c r="E21" s="5"/>
      <c r="I21" t="s">
        <v>173</v>
      </c>
      <c r="J21">
        <v>6</v>
      </c>
      <c r="K21">
        <v>185</v>
      </c>
      <c r="L21" s="10">
        <v>3.24324324324324E-2</v>
      </c>
      <c r="M21" s="1">
        <v>1.19933678209923E-2</v>
      </c>
      <c r="N21" s="1">
        <v>6.9252041576618906E-2</v>
      </c>
      <c r="O21" s="12">
        <v>3</v>
      </c>
      <c r="P21">
        <v>35</v>
      </c>
      <c r="Q21" s="13">
        <v>8.5714285714285701E-2</v>
      </c>
      <c r="R21" s="1">
        <v>1.80376398142175E-2</v>
      </c>
      <c r="S21" s="1">
        <v>0.230575018658877</v>
      </c>
      <c r="T21" s="23">
        <v>3</v>
      </c>
      <c r="U21">
        <v>150</v>
      </c>
      <c r="V21" s="13">
        <v>0.02</v>
      </c>
      <c r="W21" s="1">
        <v>4.1436252812205804E-3</v>
      </c>
      <c r="X21" s="1">
        <v>5.7334222288205797E-2</v>
      </c>
      <c r="Y21">
        <v>4.59375</v>
      </c>
      <c r="Z21">
        <v>0.88634822048345596</v>
      </c>
      <c r="AA21">
        <v>23.8084068708229</v>
      </c>
      <c r="AB21" s="32">
        <v>0.244150343851574</v>
      </c>
      <c r="AC21" t="s">
        <v>174</v>
      </c>
      <c r="AE21" s="1"/>
    </row>
    <row r="22" spans="1:31" ht="17" thickBot="1" x14ac:dyDescent="0.25">
      <c r="A22" s="59"/>
      <c r="B22" s="4"/>
      <c r="C22" s="4"/>
      <c r="D22" s="4"/>
      <c r="E22" s="5"/>
      <c r="I22" s="2" t="s">
        <v>175</v>
      </c>
      <c r="J22">
        <v>40</v>
      </c>
      <c r="K22">
        <v>190</v>
      </c>
      <c r="L22" s="10">
        <f>J22/K22</f>
        <v>0.21052631578947367</v>
      </c>
      <c r="M22" s="1">
        <v>0.211029127880454</v>
      </c>
      <c r="N22" s="1">
        <v>0.36567471625306402</v>
      </c>
      <c r="O22" s="12">
        <v>11</v>
      </c>
      <c r="P22">
        <v>35</v>
      </c>
      <c r="Q22" s="13">
        <f>O22/P22</f>
        <v>0.31428571428571428</v>
      </c>
      <c r="R22" s="1">
        <v>0.20686869948650699</v>
      </c>
      <c r="S22" s="1">
        <v>0.57739535933559905</v>
      </c>
      <c r="T22" s="23">
        <v>29</v>
      </c>
      <c r="U22">
        <v>155</v>
      </c>
      <c r="V22" s="13">
        <f>T22/U22</f>
        <v>0.18709677419354839</v>
      </c>
      <c r="W22" s="1">
        <v>0.180765271469153</v>
      </c>
      <c r="X22" s="1">
        <v>0.35025528839446401</v>
      </c>
      <c r="Y22">
        <v>1.7490421455938701</v>
      </c>
      <c r="Z22">
        <v>0.73936123275674503</v>
      </c>
      <c r="AA22">
        <v>4.1375558949140796</v>
      </c>
      <c r="AB22" s="32">
        <v>0.217805940999032</v>
      </c>
      <c r="AC22" t="s">
        <v>176</v>
      </c>
      <c r="AE22" s="1"/>
    </row>
    <row r="23" spans="1:31" ht="17" thickBot="1" x14ac:dyDescent="0.25">
      <c r="A23" s="59"/>
      <c r="B23" s="4"/>
      <c r="C23" s="4"/>
      <c r="D23" s="4"/>
      <c r="E23" s="5"/>
      <c r="I23" s="2" t="s">
        <v>177</v>
      </c>
      <c r="J23">
        <v>101</v>
      </c>
      <c r="K23">
        <v>190</v>
      </c>
      <c r="L23" s="10">
        <f>J23/K23</f>
        <v>0.53157894736842104</v>
      </c>
      <c r="M23" s="1">
        <v>0.45798253538436501</v>
      </c>
      <c r="N23" s="1">
        <v>0.60417466825619903</v>
      </c>
      <c r="O23" s="12">
        <v>18</v>
      </c>
      <c r="P23">
        <v>35</v>
      </c>
      <c r="Q23" s="13">
        <f>O23/P23</f>
        <v>0.51428571428571423</v>
      </c>
      <c r="R23" s="1">
        <v>0.339891415390978</v>
      </c>
      <c r="S23" s="1">
        <v>0.68617149078527695</v>
      </c>
      <c r="T23" s="23">
        <v>83</v>
      </c>
      <c r="U23">
        <v>155</v>
      </c>
      <c r="V23" s="13">
        <f>T23/U23</f>
        <v>0.53548387096774197</v>
      </c>
      <c r="W23" s="1">
        <v>0.453719228770949</v>
      </c>
      <c r="X23" s="1">
        <v>0.61586597113248798</v>
      </c>
      <c r="Y23">
        <v>0.91849751948972402</v>
      </c>
      <c r="Z23">
        <v>0.44078632012345897</v>
      </c>
      <c r="AA23">
        <v>1.91393801212452</v>
      </c>
      <c r="AB23" s="32">
        <v>0.85055678119515599</v>
      </c>
      <c r="AC23" t="s">
        <v>178</v>
      </c>
      <c r="AE23" s="1"/>
    </row>
    <row r="24" spans="1:31" ht="17" thickBot="1" x14ac:dyDescent="0.25">
      <c r="A24" s="59"/>
      <c r="B24" s="4"/>
      <c r="C24" s="4"/>
      <c r="D24" s="4"/>
      <c r="E24" s="5"/>
      <c r="I24" s="2" t="s">
        <v>179</v>
      </c>
      <c r="J24">
        <v>19</v>
      </c>
      <c r="K24">
        <v>190</v>
      </c>
      <c r="L24" s="10">
        <f>J24/K24</f>
        <v>0.1</v>
      </c>
      <c r="M24" s="1">
        <v>9.8102294740591803E-2</v>
      </c>
      <c r="N24" s="1">
        <v>0.23616355602821201</v>
      </c>
      <c r="O24" s="12">
        <v>5</v>
      </c>
      <c r="P24">
        <v>35</v>
      </c>
      <c r="Q24" s="13">
        <f>O24/P24</f>
        <v>0.14285714285714285</v>
      </c>
      <c r="R24" s="1">
        <v>7.4603407648803702E-2</v>
      </c>
      <c r="S24" s="1">
        <v>0.43703072623681399</v>
      </c>
      <c r="T24" s="23">
        <v>14</v>
      </c>
      <c r="U24">
        <v>155</v>
      </c>
      <c r="V24" s="13">
        <f>T24/U24</f>
        <v>9.0322580645161285E-2</v>
      </c>
      <c r="W24" s="1">
        <v>8.1212940777137796E-2</v>
      </c>
      <c r="X24" s="1">
        <v>0.23029008877743401</v>
      </c>
      <c r="Y24">
        <v>1.6468253968254001</v>
      </c>
      <c r="Z24">
        <v>0.526044934804905</v>
      </c>
      <c r="AA24">
        <v>5.1555175388865599</v>
      </c>
      <c r="AB24" s="32">
        <v>0.40209227711485801</v>
      </c>
      <c r="AC24" t="s">
        <v>180</v>
      </c>
      <c r="AE24" s="1"/>
    </row>
    <row r="25" spans="1:31" ht="17" thickBot="1" x14ac:dyDescent="0.25">
      <c r="A25" s="59"/>
      <c r="B25" s="4"/>
      <c r="C25" s="4"/>
      <c r="D25" s="4"/>
      <c r="E25" s="5"/>
      <c r="I25" s="2" t="s">
        <v>191</v>
      </c>
      <c r="J25">
        <v>30</v>
      </c>
      <c r="K25">
        <v>190</v>
      </c>
      <c r="L25" s="10">
        <f>J25/K25</f>
        <v>0.15789473684210525</v>
      </c>
      <c r="M25" s="1">
        <v>0.16015748940072999</v>
      </c>
      <c r="N25" s="1">
        <v>0.31050404423135702</v>
      </c>
      <c r="O25" s="12">
        <v>1</v>
      </c>
      <c r="P25">
        <v>35</v>
      </c>
      <c r="Q25" s="13">
        <f>O25/P25</f>
        <v>2.8571428571428571E-2</v>
      </c>
      <c r="R25" s="1">
        <v>1.3316288041794501E-3</v>
      </c>
      <c r="S25" s="1">
        <v>0.26028065419521401</v>
      </c>
      <c r="T25" s="23">
        <v>29</v>
      </c>
      <c r="U25">
        <v>155</v>
      </c>
      <c r="V25" s="13">
        <f>T25/U25</f>
        <v>0.18709677419354839</v>
      </c>
      <c r="W25" s="1">
        <v>0.180765271469153</v>
      </c>
      <c r="X25" s="1">
        <v>0.35025528839446401</v>
      </c>
      <c r="Y25">
        <v>0.159003831417625</v>
      </c>
      <c r="Z25">
        <v>2.0314848483953998E-2</v>
      </c>
      <c r="AA25">
        <v>1.24451917155346</v>
      </c>
      <c r="AB25" s="32">
        <v>3.94655105344493E-2</v>
      </c>
      <c r="AC25" t="s">
        <v>192</v>
      </c>
      <c r="AE25" s="1"/>
    </row>
    <row r="26" spans="1:31" ht="17" thickBot="1" x14ac:dyDescent="0.25">
      <c r="A26" s="59"/>
      <c r="B26" s="4"/>
      <c r="C26" s="4"/>
      <c r="D26" s="4"/>
      <c r="E26" s="5"/>
      <c r="I26" t="s">
        <v>181</v>
      </c>
      <c r="J26">
        <v>29</v>
      </c>
      <c r="K26">
        <v>184</v>
      </c>
      <c r="L26" s="10">
        <v>0.157608695652174</v>
      </c>
      <c r="M26" s="1">
        <v>0.10816524193871301</v>
      </c>
      <c r="N26" s="1">
        <v>0.21844564760317101</v>
      </c>
      <c r="O26" s="12">
        <v>11</v>
      </c>
      <c r="P26">
        <v>34</v>
      </c>
      <c r="Q26" s="13">
        <v>0.32352941176470601</v>
      </c>
      <c r="R26" s="1">
        <v>0.17388342749392099</v>
      </c>
      <c r="S26" s="1">
        <v>0.50526530089850497</v>
      </c>
      <c r="T26" s="23">
        <v>18</v>
      </c>
      <c r="U26">
        <v>150</v>
      </c>
      <c r="V26" s="13">
        <v>0.12</v>
      </c>
      <c r="W26" s="1">
        <v>7.2693466696764394E-2</v>
      </c>
      <c r="X26" s="1">
        <v>0.18300887702476101</v>
      </c>
      <c r="Y26">
        <v>3.5072463768115898</v>
      </c>
      <c r="Z26">
        <v>1.4677975569086601</v>
      </c>
      <c r="AA26">
        <v>8.38043168130406</v>
      </c>
      <c r="AB26" s="32">
        <v>1.2886483999113799E-2</v>
      </c>
      <c r="AC26" t="s">
        <v>182</v>
      </c>
      <c r="AE26" s="1"/>
    </row>
    <row r="27" spans="1:31" ht="17" thickBot="1" x14ac:dyDescent="0.25">
      <c r="A27" s="59"/>
      <c r="B27" s="4"/>
      <c r="C27" s="4"/>
      <c r="D27" s="4"/>
      <c r="E27" s="5"/>
      <c r="I27" t="s">
        <v>183</v>
      </c>
      <c r="J27">
        <v>2</v>
      </c>
      <c r="K27">
        <v>185</v>
      </c>
      <c r="L27" s="10">
        <v>1.0810810810810799E-2</v>
      </c>
      <c r="M27" s="1">
        <v>1.3119312922556499E-3</v>
      </c>
      <c r="N27" s="1">
        <v>3.8504786138469298E-2</v>
      </c>
      <c r="O27" s="12">
        <v>0</v>
      </c>
      <c r="P27">
        <v>35</v>
      </c>
      <c r="Q27" s="13">
        <v>0</v>
      </c>
      <c r="R27" s="1">
        <v>0</v>
      </c>
      <c r="S27" s="1">
        <v>0.10003243557210501</v>
      </c>
      <c r="T27" s="23">
        <v>2</v>
      </c>
      <c r="U27">
        <v>150</v>
      </c>
      <c r="V27" s="13">
        <v>1.3333333333333299E-2</v>
      </c>
      <c r="W27" s="1">
        <v>1.61882702983977E-3</v>
      </c>
      <c r="X27" s="1">
        <v>4.7333019496335602E-2</v>
      </c>
      <c r="Y27">
        <v>0</v>
      </c>
      <c r="Z27">
        <v>0</v>
      </c>
      <c r="AA27" t="s">
        <v>28</v>
      </c>
      <c r="AB27" s="32">
        <v>0.64239252896102295</v>
      </c>
      <c r="AC27" t="s">
        <v>184</v>
      </c>
      <c r="AE27" s="1"/>
    </row>
    <row r="28" spans="1:31" ht="17" customHeight="1" thickBot="1" x14ac:dyDescent="0.25">
      <c r="A28" s="67"/>
      <c r="B28" s="68"/>
      <c r="C28" s="68"/>
      <c r="D28" s="68"/>
      <c r="E28" s="69"/>
      <c r="I28" t="s">
        <v>185</v>
      </c>
      <c r="J28">
        <v>37</v>
      </c>
      <c r="K28">
        <v>184</v>
      </c>
      <c r="L28" s="10">
        <v>0.201086956521739</v>
      </c>
      <c r="M28" s="1">
        <v>0.14571209266355001</v>
      </c>
      <c r="N28" s="1">
        <v>0.26635470636914099</v>
      </c>
      <c r="O28" s="12">
        <v>12</v>
      </c>
      <c r="P28">
        <v>34</v>
      </c>
      <c r="Q28" s="13">
        <v>0.35294117647058798</v>
      </c>
      <c r="R28" s="1">
        <v>0.19745864791234199</v>
      </c>
      <c r="S28" s="1">
        <v>0.53511362910895799</v>
      </c>
      <c r="T28" s="23">
        <v>25</v>
      </c>
      <c r="U28">
        <v>150</v>
      </c>
      <c r="V28" s="13">
        <v>0.16666666666666699</v>
      </c>
      <c r="W28" s="1">
        <v>0.110857332017575</v>
      </c>
      <c r="X28" s="1">
        <v>0.236124326540432</v>
      </c>
      <c r="Y28">
        <v>2.7272727272727302</v>
      </c>
      <c r="Z28">
        <v>1.19627516297873</v>
      </c>
      <c r="AA28">
        <v>6.2176468751594998</v>
      </c>
      <c r="AB28" s="32">
        <v>3.5644918748239801E-2</v>
      </c>
      <c r="AC28" t="s">
        <v>186</v>
      </c>
      <c r="AE28" s="1"/>
    </row>
    <row r="29" spans="1:31" ht="17" thickBot="1" x14ac:dyDescent="0.25">
      <c r="A29" s="59"/>
      <c r="B29" s="4"/>
      <c r="C29" s="4"/>
      <c r="D29" s="4"/>
      <c r="E29" s="5"/>
      <c r="F29" s="60"/>
      <c r="G29" s="60"/>
      <c r="H29" s="60"/>
      <c r="I29" t="s">
        <v>187</v>
      </c>
      <c r="J29">
        <v>20</v>
      </c>
      <c r="K29">
        <v>183</v>
      </c>
      <c r="L29" s="10">
        <v>0.109289617486339</v>
      </c>
      <c r="M29" s="1">
        <v>6.8047870747063796E-2</v>
      </c>
      <c r="N29" s="1">
        <v>0.16373449075513799</v>
      </c>
      <c r="O29" s="12">
        <v>11</v>
      </c>
      <c r="P29">
        <v>34</v>
      </c>
      <c r="Q29" s="13">
        <v>0.32352941176470601</v>
      </c>
      <c r="R29" s="1">
        <v>0.17388342749392099</v>
      </c>
      <c r="S29" s="1">
        <v>0.50526530089850497</v>
      </c>
      <c r="T29" s="23">
        <v>9</v>
      </c>
      <c r="U29">
        <v>149</v>
      </c>
      <c r="V29" s="13">
        <v>6.0402684563758399E-2</v>
      </c>
      <c r="W29" s="1">
        <v>2.7989077752083199E-2</v>
      </c>
      <c r="X29" s="1">
        <v>0.11156484699059099</v>
      </c>
      <c r="Y29">
        <v>7.4396135265700503</v>
      </c>
      <c r="Z29">
        <v>2.7778399236762299</v>
      </c>
      <c r="AA29">
        <v>19.924780025292499</v>
      </c>
      <c r="AB29" s="32">
        <v>5.1151587567647701E-4</v>
      </c>
      <c r="AC29" t="s">
        <v>188</v>
      </c>
      <c r="AE29" s="1"/>
    </row>
    <row r="30" spans="1:31" ht="17" thickBot="1" x14ac:dyDescent="0.25">
      <c r="A30" s="59" t="s">
        <v>77</v>
      </c>
      <c r="B30" s="4" t="s">
        <v>78</v>
      </c>
      <c r="C30" s="4" t="s">
        <v>60</v>
      </c>
      <c r="D30" s="4" t="s">
        <v>60</v>
      </c>
      <c r="E30" s="5" t="s">
        <v>60</v>
      </c>
      <c r="F30" s="60"/>
      <c r="G30" s="60"/>
      <c r="H30" s="60"/>
    </row>
    <row r="31" spans="1:31" ht="17" thickBot="1" x14ac:dyDescent="0.25">
      <c r="A31" s="59" t="s">
        <v>79</v>
      </c>
      <c r="B31" s="4" t="s">
        <v>80</v>
      </c>
      <c r="C31" s="4" t="s">
        <v>60</v>
      </c>
      <c r="D31" s="4" t="s">
        <v>60</v>
      </c>
      <c r="E31" s="5" t="s">
        <v>60</v>
      </c>
      <c r="F31" s="60"/>
      <c r="G31" s="60"/>
      <c r="H31" s="60"/>
    </row>
    <row r="32" spans="1:31" ht="17" thickBot="1" x14ac:dyDescent="0.25">
      <c r="A32" s="59" t="s">
        <v>81</v>
      </c>
      <c r="B32" s="4" t="s">
        <v>82</v>
      </c>
      <c r="C32" s="4" t="s">
        <v>60</v>
      </c>
      <c r="D32" s="4" t="s">
        <v>60</v>
      </c>
      <c r="E32" s="5" t="s">
        <v>60</v>
      </c>
      <c r="F32" s="60"/>
      <c r="G32" s="60"/>
      <c r="H32" s="60"/>
    </row>
    <row r="33" spans="1:22" ht="17" thickBot="1" x14ac:dyDescent="0.25">
      <c r="A33" s="59" t="s">
        <v>83</v>
      </c>
      <c r="B33" s="4" t="s">
        <v>84</v>
      </c>
      <c r="C33" s="4" t="s">
        <v>60</v>
      </c>
      <c r="D33" s="4" t="s">
        <v>60</v>
      </c>
      <c r="E33" s="5" t="s">
        <v>60</v>
      </c>
      <c r="F33" s="60"/>
      <c r="G33" s="60"/>
      <c r="H33" s="60"/>
    </row>
    <row r="34" spans="1:22" ht="17" thickBot="1" x14ac:dyDescent="0.25">
      <c r="A34" s="59" t="s">
        <v>85</v>
      </c>
      <c r="B34" s="4" t="s">
        <v>65</v>
      </c>
      <c r="C34" s="4" t="s">
        <v>60</v>
      </c>
      <c r="D34" s="4" t="s">
        <v>60</v>
      </c>
      <c r="E34" s="5" t="s">
        <v>60</v>
      </c>
      <c r="F34" s="60"/>
      <c r="G34" s="60"/>
      <c r="H34" s="60"/>
      <c r="I34" t="s">
        <v>2</v>
      </c>
      <c r="J34" t="s">
        <v>51</v>
      </c>
      <c r="K34" t="s">
        <v>7</v>
      </c>
      <c r="L34" t="s">
        <v>52</v>
      </c>
      <c r="M34" t="s">
        <v>51</v>
      </c>
      <c r="N34" t="s">
        <v>12</v>
      </c>
      <c r="O34" s="12" t="s">
        <v>52</v>
      </c>
      <c r="P34" t="s">
        <v>51</v>
      </c>
      <c r="Q34" s="12" t="s">
        <v>53</v>
      </c>
      <c r="R34" t="s">
        <v>54</v>
      </c>
      <c r="S34" t="s">
        <v>55</v>
      </c>
      <c r="T34" s="23" t="s">
        <v>56</v>
      </c>
    </row>
    <row r="35" spans="1:22" ht="18" customHeight="1" thickBot="1" x14ac:dyDescent="0.25">
      <c r="A35" s="59" t="s">
        <v>86</v>
      </c>
      <c r="B35" s="4" t="s">
        <v>87</v>
      </c>
      <c r="C35" s="4" t="s">
        <v>60</v>
      </c>
      <c r="D35" s="4" t="s">
        <v>60</v>
      </c>
      <c r="E35" s="5" t="s">
        <v>60</v>
      </c>
      <c r="F35" s="60"/>
      <c r="G35" s="60"/>
      <c r="H35" s="60"/>
      <c r="I35">
        <v>187</v>
      </c>
      <c r="J35">
        <v>53.518716577540097</v>
      </c>
      <c r="K35">
        <v>97</v>
      </c>
      <c r="L35">
        <v>0.51871657754010703</v>
      </c>
      <c r="M35">
        <v>52.0618556701031</v>
      </c>
      <c r="N35">
        <v>97</v>
      </c>
      <c r="O35" s="12">
        <v>0.51871657754010703</v>
      </c>
      <c r="P35">
        <v>52.0618556701031</v>
      </c>
      <c r="Q35" s="12">
        <v>1</v>
      </c>
      <c r="R35">
        <v>-5.1667880245027602</v>
      </c>
      <c r="S35">
        <v>5.1667880245027602</v>
      </c>
      <c r="T35" s="23">
        <v>1</v>
      </c>
    </row>
    <row r="36" spans="1:22" ht="17" thickBot="1" x14ac:dyDescent="0.25">
      <c r="A36" s="59" t="s">
        <v>88</v>
      </c>
      <c r="B36" s="4" t="s">
        <v>89</v>
      </c>
      <c r="C36" s="4" t="s">
        <v>60</v>
      </c>
      <c r="D36" s="4" t="s">
        <v>60</v>
      </c>
      <c r="E36" s="5" t="s">
        <v>60</v>
      </c>
      <c r="F36" s="60"/>
      <c r="G36" s="60"/>
      <c r="H36" s="60"/>
    </row>
    <row r="37" spans="1:22" ht="46" thickBot="1" x14ac:dyDescent="0.25">
      <c r="I37" s="50"/>
      <c r="J37" s="50"/>
      <c r="K37" s="50"/>
      <c r="L37" s="50"/>
      <c r="M37" s="50"/>
      <c r="P37" s="17"/>
      <c r="Q37" s="21" t="s">
        <v>194</v>
      </c>
      <c r="R37" s="21" t="s">
        <v>193</v>
      </c>
      <c r="S37" s="21" t="s">
        <v>195</v>
      </c>
      <c r="T37" s="26" t="s">
        <v>120</v>
      </c>
    </row>
    <row r="38" spans="1:22" ht="17" thickBot="1" x14ac:dyDescent="0.25">
      <c r="I38" s="60"/>
      <c r="J38" s="50"/>
      <c r="K38" s="50"/>
      <c r="L38" s="50"/>
      <c r="M38" s="60"/>
      <c r="P38" s="17" t="s">
        <v>58</v>
      </c>
      <c r="Q38" s="29" t="s">
        <v>59</v>
      </c>
      <c r="R38" s="30" t="s">
        <v>123</v>
      </c>
      <c r="S38" s="30" t="s">
        <v>124</v>
      </c>
      <c r="T38" s="31" t="s">
        <v>125</v>
      </c>
    </row>
    <row r="39" spans="1:22" x14ac:dyDescent="0.2">
      <c r="I39" s="50"/>
      <c r="J39" s="50"/>
      <c r="K39" s="50"/>
      <c r="L39" s="50"/>
      <c r="M39" s="60"/>
      <c r="P39" s="17" t="s">
        <v>61</v>
      </c>
      <c r="Q39" s="25" t="str">
        <f>CONCATENATE(J3, " (", ROUND(100*L3, 1), ")")</f>
        <v>97 (51.1)</v>
      </c>
      <c r="R39" s="25" t="str">
        <f>CONCATENATE(O3, " (", ROUND(100*Q3, 1), ")")</f>
        <v>20 (57.1)</v>
      </c>
      <c r="S39" s="25" t="str">
        <f>CONCATENATE(T3, " (", ROUND(100*V3, 1), ")")</f>
        <v>77 (49.7)</v>
      </c>
      <c r="T39" s="33">
        <f>AB3</f>
        <v>0.45716053651122501</v>
      </c>
      <c r="U39" t="s">
        <v>106</v>
      </c>
      <c r="V39"/>
    </row>
    <row r="40" spans="1:22" ht="30" x14ac:dyDescent="0.2">
      <c r="I40" s="60"/>
      <c r="J40" s="62"/>
      <c r="K40" s="62"/>
      <c r="L40" s="62"/>
      <c r="M40" s="60"/>
      <c r="P40" s="21" t="s">
        <v>105</v>
      </c>
      <c r="Q40" s="54" t="str">
        <f>CONCATENATE(J2, " (", ROUND(100*L2, 1), ")")</f>
        <v xml:space="preserve"> (0)</v>
      </c>
      <c r="R40" s="54" t="str">
        <f>CONCATENATE(O2, " (", ROUND(100*Q2, 1), ")")</f>
        <v xml:space="preserve"> (0)</v>
      </c>
      <c r="S40" s="54" t="str">
        <f>CONCATENATE(T2, " (", ROUND(100*V2, 1), ")")</f>
        <v xml:space="preserve"> (0)</v>
      </c>
      <c r="T40" s="55">
        <f>AB2</f>
        <v>0</v>
      </c>
      <c r="U40" t="s">
        <v>23</v>
      </c>
      <c r="V40"/>
    </row>
    <row r="41" spans="1:22" ht="30" x14ac:dyDescent="0.2">
      <c r="I41" s="60"/>
      <c r="J41" s="62"/>
      <c r="K41" s="62"/>
      <c r="L41" s="62"/>
      <c r="M41" s="60"/>
      <c r="P41" s="21" t="s">
        <v>62</v>
      </c>
      <c r="Q41" s="54" t="str">
        <f>CONCATENATE(J4, " (", ROUND(100*L4, 1), ")")</f>
        <v>28 (14.8)</v>
      </c>
      <c r="R41" s="54" t="str">
        <f>CONCATENATE(O4, " (", ROUND(100*Q4, 1), ")")</f>
        <v>13 (37.1)</v>
      </c>
      <c r="S41" s="54" t="str">
        <f>CONCATENATE(T4, " (", ROUND(100*V4, 1), ")")</f>
        <v>15 (9.7)</v>
      </c>
      <c r="T41" s="55">
        <f>AB4</f>
        <v>1.7932726406170801E-4</v>
      </c>
      <c r="U41" t="s">
        <v>25</v>
      </c>
      <c r="V41"/>
    </row>
    <row r="42" spans="1:22" x14ac:dyDescent="0.2">
      <c r="I42" s="60"/>
      <c r="J42" s="62"/>
      <c r="K42" s="62"/>
      <c r="L42" s="62"/>
      <c r="M42" s="60"/>
      <c r="P42" s="74" t="s">
        <v>63</v>
      </c>
      <c r="Q42" s="75"/>
      <c r="R42" s="75"/>
      <c r="S42" s="75"/>
      <c r="T42" s="76"/>
      <c r="U42" s="60"/>
      <c r="V42"/>
    </row>
    <row r="43" spans="1:22" ht="18" customHeight="1" x14ac:dyDescent="0.2">
      <c r="I43" s="60"/>
      <c r="J43" s="62"/>
      <c r="K43" s="62"/>
      <c r="L43" s="62"/>
      <c r="M43" s="60"/>
      <c r="P43" s="19" t="s">
        <v>110</v>
      </c>
      <c r="Q43" s="25" t="str">
        <f t="shared" ref="Q43:Q59" si="2">CONCATENATE(J5, " (", ROUND(100*L5, 1), ")")</f>
        <v>107 (56.3)</v>
      </c>
      <c r="R43" s="25" t="str">
        <f t="shared" ref="R43:R59" si="3">CONCATENATE(O5, " (", ROUND(100*Q5, 1), ")")</f>
        <v>24 (68.6)</v>
      </c>
      <c r="S43" s="25" t="str">
        <f t="shared" ref="S43:S59" si="4">CONCATENATE(T5, " (", ROUND(100*V5, 1), ")")</f>
        <v>83 (53.5)</v>
      </c>
      <c r="T43" s="33">
        <f>AB5</f>
        <v>0.107530219919761</v>
      </c>
      <c r="U43" t="s">
        <v>26</v>
      </c>
      <c r="V43"/>
    </row>
    <row r="44" spans="1:22" x14ac:dyDescent="0.2">
      <c r="I44" s="66"/>
      <c r="J44" s="66"/>
      <c r="K44" s="66"/>
      <c r="L44" s="66"/>
      <c r="M44" s="66"/>
      <c r="P44" s="19" t="s">
        <v>109</v>
      </c>
      <c r="Q44" s="25" t="str">
        <f t="shared" si="2"/>
        <v>21 (11.1)</v>
      </c>
      <c r="R44" s="25" t="str">
        <f t="shared" si="3"/>
        <v>6 (17.1)</v>
      </c>
      <c r="S44" s="25" t="str">
        <f t="shared" si="4"/>
        <v>15 (9.7)</v>
      </c>
      <c r="T44" s="33">
        <f t="shared" ref="T44:T59" si="5">AB6</f>
        <v>0.55466392723018498</v>
      </c>
      <c r="U44" t="s">
        <v>27</v>
      </c>
      <c r="V44"/>
    </row>
    <row r="45" spans="1:22" x14ac:dyDescent="0.2">
      <c r="I45" s="61"/>
      <c r="J45" s="62"/>
      <c r="K45" s="62"/>
      <c r="L45" s="62"/>
      <c r="M45" s="60"/>
      <c r="P45" s="25" t="s">
        <v>107</v>
      </c>
      <c r="Q45" s="25" t="str">
        <f t="shared" si="2"/>
        <v>22 (11.6)</v>
      </c>
      <c r="R45" s="25" t="str">
        <f t="shared" si="3"/>
        <v>3 (8.6)</v>
      </c>
      <c r="S45" s="25" t="str">
        <f t="shared" si="4"/>
        <v>19 (12.3)</v>
      </c>
      <c r="T45" s="33">
        <f t="shared" si="5"/>
        <v>0.37634907763726499</v>
      </c>
      <c r="U45" t="s">
        <v>90</v>
      </c>
      <c r="V45"/>
    </row>
    <row r="46" spans="1:22" ht="30" x14ac:dyDescent="0.2">
      <c r="I46" s="61"/>
      <c r="J46" s="62"/>
      <c r="K46" s="62"/>
      <c r="L46" s="62"/>
      <c r="M46" s="60"/>
      <c r="P46" s="19" t="s">
        <v>64</v>
      </c>
      <c r="Q46" s="25" t="str">
        <f t="shared" si="2"/>
        <v>2 (1.1)</v>
      </c>
      <c r="R46" s="25" t="str">
        <f t="shared" si="3"/>
        <v>0 (0)</v>
      </c>
      <c r="S46" s="25" t="str">
        <f t="shared" si="4"/>
        <v>2 (1.3)</v>
      </c>
      <c r="T46" s="33">
        <f t="shared" si="5"/>
        <v>0.94229380021983</v>
      </c>
      <c r="U46" t="s">
        <v>91</v>
      </c>
      <c r="V46"/>
    </row>
    <row r="47" spans="1:22" ht="16" customHeight="1" x14ac:dyDescent="0.2">
      <c r="I47" s="64"/>
      <c r="J47" s="65"/>
      <c r="K47" s="65"/>
      <c r="L47" s="65"/>
      <c r="M47" s="66"/>
      <c r="P47" s="20" t="s">
        <v>108</v>
      </c>
      <c r="Q47" s="25" t="str">
        <f t="shared" si="2"/>
        <v>3 (1.6)</v>
      </c>
      <c r="R47" s="25" t="str">
        <f t="shared" si="3"/>
        <v>1 (2.9)</v>
      </c>
      <c r="S47" s="25" t="str">
        <f t="shared" si="4"/>
        <v>2 (1.3)</v>
      </c>
      <c r="T47" s="33">
        <f t="shared" si="5"/>
        <v>1</v>
      </c>
      <c r="U47" t="s">
        <v>93</v>
      </c>
      <c r="V47"/>
    </row>
    <row r="48" spans="1:22" x14ac:dyDescent="0.2">
      <c r="I48" s="64"/>
      <c r="J48" s="65"/>
      <c r="K48" s="65"/>
      <c r="L48" s="65"/>
      <c r="M48" s="66"/>
      <c r="P48" s="56" t="s">
        <v>111</v>
      </c>
      <c r="Q48" s="54" t="str">
        <f t="shared" si="2"/>
        <v>35 (24.6)</v>
      </c>
      <c r="R48" s="54" t="str">
        <f t="shared" si="3"/>
        <v>1 (2.9)</v>
      </c>
      <c r="S48" s="54" t="str">
        <f t="shared" si="4"/>
        <v>34 (21.9)</v>
      </c>
      <c r="T48" s="55">
        <f t="shared" si="5"/>
        <v>4.4295453499082604E-3</v>
      </c>
      <c r="U48" t="s">
        <v>29</v>
      </c>
      <c r="V48"/>
    </row>
    <row r="49" spans="9:22" x14ac:dyDescent="0.2">
      <c r="I49" s="64"/>
      <c r="J49" s="65"/>
      <c r="K49" s="65"/>
      <c r="L49" s="65"/>
      <c r="M49" s="66"/>
      <c r="P49" s="17" t="s">
        <v>66</v>
      </c>
      <c r="Q49" s="25" t="str">
        <f t="shared" si="2"/>
        <v>31 (16.8)</v>
      </c>
      <c r="R49" s="25" t="str">
        <f t="shared" si="3"/>
        <v>8 (22.9)</v>
      </c>
      <c r="S49" s="25" t="str">
        <f t="shared" si="4"/>
        <v>23 (15.3)</v>
      </c>
      <c r="T49" s="33">
        <f t="shared" si="5"/>
        <v>0.33148378297527697</v>
      </c>
      <c r="U49" t="s">
        <v>30</v>
      </c>
      <c r="V49"/>
    </row>
    <row r="50" spans="9:22" x14ac:dyDescent="0.2">
      <c r="I50" s="64"/>
      <c r="J50" s="65"/>
      <c r="K50" s="65"/>
      <c r="L50" s="65"/>
      <c r="M50" s="66"/>
      <c r="P50" s="21" t="s">
        <v>67</v>
      </c>
      <c r="Q50" s="54" t="str">
        <f t="shared" si="2"/>
        <v>63 (34.1)</v>
      </c>
      <c r="R50" s="54" t="str">
        <f t="shared" si="3"/>
        <v>21 (60)</v>
      </c>
      <c r="S50" s="54" t="str">
        <f t="shared" si="4"/>
        <v>42 (28)</v>
      </c>
      <c r="T50" s="55">
        <f t="shared" si="5"/>
        <v>5.6406956877402999E-4</v>
      </c>
      <c r="U50" t="s">
        <v>31</v>
      </c>
      <c r="V50"/>
    </row>
    <row r="51" spans="9:22" x14ac:dyDescent="0.2">
      <c r="I51" s="61"/>
      <c r="J51" s="62"/>
      <c r="K51" s="62"/>
      <c r="L51" s="62"/>
      <c r="M51" s="60"/>
      <c r="P51" s="17" t="s">
        <v>68</v>
      </c>
      <c r="Q51" s="25" t="str">
        <f t="shared" si="2"/>
        <v>9 (4.9)</v>
      </c>
      <c r="R51" s="25" t="str">
        <f t="shared" si="3"/>
        <v>4 (11.4)</v>
      </c>
      <c r="S51" s="25" t="str">
        <f t="shared" si="4"/>
        <v>5 (3.3)</v>
      </c>
      <c r="T51" s="33">
        <f t="shared" si="5"/>
        <v>0.118541702724394</v>
      </c>
      <c r="U51" t="s">
        <v>32</v>
      </c>
      <c r="V51"/>
    </row>
    <row r="52" spans="9:22" x14ac:dyDescent="0.2">
      <c r="I52" s="61"/>
      <c r="J52" s="62"/>
      <c r="K52" s="62"/>
      <c r="L52" s="62"/>
      <c r="M52" s="60"/>
      <c r="P52" s="17" t="s">
        <v>69</v>
      </c>
      <c r="Q52" s="25" t="str">
        <f t="shared" si="2"/>
        <v>23 (12.4)</v>
      </c>
      <c r="R52" s="25" t="str">
        <f t="shared" si="3"/>
        <v>5 (14.3)</v>
      </c>
      <c r="S52" s="25" t="str">
        <f t="shared" si="4"/>
        <v>18 (12)</v>
      </c>
      <c r="T52" s="33">
        <f t="shared" si="5"/>
        <v>0.85180689630135797</v>
      </c>
      <c r="U52" t="s">
        <v>33</v>
      </c>
      <c r="V52"/>
    </row>
    <row r="53" spans="9:22" ht="31" x14ac:dyDescent="0.2">
      <c r="I53" s="60"/>
      <c r="J53" s="62"/>
      <c r="K53" s="62"/>
      <c r="L53" s="62"/>
      <c r="M53" s="60"/>
      <c r="P53" s="21" t="s">
        <v>196</v>
      </c>
      <c r="Q53" s="54" t="str">
        <f t="shared" si="2"/>
        <v>34 (18.4)</v>
      </c>
      <c r="R53" s="54" t="str">
        <f t="shared" si="3"/>
        <v>17 (48.6)</v>
      </c>
      <c r="S53" s="54" t="str">
        <f t="shared" si="4"/>
        <v>17 (11.3)</v>
      </c>
      <c r="T53" s="55">
        <f t="shared" si="5"/>
        <v>1.77536133248837E-5</v>
      </c>
      <c r="U53" t="s">
        <v>34</v>
      </c>
      <c r="V53"/>
    </row>
    <row r="54" spans="9:22" ht="30" x14ac:dyDescent="0.2">
      <c r="I54" s="60"/>
      <c r="J54" s="62"/>
      <c r="K54" s="62"/>
      <c r="L54" s="62"/>
      <c r="M54" s="60"/>
      <c r="P54" s="21" t="s">
        <v>70</v>
      </c>
      <c r="Q54" s="54" t="str">
        <f t="shared" si="2"/>
        <v>12 (6.5)</v>
      </c>
      <c r="R54" s="54" t="str">
        <f t="shared" si="3"/>
        <v>8 (22.9)</v>
      </c>
      <c r="S54" s="54" t="str">
        <f t="shared" si="4"/>
        <v>4 (2.7)</v>
      </c>
      <c r="T54" s="55">
        <f>AB16</f>
        <v>2.04897386456665E-3</v>
      </c>
      <c r="U54" t="s">
        <v>35</v>
      </c>
      <c r="V54"/>
    </row>
    <row r="55" spans="9:22" ht="30" x14ac:dyDescent="0.2">
      <c r="I55" s="60"/>
      <c r="J55" s="62"/>
      <c r="K55" s="62"/>
      <c r="L55" s="62"/>
      <c r="M55" s="60"/>
      <c r="P55" s="21" t="s">
        <v>71</v>
      </c>
      <c r="Q55" s="54" t="str">
        <f t="shared" si="2"/>
        <v>15 (8.1)</v>
      </c>
      <c r="R55" s="54" t="str">
        <f t="shared" si="3"/>
        <v>10 (28.6)</v>
      </c>
      <c r="S55" s="54" t="str">
        <f t="shared" si="4"/>
        <v>5 (3.3)</v>
      </c>
      <c r="T55" s="55">
        <f t="shared" si="5"/>
        <v>8.7540458478015798E-5</v>
      </c>
      <c r="U55" t="s">
        <v>36</v>
      </c>
      <c r="V55"/>
    </row>
    <row r="56" spans="9:22" x14ac:dyDescent="0.2">
      <c r="I56" s="60"/>
      <c r="J56" s="62"/>
      <c r="K56" s="62"/>
      <c r="L56" s="62"/>
      <c r="M56" s="60"/>
      <c r="P56" s="21" t="s">
        <v>72</v>
      </c>
      <c r="Q56" s="54" t="str">
        <f t="shared" si="2"/>
        <v>34 (18.4)</v>
      </c>
      <c r="R56" s="54" t="str">
        <f t="shared" si="3"/>
        <v>13 (37.1)</v>
      </c>
      <c r="S56" s="54" t="str">
        <f t="shared" si="4"/>
        <v>21 (14)</v>
      </c>
      <c r="T56" s="55">
        <f t="shared" si="5"/>
        <v>3.3900630711795098E-3</v>
      </c>
      <c r="U56" t="s">
        <v>37</v>
      </c>
      <c r="V56"/>
    </row>
    <row r="57" spans="9:22" x14ac:dyDescent="0.2">
      <c r="I57" s="60"/>
      <c r="J57" s="62"/>
      <c r="K57" s="62"/>
      <c r="L57" s="62"/>
      <c r="M57" s="60"/>
      <c r="P57" s="21" t="s">
        <v>73</v>
      </c>
      <c r="Q57" s="54" t="str">
        <f t="shared" si="2"/>
        <v>8 (4.3)</v>
      </c>
      <c r="R57" s="54" t="str">
        <f t="shared" si="3"/>
        <v>5 (14.3)</v>
      </c>
      <c r="S57" s="54" t="str">
        <f t="shared" si="4"/>
        <v>3 (2)</v>
      </c>
      <c r="T57" s="55">
        <f t="shared" si="5"/>
        <v>2.07773490852068E-2</v>
      </c>
      <c r="U57" t="s">
        <v>39</v>
      </c>
      <c r="V57"/>
    </row>
    <row r="58" spans="9:22" x14ac:dyDescent="0.2">
      <c r="I58" s="60"/>
      <c r="J58" s="62"/>
      <c r="K58" s="62"/>
      <c r="L58" s="62"/>
      <c r="M58" s="60"/>
      <c r="P58" s="17" t="s">
        <v>74</v>
      </c>
      <c r="Q58" s="25" t="str">
        <f t="shared" si="2"/>
        <v>23 (12.4)</v>
      </c>
      <c r="R58" s="25" t="str">
        <f t="shared" si="3"/>
        <v>5 (14.3)</v>
      </c>
      <c r="S58" s="25" t="str">
        <f t="shared" si="4"/>
        <v>18 (12)</v>
      </c>
      <c r="T58" s="33">
        <f t="shared" si="5"/>
        <v>1</v>
      </c>
      <c r="U58" t="s">
        <v>40</v>
      </c>
      <c r="V58"/>
    </row>
    <row r="59" spans="9:22" x14ac:dyDescent="0.2">
      <c r="I59" s="60"/>
      <c r="J59" s="62"/>
      <c r="K59" s="62"/>
      <c r="L59" s="62"/>
      <c r="M59" s="60"/>
      <c r="P59" s="17" t="s">
        <v>75</v>
      </c>
      <c r="Q59" s="25" t="str">
        <f t="shared" si="2"/>
        <v>6 (3.2)</v>
      </c>
      <c r="R59" s="25" t="str">
        <f t="shared" si="3"/>
        <v>3 (8.6)</v>
      </c>
      <c r="S59" s="25" t="str">
        <f t="shared" si="4"/>
        <v>3 (2)</v>
      </c>
      <c r="T59" s="33">
        <f t="shared" si="5"/>
        <v>0.244150343851574</v>
      </c>
      <c r="U59" t="s">
        <v>41</v>
      </c>
      <c r="V59"/>
    </row>
    <row r="60" spans="9:22" x14ac:dyDescent="0.2">
      <c r="I60" s="60"/>
      <c r="J60" s="62"/>
      <c r="K60" s="62"/>
      <c r="L60" s="62"/>
      <c r="M60" s="60"/>
      <c r="P60" s="74" t="s">
        <v>122</v>
      </c>
      <c r="Q60" s="75"/>
      <c r="R60" s="75"/>
      <c r="S60" s="75"/>
      <c r="T60" s="76"/>
      <c r="U60" s="12"/>
      <c r="V60"/>
    </row>
    <row r="61" spans="9:22" x14ac:dyDescent="0.2">
      <c r="I61" s="60"/>
      <c r="J61" s="62"/>
      <c r="K61" s="62"/>
      <c r="L61" s="62"/>
      <c r="M61" s="60"/>
      <c r="P61" s="17" t="s">
        <v>76</v>
      </c>
      <c r="Q61" s="25" t="str">
        <f>CONCATENATE(J22, " (", ROUND(100*L22, 1), ")")</f>
        <v>40 (21.1)</v>
      </c>
      <c r="R61" s="25" t="str">
        <f>CONCATENATE(O22, " (", ROUND(100*Q22, 1), ")")</f>
        <v>11 (31.4)</v>
      </c>
      <c r="S61" s="25" t="str">
        <f>CONCATENATE(T22, " (", ROUND(100*V22, 1), ")")</f>
        <v>29 (18.7)</v>
      </c>
      <c r="T61" s="33">
        <f>AB22</f>
        <v>0.217805940999032</v>
      </c>
      <c r="U61" t="s">
        <v>42</v>
      </c>
      <c r="V61"/>
    </row>
    <row r="62" spans="9:22" x14ac:dyDescent="0.2">
      <c r="I62" s="60"/>
      <c r="J62" s="62"/>
      <c r="K62" s="62"/>
      <c r="L62" s="62"/>
      <c r="M62" s="60"/>
      <c r="P62" s="17" t="s">
        <v>77</v>
      </c>
      <c r="Q62" s="25" t="str">
        <f t="shared" ref="Q62:Q68" si="6">CONCATENATE(J23, " (", ROUND(100*L23, 1), ")")</f>
        <v>101 (53.2)</v>
      </c>
      <c r="R62" s="25" t="str">
        <f t="shared" ref="R62:R68" si="7">CONCATENATE(O23, " (", ROUND(100*Q23, 1), ")")</f>
        <v>18 (51.4)</v>
      </c>
      <c r="S62" s="25" t="str">
        <f t="shared" ref="S62:S68" si="8">CONCATENATE(T23, " (", ROUND(100*V23, 1), ")")</f>
        <v>83 (53.5)</v>
      </c>
      <c r="T62" s="33">
        <f t="shared" ref="T62:T68" si="9">AB23</f>
        <v>0.85055678119515599</v>
      </c>
      <c r="U62" t="s">
        <v>43</v>
      </c>
      <c r="V62"/>
    </row>
    <row r="63" spans="9:22" x14ac:dyDescent="0.2">
      <c r="I63" s="60"/>
      <c r="J63" s="62"/>
      <c r="K63" s="62"/>
      <c r="L63" s="62"/>
      <c r="M63" s="60"/>
      <c r="P63" s="17" t="s">
        <v>79</v>
      </c>
      <c r="Q63" s="25" t="str">
        <f t="shared" si="6"/>
        <v>19 (10)</v>
      </c>
      <c r="R63" s="25" t="str">
        <f t="shared" si="7"/>
        <v>5 (14.3)</v>
      </c>
      <c r="S63" s="25" t="str">
        <f t="shared" si="8"/>
        <v>14 (9)</v>
      </c>
      <c r="T63" s="33">
        <f t="shared" si="9"/>
        <v>0.40209227711485801</v>
      </c>
      <c r="U63" t="s">
        <v>44</v>
      </c>
      <c r="V63"/>
    </row>
    <row r="64" spans="9:22" x14ac:dyDescent="0.2">
      <c r="I64" s="60"/>
      <c r="J64" s="62"/>
      <c r="K64" s="62"/>
      <c r="L64" s="62"/>
      <c r="M64" s="60"/>
      <c r="P64" s="21" t="s">
        <v>126</v>
      </c>
      <c r="Q64" s="54" t="str">
        <f t="shared" si="6"/>
        <v>30 (15.8)</v>
      </c>
      <c r="R64" s="54" t="str">
        <f t="shared" si="7"/>
        <v>1 (2.9)</v>
      </c>
      <c r="S64" s="54" t="str">
        <f t="shared" si="8"/>
        <v>29 (18.7)</v>
      </c>
      <c r="T64" s="55">
        <f t="shared" si="9"/>
        <v>3.94655105344493E-2</v>
      </c>
      <c r="U64" t="s">
        <v>112</v>
      </c>
      <c r="V64"/>
    </row>
    <row r="65" spans="9:22" x14ac:dyDescent="0.2">
      <c r="I65" s="66"/>
      <c r="J65" s="66"/>
      <c r="K65" s="66"/>
      <c r="L65" s="66"/>
      <c r="M65" s="66"/>
      <c r="P65" s="21" t="s">
        <v>121</v>
      </c>
      <c r="Q65" s="54" t="str">
        <f t="shared" si="6"/>
        <v>29 (15.8)</v>
      </c>
      <c r="R65" s="54" t="str">
        <f t="shared" si="7"/>
        <v>11 (32.4)</v>
      </c>
      <c r="S65" s="54" t="str">
        <f t="shared" si="8"/>
        <v>18 (12)</v>
      </c>
      <c r="T65" s="55">
        <f t="shared" si="9"/>
        <v>1.2886483999113799E-2</v>
      </c>
      <c r="U65" t="s">
        <v>45</v>
      </c>
      <c r="V65"/>
    </row>
    <row r="66" spans="9:22" x14ac:dyDescent="0.2">
      <c r="I66" s="60"/>
      <c r="J66" s="62"/>
      <c r="K66" s="62"/>
      <c r="L66" s="62"/>
      <c r="M66" s="60"/>
      <c r="P66" s="17" t="s">
        <v>85</v>
      </c>
      <c r="Q66" s="25" t="str">
        <f t="shared" si="6"/>
        <v>2 (1.1)</v>
      </c>
      <c r="R66" s="25" t="str">
        <f t="shared" si="7"/>
        <v>0 (0)</v>
      </c>
      <c r="S66" s="25" t="str">
        <f t="shared" si="8"/>
        <v>2 (1.3)</v>
      </c>
      <c r="T66" s="33">
        <f t="shared" si="9"/>
        <v>0.64239252896102295</v>
      </c>
      <c r="U66" t="s">
        <v>46</v>
      </c>
      <c r="V66"/>
    </row>
    <row r="67" spans="9:22" x14ac:dyDescent="0.2">
      <c r="I67" s="60"/>
      <c r="J67" s="62"/>
      <c r="K67" s="62"/>
      <c r="L67" s="62"/>
      <c r="M67" s="60"/>
      <c r="P67" s="21" t="s">
        <v>86</v>
      </c>
      <c r="Q67" s="54" t="str">
        <f t="shared" si="6"/>
        <v>37 (20.1)</v>
      </c>
      <c r="R67" s="54" t="str">
        <f t="shared" si="7"/>
        <v>12 (35.3)</v>
      </c>
      <c r="S67" s="54" t="str">
        <f t="shared" si="8"/>
        <v>25 (16.7)</v>
      </c>
      <c r="T67" s="55">
        <f t="shared" si="9"/>
        <v>3.5644918748239801E-2</v>
      </c>
      <c r="U67" t="s">
        <v>47</v>
      </c>
      <c r="V67"/>
    </row>
    <row r="68" spans="9:22" x14ac:dyDescent="0.2">
      <c r="I68" s="60"/>
      <c r="J68" s="62"/>
      <c r="K68" s="62"/>
      <c r="L68" s="62"/>
      <c r="M68" s="60"/>
      <c r="P68" s="21" t="s">
        <v>88</v>
      </c>
      <c r="Q68" s="54" t="str">
        <f t="shared" si="6"/>
        <v>20 (10.9)</v>
      </c>
      <c r="R68" s="54" t="str">
        <f t="shared" si="7"/>
        <v>11 (32.4)</v>
      </c>
      <c r="S68" s="54" t="str">
        <f t="shared" si="8"/>
        <v>9 (6)</v>
      </c>
      <c r="T68" s="55">
        <f t="shared" si="9"/>
        <v>5.1151587567647701E-4</v>
      </c>
      <c r="U68" t="s">
        <v>48</v>
      </c>
      <c r="V68"/>
    </row>
    <row r="69" spans="9:22" ht="120" customHeight="1" x14ac:dyDescent="0.2">
      <c r="I69" s="60"/>
      <c r="J69" s="62"/>
      <c r="K69" s="62"/>
      <c r="L69" s="62"/>
      <c r="M69" s="60"/>
      <c r="P69" s="63" t="s">
        <v>135</v>
      </c>
      <c r="Q69" s="63"/>
      <c r="R69" s="63"/>
      <c r="S69" s="63"/>
      <c r="T69" s="63"/>
    </row>
    <row r="70" spans="9:22" x14ac:dyDescent="0.2">
      <c r="I70" s="60"/>
      <c r="J70" s="62"/>
      <c r="K70" s="62"/>
      <c r="L70" s="62"/>
      <c r="M70" s="60"/>
    </row>
    <row r="71" spans="9:22" x14ac:dyDescent="0.2">
      <c r="I71" s="60"/>
      <c r="J71" s="62"/>
      <c r="K71" s="62"/>
      <c r="L71" s="62"/>
      <c r="M71" s="60"/>
    </row>
    <row r="72" spans="9:22" x14ac:dyDescent="0.2">
      <c r="I72" s="60"/>
      <c r="J72" s="62"/>
      <c r="K72" s="62"/>
      <c r="L72" s="62"/>
      <c r="M72" s="60"/>
    </row>
    <row r="73" spans="9:22" x14ac:dyDescent="0.2">
      <c r="I73" s="60"/>
      <c r="J73" s="62"/>
      <c r="K73" s="62"/>
      <c r="L73" s="62"/>
      <c r="M73" s="60"/>
    </row>
    <row r="74" spans="9:22" x14ac:dyDescent="0.2">
      <c r="I74" s="52"/>
      <c r="J74" s="50"/>
      <c r="K74" s="50"/>
      <c r="L74" s="50"/>
      <c r="M74" s="50"/>
    </row>
  </sheetData>
  <mergeCells count="25">
    <mergeCell ref="I65:M65"/>
    <mergeCell ref="P69:T69"/>
    <mergeCell ref="I49:I50"/>
    <mergeCell ref="J49:J50"/>
    <mergeCell ref="K49:K50"/>
    <mergeCell ref="L49:L50"/>
    <mergeCell ref="M49:M50"/>
    <mergeCell ref="P60:T60"/>
    <mergeCell ref="A28:E28"/>
    <mergeCell ref="P42:T42"/>
    <mergeCell ref="I44:M44"/>
    <mergeCell ref="I47:I48"/>
    <mergeCell ref="J47:J48"/>
    <mergeCell ref="K47:K48"/>
    <mergeCell ref="L47:L48"/>
    <mergeCell ref="M47:M48"/>
    <mergeCell ref="A6:E6"/>
    <mergeCell ref="B11:B12"/>
    <mergeCell ref="C11:C12"/>
    <mergeCell ref="D11:D12"/>
    <mergeCell ref="E11:E12"/>
    <mergeCell ref="B13:B14"/>
    <mergeCell ref="C13:C14"/>
    <mergeCell ref="D13:D14"/>
    <mergeCell ref="E13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D95A-083A-E446-A2EC-8899D04B61F6}">
  <dimension ref="A1:AE74"/>
  <sheetViews>
    <sheetView topLeftCell="F11" zoomScale="62" zoomScaleNormal="100" workbookViewId="0">
      <selection activeCell="Q48" sqref="Q48"/>
    </sheetView>
  </sheetViews>
  <sheetFormatPr baseColWidth="10" defaultRowHeight="16" x14ac:dyDescent="0.2"/>
  <cols>
    <col min="1" max="1" width="22.33203125" hidden="1" customWidth="1"/>
    <col min="2" max="5" width="0" hidden="1" customWidth="1"/>
    <col min="9" max="9" width="28.83203125" customWidth="1"/>
    <col min="10" max="10" width="8.6640625" customWidth="1"/>
    <col min="11" max="11" width="11.6640625" customWidth="1"/>
    <col min="12" max="12" width="14" customWidth="1"/>
    <col min="13" max="13" width="14.33203125" customWidth="1"/>
    <col min="14" max="14" width="10.83203125" customWidth="1"/>
    <col min="15" max="15" width="10.83203125" style="12"/>
    <col min="16" max="16" width="17.6640625" customWidth="1"/>
    <col min="17" max="17" width="15" style="12" customWidth="1"/>
    <col min="18" max="18" width="15" customWidth="1"/>
    <col min="19" max="19" width="16.1640625" customWidth="1"/>
    <col min="20" max="20" width="15.33203125" style="23" customWidth="1"/>
    <col min="22" max="22" width="10.83203125" style="12"/>
    <col min="28" max="28" width="10.83203125" style="23"/>
  </cols>
  <sheetData>
    <row r="1" spans="1:31" s="2" customFormat="1" x14ac:dyDescent="0.2"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11" t="s">
        <v>95</v>
      </c>
      <c r="P1" s="2" t="s">
        <v>96</v>
      </c>
      <c r="Q1" s="11" t="s">
        <v>97</v>
      </c>
      <c r="R1" s="2" t="s">
        <v>98</v>
      </c>
      <c r="S1" s="2" t="s">
        <v>99</v>
      </c>
      <c r="T1" s="22" t="s">
        <v>100</v>
      </c>
      <c r="U1" s="2" t="s">
        <v>101</v>
      </c>
      <c r="V1" s="11" t="s">
        <v>102</v>
      </c>
      <c r="W1" s="2" t="s">
        <v>103</v>
      </c>
      <c r="X1" s="2" t="s">
        <v>104</v>
      </c>
      <c r="Y1" s="2" t="s">
        <v>16</v>
      </c>
      <c r="Z1" s="2" t="s">
        <v>17</v>
      </c>
      <c r="AA1" s="2" t="s">
        <v>18</v>
      </c>
      <c r="AB1" s="22" t="s">
        <v>19</v>
      </c>
      <c r="AC1" s="2" t="s">
        <v>20</v>
      </c>
    </row>
    <row r="2" spans="1:31" x14ac:dyDescent="0.2">
      <c r="I2" t="s">
        <v>23</v>
      </c>
      <c r="L2" s="1"/>
      <c r="M2" s="1"/>
      <c r="N2" s="1"/>
      <c r="Q2" s="15"/>
      <c r="R2" s="1"/>
      <c r="S2" s="1"/>
      <c r="V2" s="15"/>
      <c r="W2" s="1"/>
      <c r="X2" s="1"/>
      <c r="AE2" s="1"/>
    </row>
    <row r="3" spans="1:31" ht="17" thickBot="1" x14ac:dyDescent="0.25">
      <c r="A3" s="3"/>
      <c r="B3" s="4"/>
      <c r="C3" s="4"/>
      <c r="D3" s="4"/>
      <c r="E3" s="5"/>
      <c r="I3" s="53" t="s">
        <v>139</v>
      </c>
      <c r="J3">
        <v>97</v>
      </c>
      <c r="K3">
        <v>190</v>
      </c>
      <c r="L3" s="10">
        <v>0.51052631578947405</v>
      </c>
      <c r="M3" s="1">
        <v>0.43713895179328799</v>
      </c>
      <c r="N3" s="1">
        <v>0.58358014243129597</v>
      </c>
      <c r="O3" s="12">
        <v>20</v>
      </c>
      <c r="P3">
        <v>35</v>
      </c>
      <c r="Q3" s="13">
        <v>0.57142857142857095</v>
      </c>
      <c r="R3" s="1">
        <v>0.39353094226000401</v>
      </c>
      <c r="S3" s="1">
        <v>0.73677276430118299</v>
      </c>
      <c r="T3" s="23">
        <v>77</v>
      </c>
      <c r="U3">
        <v>155</v>
      </c>
      <c r="V3" s="13">
        <v>0.49677419354838698</v>
      </c>
      <c r="W3" s="1">
        <v>0.41556998150831098</v>
      </c>
      <c r="X3" s="1">
        <v>0.57810407592810498</v>
      </c>
      <c r="Y3">
        <v>1.35064935064935</v>
      </c>
      <c r="Z3">
        <v>0.64454044690814605</v>
      </c>
      <c r="AA3">
        <v>2.8303168205508902</v>
      </c>
      <c r="AB3" s="32">
        <v>0.45716053651122501</v>
      </c>
      <c r="AC3" t="s">
        <v>140</v>
      </c>
      <c r="AE3" s="1"/>
    </row>
    <row r="4" spans="1:31" x14ac:dyDescent="0.2">
      <c r="I4" t="s">
        <v>141</v>
      </c>
      <c r="J4">
        <v>28</v>
      </c>
      <c r="K4">
        <v>189</v>
      </c>
      <c r="L4" s="10">
        <v>0.148148148148148</v>
      </c>
      <c r="M4" s="1">
        <v>0.100756016193063</v>
      </c>
      <c r="N4" s="1">
        <v>0.206949350342614</v>
      </c>
      <c r="O4" s="12">
        <v>13</v>
      </c>
      <c r="P4">
        <v>35</v>
      </c>
      <c r="Q4" s="13">
        <v>0.371428571428571</v>
      </c>
      <c r="R4" s="1">
        <v>0.214732118114389</v>
      </c>
      <c r="S4" s="1">
        <v>0.55076883581267699</v>
      </c>
      <c r="T4" s="23">
        <v>15</v>
      </c>
      <c r="U4">
        <v>154</v>
      </c>
      <c r="V4" s="13">
        <v>9.7402597402597393E-2</v>
      </c>
      <c r="W4" s="1">
        <v>5.5546786269241998E-2</v>
      </c>
      <c r="X4" s="1">
        <v>0.15555941653547301</v>
      </c>
      <c r="Y4">
        <v>5.47575757575758</v>
      </c>
      <c r="Z4">
        <v>2.2981162012872098</v>
      </c>
      <c r="AA4">
        <v>13.047173598824999</v>
      </c>
      <c r="AB4" s="32">
        <v>1.7932726406170801E-4</v>
      </c>
      <c r="AC4" s="14" t="s">
        <v>142</v>
      </c>
      <c r="AE4" s="1"/>
    </row>
    <row r="5" spans="1:31" ht="17" thickBot="1" x14ac:dyDescent="0.25">
      <c r="A5" s="3"/>
      <c r="B5" s="4"/>
      <c r="C5" s="4"/>
      <c r="D5" s="4"/>
      <c r="E5" s="5"/>
      <c r="I5" s="2" t="s">
        <v>143</v>
      </c>
      <c r="J5">
        <v>107</v>
      </c>
      <c r="K5">
        <v>190</v>
      </c>
      <c r="L5" s="10">
        <f>J5/K5</f>
        <v>0.56315789473684208</v>
      </c>
      <c r="M5" s="1">
        <v>0.48948278600984901</v>
      </c>
      <c r="N5" s="1">
        <v>0.63483108163970303</v>
      </c>
      <c r="O5" s="12">
        <v>24</v>
      </c>
      <c r="P5">
        <v>35</v>
      </c>
      <c r="Q5" s="13">
        <f>O5/P5</f>
        <v>0.68571428571428572</v>
      </c>
      <c r="R5" s="1">
        <v>0.50711999968482502</v>
      </c>
      <c r="S5" s="1">
        <v>0.83148284925299698</v>
      </c>
      <c r="T5" s="23">
        <v>83</v>
      </c>
      <c r="U5">
        <v>155</v>
      </c>
      <c r="V5" s="13">
        <f t="shared" ref="V5:V10" si="0">T5/U5</f>
        <v>0.53548387096774197</v>
      </c>
      <c r="W5" s="1">
        <v>0.453719228770949</v>
      </c>
      <c r="X5" s="1">
        <v>0.61586597113248798</v>
      </c>
      <c r="Y5">
        <v>1.89266155531216</v>
      </c>
      <c r="Z5">
        <v>0.86731803920239803</v>
      </c>
      <c r="AA5">
        <v>4.1301663300475804</v>
      </c>
      <c r="AB5" s="32">
        <v>0.107530219919761</v>
      </c>
      <c r="AC5" t="s">
        <v>144</v>
      </c>
      <c r="AE5" s="1"/>
    </row>
    <row r="6" spans="1:31" ht="17" thickBot="1" x14ac:dyDescent="0.25">
      <c r="A6" s="67"/>
      <c r="B6" s="68"/>
      <c r="C6" s="68"/>
      <c r="D6" s="68"/>
      <c r="E6" s="69"/>
      <c r="I6" s="2" t="s">
        <v>145</v>
      </c>
      <c r="J6">
        <v>21</v>
      </c>
      <c r="K6">
        <v>190</v>
      </c>
      <c r="L6" s="10">
        <f>J6/K6</f>
        <v>0.11052631578947368</v>
      </c>
      <c r="M6" s="1">
        <v>0.104520098247779</v>
      </c>
      <c r="N6" s="1">
        <v>0.23978761895874101</v>
      </c>
      <c r="O6" s="12">
        <v>6</v>
      </c>
      <c r="P6">
        <v>35</v>
      </c>
      <c r="Q6" s="13">
        <f t="shared" ref="Q6:Q10" si="1">O6/P6</f>
        <v>0.17142857142857143</v>
      </c>
      <c r="R6" s="1">
        <v>7.7135512001065595E-2</v>
      </c>
      <c r="S6" s="1">
        <v>0.38566651099660698</v>
      </c>
      <c r="T6" s="23">
        <v>15</v>
      </c>
      <c r="U6">
        <v>155</v>
      </c>
      <c r="V6" s="13">
        <f t="shared" si="0"/>
        <v>9.6774193548387094E-2</v>
      </c>
      <c r="W6" s="1">
        <v>8.8274258620529206E-2</v>
      </c>
      <c r="X6" s="1">
        <v>0.239856462380241</v>
      </c>
      <c r="Y6">
        <v>1.38333333333333</v>
      </c>
      <c r="Z6">
        <v>0.48403818519735597</v>
      </c>
      <c r="AA6">
        <v>3.9534300590993201</v>
      </c>
      <c r="AB6" s="32">
        <v>0.55466392723018498</v>
      </c>
      <c r="AC6" t="s">
        <v>146</v>
      </c>
      <c r="AE6" s="1"/>
    </row>
    <row r="7" spans="1:31" ht="17" thickBot="1" x14ac:dyDescent="0.25">
      <c r="A7" s="3"/>
      <c r="B7" s="4"/>
      <c r="C7" s="4"/>
      <c r="D7" s="4"/>
      <c r="E7" s="5"/>
      <c r="I7" s="2" t="s">
        <v>147</v>
      </c>
      <c r="J7">
        <v>22</v>
      </c>
      <c r="K7">
        <v>190</v>
      </c>
      <c r="L7" s="10">
        <f>J7/K7</f>
        <v>0.11578947368421053</v>
      </c>
      <c r="M7" s="1">
        <v>0.11007336240193</v>
      </c>
      <c r="N7" s="1">
        <v>0.246740330829016</v>
      </c>
      <c r="O7" s="12">
        <v>3</v>
      </c>
      <c r="P7">
        <v>35</v>
      </c>
      <c r="Q7" s="13">
        <f t="shared" si="1"/>
        <v>8.5714285714285715E-2</v>
      </c>
      <c r="R7" s="1">
        <v>2.35274543808539E-2</v>
      </c>
      <c r="S7" s="1">
        <v>0.29158692427355198</v>
      </c>
      <c r="T7" s="23">
        <v>19</v>
      </c>
      <c r="U7">
        <v>155</v>
      </c>
      <c r="V7" s="13">
        <f t="shared" si="0"/>
        <v>0.12258064516129032</v>
      </c>
      <c r="W7" s="1">
        <v>0.11603665660660099</v>
      </c>
      <c r="X7" s="1">
        <v>0.27550604146222402</v>
      </c>
      <c r="Y7">
        <v>0.54605263157894701</v>
      </c>
      <c r="Z7">
        <v>0.14887328718228399</v>
      </c>
      <c r="AA7">
        <v>2.0028675533254101</v>
      </c>
      <c r="AB7" s="32">
        <v>0.37634907763726499</v>
      </c>
      <c r="AC7" t="s">
        <v>148</v>
      </c>
      <c r="AE7" s="1"/>
    </row>
    <row r="8" spans="1:31" ht="17" thickBot="1" x14ac:dyDescent="0.25">
      <c r="A8" s="3"/>
      <c r="B8" s="4"/>
      <c r="C8" s="4"/>
      <c r="D8" s="4"/>
      <c r="E8" s="5"/>
      <c r="I8" s="2" t="s">
        <v>151</v>
      </c>
      <c r="J8">
        <v>2</v>
      </c>
      <c r="K8">
        <v>190</v>
      </c>
      <c r="L8" s="10">
        <f>J8/K8</f>
        <v>1.0526315789473684E-2</v>
      </c>
      <c r="M8" s="1">
        <v>2.2298793156672598E-3</v>
      </c>
      <c r="N8" s="1">
        <v>6.4711855610081803E-2</v>
      </c>
      <c r="O8" s="12">
        <v>0</v>
      </c>
      <c r="P8">
        <v>35</v>
      </c>
      <c r="Q8" s="13">
        <f t="shared" si="1"/>
        <v>0</v>
      </c>
      <c r="R8" s="1">
        <v>0</v>
      </c>
      <c r="S8" s="1">
        <v>0.14247359772252599</v>
      </c>
      <c r="T8" s="23">
        <v>2</v>
      </c>
      <c r="U8">
        <v>155</v>
      </c>
      <c r="V8" s="13">
        <f t="shared" si="0"/>
        <v>1.2903225806451613E-2</v>
      </c>
      <c r="W8" s="1">
        <v>2.8623319216487101E-3</v>
      </c>
      <c r="X8" s="1">
        <v>8.2423744449575703E-2</v>
      </c>
      <c r="Y8">
        <v>0</v>
      </c>
      <c r="Z8">
        <v>0</v>
      </c>
      <c r="AA8" t="s">
        <v>28</v>
      </c>
      <c r="AB8" s="32">
        <v>0.94229380021983</v>
      </c>
      <c r="AC8" t="s">
        <v>152</v>
      </c>
      <c r="AE8" s="1"/>
    </row>
    <row r="9" spans="1:31" x14ac:dyDescent="0.2">
      <c r="A9" s="6"/>
      <c r="B9" s="7"/>
      <c r="C9" s="7"/>
      <c r="D9" s="7"/>
      <c r="E9" s="8"/>
      <c r="I9" s="2" t="s">
        <v>149</v>
      </c>
      <c r="J9">
        <v>3</v>
      </c>
      <c r="K9">
        <v>190</v>
      </c>
      <c r="L9" s="10">
        <f>J9/K9</f>
        <v>1.5789473684210527E-2</v>
      </c>
      <c r="M9" s="1">
        <v>5.6599964414793197E-3</v>
      </c>
      <c r="N9" s="1">
        <v>7.7636770499513202E-2</v>
      </c>
      <c r="O9" s="12">
        <v>1</v>
      </c>
      <c r="P9">
        <v>35</v>
      </c>
      <c r="Q9" s="13">
        <f t="shared" si="1"/>
        <v>2.8571428571428571E-2</v>
      </c>
      <c r="R9" s="1">
        <v>1.01219969931084E-3</v>
      </c>
      <c r="S9" s="1">
        <v>0.203516913922414</v>
      </c>
      <c r="T9" s="23">
        <v>2</v>
      </c>
      <c r="U9">
        <v>155</v>
      </c>
      <c r="V9" s="13">
        <f t="shared" si="0"/>
        <v>1.2903225806451613E-2</v>
      </c>
      <c r="W9" s="1">
        <v>2.8623319216487101E-3</v>
      </c>
      <c r="X9" s="1">
        <v>8.2423744449575703E-2</v>
      </c>
      <c r="Y9">
        <v>1.7291666666666701</v>
      </c>
      <c r="Z9">
        <v>0.15025547729086899</v>
      </c>
      <c r="AA9">
        <v>19.899556508831498</v>
      </c>
      <c r="AB9" s="32">
        <v>1</v>
      </c>
      <c r="AC9" t="s">
        <v>150</v>
      </c>
      <c r="AE9" s="1"/>
    </row>
    <row r="10" spans="1:31" ht="17" thickBot="1" x14ac:dyDescent="0.25">
      <c r="A10" s="6"/>
      <c r="B10" s="7"/>
      <c r="C10" s="7"/>
      <c r="D10" s="7"/>
      <c r="E10" s="8"/>
      <c r="I10" s="2" t="s">
        <v>189</v>
      </c>
      <c r="J10">
        <v>35</v>
      </c>
      <c r="K10">
        <v>190</v>
      </c>
      <c r="L10" s="10">
        <v>0.24647887323943701</v>
      </c>
      <c r="M10" s="1">
        <v>0.17807738624175001</v>
      </c>
      <c r="N10" s="1">
        <v>0.32576204005899201</v>
      </c>
      <c r="O10" s="12">
        <v>1</v>
      </c>
      <c r="P10">
        <v>35</v>
      </c>
      <c r="Q10" s="13">
        <f t="shared" si="1"/>
        <v>2.8571428571428571E-2</v>
      </c>
      <c r="R10" s="1">
        <v>1.01219969931084E-3</v>
      </c>
      <c r="S10" s="1">
        <v>0.203516913922414</v>
      </c>
      <c r="T10" s="23">
        <v>34</v>
      </c>
      <c r="U10">
        <v>155</v>
      </c>
      <c r="V10" s="13">
        <f t="shared" si="0"/>
        <v>0.21935483870967742</v>
      </c>
      <c r="W10" s="1">
        <v>0.210364818090224</v>
      </c>
      <c r="X10" s="1">
        <v>0.38174489498304498</v>
      </c>
      <c r="Y10">
        <v>0.10171568627451</v>
      </c>
      <c r="Z10">
        <v>1.32285976118951E-2</v>
      </c>
      <c r="AA10">
        <v>0.78209959497077197</v>
      </c>
      <c r="AB10" s="32">
        <v>4.4295453499082604E-3</v>
      </c>
      <c r="AC10" t="s">
        <v>190</v>
      </c>
      <c r="AE10" s="1"/>
    </row>
    <row r="11" spans="1:31" x14ac:dyDescent="0.2">
      <c r="A11" s="6"/>
      <c r="B11" s="70"/>
      <c r="C11" s="70"/>
      <c r="D11" s="70"/>
      <c r="E11" s="72"/>
      <c r="I11" t="s">
        <v>153</v>
      </c>
      <c r="J11">
        <v>31</v>
      </c>
      <c r="K11">
        <v>185</v>
      </c>
      <c r="L11" s="10">
        <v>0.16756756756756799</v>
      </c>
      <c r="M11" s="1">
        <v>0.116784077662851</v>
      </c>
      <c r="N11" s="1">
        <v>0.22933619425829399</v>
      </c>
      <c r="O11" s="12">
        <v>8</v>
      </c>
      <c r="P11">
        <v>35</v>
      </c>
      <c r="Q11" s="13">
        <v>0.22857142857142901</v>
      </c>
      <c r="R11" s="1">
        <v>0.104210431947815</v>
      </c>
      <c r="S11" s="1">
        <v>0.40136325610731499</v>
      </c>
      <c r="T11" s="23">
        <v>23</v>
      </c>
      <c r="U11">
        <v>150</v>
      </c>
      <c r="V11" s="13">
        <v>0.15333333333333299</v>
      </c>
      <c r="W11" s="1">
        <v>9.9751951415586501E-2</v>
      </c>
      <c r="X11" s="1">
        <v>0.22113973314511001</v>
      </c>
      <c r="Y11">
        <v>1.63607085346216</v>
      </c>
      <c r="Z11">
        <v>0.66160286292020298</v>
      </c>
      <c r="AA11">
        <v>4.0458226340402597</v>
      </c>
      <c r="AB11" s="32">
        <v>0.33148378297527697</v>
      </c>
      <c r="AC11" t="s">
        <v>154</v>
      </c>
      <c r="AE11" s="1"/>
    </row>
    <row r="12" spans="1:31" ht="18" customHeight="1" thickBot="1" x14ac:dyDescent="0.25">
      <c r="A12" s="3"/>
      <c r="B12" s="71"/>
      <c r="C12" s="71"/>
      <c r="D12" s="71"/>
      <c r="E12" s="73"/>
      <c r="I12" t="s">
        <v>155</v>
      </c>
      <c r="J12">
        <v>63</v>
      </c>
      <c r="K12">
        <v>185</v>
      </c>
      <c r="L12" s="10">
        <v>0.340540540540541</v>
      </c>
      <c r="M12" s="1">
        <v>0.27261246454132299</v>
      </c>
      <c r="N12" s="1">
        <v>0.41367261741769801</v>
      </c>
      <c r="O12" s="12">
        <v>21</v>
      </c>
      <c r="P12">
        <v>35</v>
      </c>
      <c r="Q12" s="13">
        <v>0.6</v>
      </c>
      <c r="R12" s="1">
        <v>0.4211177218821</v>
      </c>
      <c r="S12" s="1">
        <v>0.76129188954665805</v>
      </c>
      <c r="T12" s="23">
        <v>42</v>
      </c>
      <c r="U12">
        <v>150</v>
      </c>
      <c r="V12" s="13">
        <v>0.28000000000000003</v>
      </c>
      <c r="W12" s="1">
        <v>0.209835268857747</v>
      </c>
      <c r="X12" s="1">
        <v>0.35907485004874601</v>
      </c>
      <c r="Y12">
        <v>3.8571428571428599</v>
      </c>
      <c r="Z12">
        <v>1.7958878960873199</v>
      </c>
      <c r="AA12">
        <v>8.2842314672434298</v>
      </c>
      <c r="AB12" s="32">
        <v>5.6406956877402999E-4</v>
      </c>
      <c r="AC12" t="s">
        <v>156</v>
      </c>
      <c r="AE12" s="1"/>
    </row>
    <row r="13" spans="1:31" x14ac:dyDescent="0.2">
      <c r="A13" s="6"/>
      <c r="B13" s="70"/>
      <c r="C13" s="70"/>
      <c r="D13" s="70"/>
      <c r="E13" s="72"/>
      <c r="I13" t="s">
        <v>157</v>
      </c>
      <c r="J13">
        <v>9</v>
      </c>
      <c r="K13">
        <v>185</v>
      </c>
      <c r="L13" s="10">
        <v>4.86486486486487E-2</v>
      </c>
      <c r="M13" s="1">
        <v>2.2483526244770201E-2</v>
      </c>
      <c r="N13" s="1">
        <v>9.0338988683855204E-2</v>
      </c>
      <c r="O13" s="12">
        <v>4</v>
      </c>
      <c r="P13">
        <v>35</v>
      </c>
      <c r="Q13" s="13">
        <v>0.114285714285714</v>
      </c>
      <c r="R13" s="1">
        <v>3.2031169029098E-2</v>
      </c>
      <c r="S13" s="1">
        <v>0.26737804371924501</v>
      </c>
      <c r="T13" s="23">
        <v>5</v>
      </c>
      <c r="U13">
        <v>150</v>
      </c>
      <c r="V13" s="13">
        <v>3.3333333333333298E-2</v>
      </c>
      <c r="W13" s="1">
        <v>1.09101864689112E-2</v>
      </c>
      <c r="X13" s="1">
        <v>7.6072322537346804E-2</v>
      </c>
      <c r="Y13">
        <v>3.7419354838709702</v>
      </c>
      <c r="Z13">
        <v>0.95010024763516698</v>
      </c>
      <c r="AA13">
        <v>14.737477650705101</v>
      </c>
      <c r="AB13" s="32">
        <v>0.118541702724394</v>
      </c>
      <c r="AC13" t="s">
        <v>158</v>
      </c>
      <c r="AE13" s="1"/>
    </row>
    <row r="14" spans="1:31" ht="17" thickBot="1" x14ac:dyDescent="0.25">
      <c r="A14" s="3"/>
      <c r="B14" s="71"/>
      <c r="C14" s="71"/>
      <c r="D14" s="71"/>
      <c r="E14" s="73"/>
      <c r="I14" t="s">
        <v>159</v>
      </c>
      <c r="J14">
        <v>23</v>
      </c>
      <c r="K14">
        <v>185</v>
      </c>
      <c r="L14" s="10">
        <v>0.124324324324324</v>
      </c>
      <c r="M14" s="1">
        <v>8.0468846016730003E-2</v>
      </c>
      <c r="N14" s="1">
        <v>0.18068809297027699</v>
      </c>
      <c r="O14" s="12">
        <v>5</v>
      </c>
      <c r="P14">
        <v>35</v>
      </c>
      <c r="Q14" s="13">
        <v>0.14285714285714299</v>
      </c>
      <c r="R14" s="1">
        <v>4.8060778403639003E-2</v>
      </c>
      <c r="S14" s="1">
        <v>0.30257135169095101</v>
      </c>
      <c r="T14" s="23">
        <v>18</v>
      </c>
      <c r="U14">
        <v>150</v>
      </c>
      <c r="V14" s="13">
        <v>0.12</v>
      </c>
      <c r="W14" s="1">
        <v>7.2693466696764394E-2</v>
      </c>
      <c r="X14" s="1">
        <v>0.18300887702476101</v>
      </c>
      <c r="Y14">
        <v>1.2222222222222201</v>
      </c>
      <c r="Z14">
        <v>0.42041977154516702</v>
      </c>
      <c r="AA14">
        <v>3.55318008713903</v>
      </c>
      <c r="AB14" s="32">
        <v>0.85180689630135797</v>
      </c>
      <c r="AC14" t="s">
        <v>160</v>
      </c>
      <c r="AE14" s="1"/>
    </row>
    <row r="15" spans="1:31" ht="17" thickBot="1" x14ac:dyDescent="0.25">
      <c r="A15" s="3"/>
      <c r="B15" s="4"/>
      <c r="C15" s="4"/>
      <c r="D15" s="4"/>
      <c r="E15" s="5"/>
      <c r="I15" t="s">
        <v>161</v>
      </c>
      <c r="J15">
        <v>34</v>
      </c>
      <c r="K15">
        <v>185</v>
      </c>
      <c r="L15" s="10">
        <v>0.18378378378378399</v>
      </c>
      <c r="M15" s="1">
        <v>0.13076097118413399</v>
      </c>
      <c r="N15" s="1">
        <v>0.24723423994020499</v>
      </c>
      <c r="O15" s="12">
        <v>17</v>
      </c>
      <c r="P15">
        <v>35</v>
      </c>
      <c r="Q15" s="13">
        <v>0.48571428571428599</v>
      </c>
      <c r="R15" s="1">
        <v>0.31382850921472299</v>
      </c>
      <c r="S15" s="1">
        <v>0.660108584609022</v>
      </c>
      <c r="T15" s="23">
        <v>17</v>
      </c>
      <c r="U15">
        <v>150</v>
      </c>
      <c r="V15" s="13">
        <v>0.11333333333333299</v>
      </c>
      <c r="W15" s="1">
        <v>6.7424139647908707E-2</v>
      </c>
      <c r="X15" s="1">
        <v>0.175248638665537</v>
      </c>
      <c r="Y15">
        <v>7.3888888888888902</v>
      </c>
      <c r="Z15">
        <v>3.2116036677448099</v>
      </c>
      <c r="AA15">
        <v>16.999506994174901</v>
      </c>
      <c r="AB15" s="32">
        <v>1.77536133248837E-5</v>
      </c>
      <c r="AC15" s="14" t="s">
        <v>162</v>
      </c>
      <c r="AE15" s="1"/>
    </row>
    <row r="16" spans="1:31" ht="17" thickBot="1" x14ac:dyDescent="0.25">
      <c r="A16" s="3"/>
      <c r="B16" s="4"/>
      <c r="C16" s="4"/>
      <c r="D16" s="4"/>
      <c r="E16" s="5"/>
      <c r="I16" t="s">
        <v>163</v>
      </c>
      <c r="J16">
        <v>12</v>
      </c>
      <c r="K16">
        <v>185</v>
      </c>
      <c r="L16" s="10">
        <v>6.4864864864864896E-2</v>
      </c>
      <c r="M16" s="1">
        <v>3.3962894232104197E-2</v>
      </c>
      <c r="N16" s="1">
        <v>0.110564043374486</v>
      </c>
      <c r="O16" s="12">
        <v>8</v>
      </c>
      <c r="P16">
        <v>35</v>
      </c>
      <c r="Q16" s="13">
        <v>0.22857142857142901</v>
      </c>
      <c r="R16" s="1">
        <v>0.104210431947815</v>
      </c>
      <c r="S16" s="1">
        <v>0.40136325610731499</v>
      </c>
      <c r="T16" s="23">
        <v>4</v>
      </c>
      <c r="U16">
        <v>150</v>
      </c>
      <c r="V16" s="13">
        <v>2.66666666666667E-2</v>
      </c>
      <c r="W16" s="1">
        <v>7.3125463980083698E-3</v>
      </c>
      <c r="X16" s="1">
        <v>6.6867876677489294E-2</v>
      </c>
      <c r="Y16">
        <v>10.814814814814801</v>
      </c>
      <c r="Z16">
        <v>3.0416502544391202</v>
      </c>
      <c r="AA16">
        <v>38.452882381214302</v>
      </c>
      <c r="AB16" s="32">
        <v>2.04897386456665E-3</v>
      </c>
      <c r="AC16" t="s">
        <v>164</v>
      </c>
      <c r="AE16" s="1"/>
    </row>
    <row r="17" spans="1:31" ht="17" thickBot="1" x14ac:dyDescent="0.25">
      <c r="A17" s="3"/>
      <c r="B17" s="4"/>
      <c r="C17" s="4"/>
      <c r="D17" s="4"/>
      <c r="E17" s="5"/>
      <c r="I17" t="s">
        <v>165</v>
      </c>
      <c r="J17">
        <v>15</v>
      </c>
      <c r="K17">
        <v>185</v>
      </c>
      <c r="L17" s="10">
        <v>8.1081081081081099E-2</v>
      </c>
      <c r="M17" s="1">
        <v>4.60903254465687E-2</v>
      </c>
      <c r="N17" s="1">
        <v>0.13020444112217899</v>
      </c>
      <c r="O17" s="12">
        <v>10</v>
      </c>
      <c r="P17">
        <v>35</v>
      </c>
      <c r="Q17" s="13">
        <v>0.28571428571428598</v>
      </c>
      <c r="R17" s="1">
        <v>0.14635474527905901</v>
      </c>
      <c r="S17" s="1">
        <v>0.46304464455442002</v>
      </c>
      <c r="T17" s="23">
        <v>5</v>
      </c>
      <c r="U17">
        <v>150</v>
      </c>
      <c r="V17" s="13">
        <v>3.3333333333333298E-2</v>
      </c>
      <c r="W17" s="1">
        <v>1.09101864689112E-2</v>
      </c>
      <c r="X17" s="1">
        <v>7.6072322537346804E-2</v>
      </c>
      <c r="Y17">
        <v>11.6</v>
      </c>
      <c r="Z17">
        <v>3.6569409398042199</v>
      </c>
      <c r="AA17">
        <v>36.795781560312498</v>
      </c>
      <c r="AB17" s="32">
        <v>8.7540458478015798E-5</v>
      </c>
      <c r="AC17" t="s">
        <v>166</v>
      </c>
      <c r="AE17" s="1"/>
    </row>
    <row r="18" spans="1:31" ht="17" thickBot="1" x14ac:dyDescent="0.25">
      <c r="A18" s="3"/>
      <c r="B18" s="4"/>
      <c r="C18" s="4"/>
      <c r="D18" s="4"/>
      <c r="E18" s="5"/>
      <c r="I18" t="s">
        <v>167</v>
      </c>
      <c r="J18">
        <v>34</v>
      </c>
      <c r="K18">
        <v>185</v>
      </c>
      <c r="L18" s="10">
        <v>0.18378378378378399</v>
      </c>
      <c r="M18" s="1">
        <v>0.13076097118413399</v>
      </c>
      <c r="N18" s="1">
        <v>0.24723423994020499</v>
      </c>
      <c r="O18" s="12">
        <v>13</v>
      </c>
      <c r="P18">
        <v>35</v>
      </c>
      <c r="Q18" s="13">
        <v>0.371428571428571</v>
      </c>
      <c r="R18" s="1">
        <v>0.214732118114389</v>
      </c>
      <c r="S18" s="1">
        <v>0.55076883581267699</v>
      </c>
      <c r="T18" s="23">
        <v>21</v>
      </c>
      <c r="U18">
        <v>150</v>
      </c>
      <c r="V18" s="13">
        <v>0.14000000000000001</v>
      </c>
      <c r="W18" s="1">
        <v>8.8798232256485907E-2</v>
      </c>
      <c r="X18" s="1">
        <v>0.20601068913654899</v>
      </c>
      <c r="Y18">
        <v>3.6298701298701301</v>
      </c>
      <c r="Z18">
        <v>1.5886288639425299</v>
      </c>
      <c r="AA18">
        <v>8.2939177669379394</v>
      </c>
      <c r="AB18" s="32">
        <v>3.3900630711795098E-3</v>
      </c>
      <c r="AC18" t="s">
        <v>168</v>
      </c>
      <c r="AE18" s="1"/>
    </row>
    <row r="19" spans="1:31" ht="17" thickBot="1" x14ac:dyDescent="0.25">
      <c r="A19" s="3"/>
      <c r="B19" s="4"/>
      <c r="C19" s="4"/>
      <c r="D19" s="4"/>
      <c r="E19" s="5"/>
      <c r="I19" t="s">
        <v>169</v>
      </c>
      <c r="J19">
        <v>8</v>
      </c>
      <c r="K19">
        <v>185</v>
      </c>
      <c r="L19" s="10">
        <v>4.3243243243243197E-2</v>
      </c>
      <c r="M19" s="1">
        <v>1.8851521958050999E-2</v>
      </c>
      <c r="N19" s="1">
        <v>8.3425824762575901E-2</v>
      </c>
      <c r="O19" s="12">
        <v>5</v>
      </c>
      <c r="P19">
        <v>35</v>
      </c>
      <c r="Q19" s="13">
        <v>0.14285714285714299</v>
      </c>
      <c r="R19" s="1">
        <v>4.8060778403639003E-2</v>
      </c>
      <c r="S19" s="1">
        <v>0.30257135169095101</v>
      </c>
      <c r="T19" s="23">
        <v>3</v>
      </c>
      <c r="U19">
        <v>150</v>
      </c>
      <c r="V19" s="13">
        <v>0.02</v>
      </c>
      <c r="W19" s="1">
        <v>4.1436252812205804E-3</v>
      </c>
      <c r="X19" s="1">
        <v>5.7334222288205797E-2</v>
      </c>
      <c r="Y19">
        <v>8.1666666666666696</v>
      </c>
      <c r="Z19">
        <v>1.8511812986957901</v>
      </c>
      <c r="AA19">
        <v>36.0280457086685</v>
      </c>
      <c r="AB19" s="32">
        <v>2.07773490852068E-2</v>
      </c>
      <c r="AC19" t="s">
        <v>170</v>
      </c>
      <c r="AE19" s="1"/>
    </row>
    <row r="20" spans="1:31" ht="17" thickBot="1" x14ac:dyDescent="0.25">
      <c r="A20" s="3"/>
      <c r="B20" s="4"/>
      <c r="C20" s="4"/>
      <c r="D20" s="4"/>
      <c r="E20" s="5"/>
      <c r="I20" t="s">
        <v>171</v>
      </c>
      <c r="J20">
        <v>23</v>
      </c>
      <c r="K20">
        <v>185</v>
      </c>
      <c r="L20" s="10">
        <v>0.124324324324324</v>
      </c>
      <c r="M20" s="1">
        <v>8.0468846016730003E-2</v>
      </c>
      <c r="N20" s="1">
        <v>0.18068809297027699</v>
      </c>
      <c r="O20" s="12">
        <v>5</v>
      </c>
      <c r="P20">
        <v>35</v>
      </c>
      <c r="Q20" s="13">
        <v>0.14285714285714299</v>
      </c>
      <c r="R20" s="1">
        <v>4.8060778403639003E-2</v>
      </c>
      <c r="S20" s="1">
        <v>0.30257135169095101</v>
      </c>
      <c r="T20" s="23">
        <v>18</v>
      </c>
      <c r="U20">
        <v>150</v>
      </c>
      <c r="V20" s="13">
        <v>0.12</v>
      </c>
      <c r="W20" s="1">
        <v>7.2693466696764394E-2</v>
      </c>
      <c r="X20" s="1">
        <v>0.18300887702476101</v>
      </c>
      <c r="Y20">
        <v>1.2222222222222201</v>
      </c>
      <c r="Z20">
        <v>0.42041977154516702</v>
      </c>
      <c r="AA20">
        <v>3.55318008713903</v>
      </c>
      <c r="AB20" s="32">
        <v>1</v>
      </c>
      <c r="AC20" t="s">
        <v>172</v>
      </c>
      <c r="AE20" s="1"/>
    </row>
    <row r="21" spans="1:31" ht="17" thickBot="1" x14ac:dyDescent="0.25">
      <c r="A21" s="3"/>
      <c r="B21" s="4"/>
      <c r="C21" s="4"/>
      <c r="D21" s="4"/>
      <c r="E21" s="5"/>
      <c r="I21" t="s">
        <v>173</v>
      </c>
      <c r="J21">
        <v>6</v>
      </c>
      <c r="K21">
        <v>185</v>
      </c>
      <c r="L21" s="10">
        <v>3.24324324324324E-2</v>
      </c>
      <c r="M21" s="1">
        <v>1.19933678209923E-2</v>
      </c>
      <c r="N21" s="1">
        <v>6.9252041576618906E-2</v>
      </c>
      <c r="O21" s="12">
        <v>3</v>
      </c>
      <c r="P21">
        <v>35</v>
      </c>
      <c r="Q21" s="13">
        <v>8.5714285714285701E-2</v>
      </c>
      <c r="R21" s="1">
        <v>1.80376398142175E-2</v>
      </c>
      <c r="S21" s="1">
        <v>0.230575018658877</v>
      </c>
      <c r="T21" s="23">
        <v>3</v>
      </c>
      <c r="U21">
        <v>150</v>
      </c>
      <c r="V21" s="13">
        <v>0.02</v>
      </c>
      <c r="W21" s="1">
        <v>4.1436252812205804E-3</v>
      </c>
      <c r="X21" s="1">
        <v>5.7334222288205797E-2</v>
      </c>
      <c r="Y21">
        <v>4.59375</v>
      </c>
      <c r="Z21">
        <v>0.88634822048345596</v>
      </c>
      <c r="AA21">
        <v>23.8084068708229</v>
      </c>
      <c r="AB21" s="32">
        <v>0.244150343851574</v>
      </c>
      <c r="AC21" t="s">
        <v>174</v>
      </c>
      <c r="AE21" s="1"/>
    </row>
    <row r="22" spans="1:31" ht="17" thickBot="1" x14ac:dyDescent="0.25">
      <c r="A22" s="3"/>
      <c r="B22" s="4"/>
      <c r="C22" s="4"/>
      <c r="D22" s="4"/>
      <c r="E22" s="5"/>
      <c r="I22" s="2" t="s">
        <v>175</v>
      </c>
      <c r="J22">
        <v>40</v>
      </c>
      <c r="K22">
        <v>190</v>
      </c>
      <c r="L22" s="10">
        <f>J22/K22</f>
        <v>0.21052631578947367</v>
      </c>
      <c r="M22" s="1">
        <v>0.211029127880454</v>
      </c>
      <c r="N22" s="1">
        <v>0.36567471625306402</v>
      </c>
      <c r="O22" s="12">
        <v>11</v>
      </c>
      <c r="P22">
        <v>35</v>
      </c>
      <c r="Q22" s="13">
        <f>O22/P22</f>
        <v>0.31428571428571428</v>
      </c>
      <c r="R22" s="1">
        <v>0.20686869948650699</v>
      </c>
      <c r="S22" s="1">
        <v>0.57739535933559905</v>
      </c>
      <c r="T22" s="23">
        <v>29</v>
      </c>
      <c r="U22">
        <v>155</v>
      </c>
      <c r="V22" s="13">
        <f>T22/U22</f>
        <v>0.18709677419354839</v>
      </c>
      <c r="W22" s="1">
        <v>0.180765271469153</v>
      </c>
      <c r="X22" s="1">
        <v>0.35025528839446401</v>
      </c>
      <c r="Y22">
        <v>1.7490421455938701</v>
      </c>
      <c r="Z22">
        <v>0.73936123275674503</v>
      </c>
      <c r="AA22">
        <v>4.1375558949140796</v>
      </c>
      <c r="AB22" s="32">
        <v>0.217805940999032</v>
      </c>
      <c r="AC22" t="s">
        <v>176</v>
      </c>
      <c r="AE22" s="1"/>
    </row>
    <row r="23" spans="1:31" ht="17" thickBot="1" x14ac:dyDescent="0.25">
      <c r="A23" s="3"/>
      <c r="B23" s="4"/>
      <c r="C23" s="4"/>
      <c r="D23" s="4"/>
      <c r="E23" s="5"/>
      <c r="I23" s="2" t="s">
        <v>177</v>
      </c>
      <c r="J23">
        <v>101</v>
      </c>
      <c r="K23">
        <v>190</v>
      </c>
      <c r="L23" s="10">
        <f>J23/K23</f>
        <v>0.53157894736842104</v>
      </c>
      <c r="M23" s="1">
        <v>0.45798253538436501</v>
      </c>
      <c r="N23" s="1">
        <v>0.60417466825619903</v>
      </c>
      <c r="O23" s="12">
        <v>18</v>
      </c>
      <c r="P23">
        <v>35</v>
      </c>
      <c r="Q23" s="13">
        <f>O23/P23</f>
        <v>0.51428571428571423</v>
      </c>
      <c r="R23" s="1">
        <v>0.339891415390978</v>
      </c>
      <c r="S23" s="1">
        <v>0.68617149078527695</v>
      </c>
      <c r="T23" s="23">
        <v>83</v>
      </c>
      <c r="U23">
        <v>155</v>
      </c>
      <c r="V23" s="13">
        <f>T23/U23</f>
        <v>0.53548387096774197</v>
      </c>
      <c r="W23" s="1">
        <v>0.453719228770949</v>
      </c>
      <c r="X23" s="1">
        <v>0.61586597113248798</v>
      </c>
      <c r="Y23">
        <v>0.91849751948972402</v>
      </c>
      <c r="Z23">
        <v>0.44078632012345897</v>
      </c>
      <c r="AA23">
        <v>1.91393801212452</v>
      </c>
      <c r="AB23" s="32">
        <v>0.85055678119515599</v>
      </c>
      <c r="AC23" t="s">
        <v>178</v>
      </c>
      <c r="AE23" s="1"/>
    </row>
    <row r="24" spans="1:31" ht="17" thickBot="1" x14ac:dyDescent="0.25">
      <c r="A24" s="3"/>
      <c r="B24" s="4"/>
      <c r="C24" s="4"/>
      <c r="D24" s="4"/>
      <c r="E24" s="5"/>
      <c r="I24" s="2" t="s">
        <v>179</v>
      </c>
      <c r="J24">
        <v>19</v>
      </c>
      <c r="K24">
        <v>190</v>
      </c>
      <c r="L24" s="10">
        <f>J24/K24</f>
        <v>0.1</v>
      </c>
      <c r="M24" s="1">
        <v>9.8102294740591803E-2</v>
      </c>
      <c r="N24" s="1">
        <v>0.23616355602821201</v>
      </c>
      <c r="O24" s="12">
        <v>5</v>
      </c>
      <c r="P24">
        <v>35</v>
      </c>
      <c r="Q24" s="13">
        <f>O24/P24</f>
        <v>0.14285714285714285</v>
      </c>
      <c r="R24" s="1">
        <v>7.4603407648803702E-2</v>
      </c>
      <c r="S24" s="1">
        <v>0.43703072623681399</v>
      </c>
      <c r="T24" s="23">
        <v>14</v>
      </c>
      <c r="U24">
        <v>155</v>
      </c>
      <c r="V24" s="13">
        <f>T24/U24</f>
        <v>9.0322580645161285E-2</v>
      </c>
      <c r="W24" s="1">
        <v>8.1212940777137796E-2</v>
      </c>
      <c r="X24" s="1">
        <v>0.23029008877743401</v>
      </c>
      <c r="Y24">
        <v>1.6468253968254001</v>
      </c>
      <c r="Z24">
        <v>0.526044934804905</v>
      </c>
      <c r="AA24">
        <v>5.1555175388865599</v>
      </c>
      <c r="AB24" s="32">
        <v>0.40209227711485801</v>
      </c>
      <c r="AC24" t="s">
        <v>180</v>
      </c>
      <c r="AE24" s="1"/>
    </row>
    <row r="25" spans="1:31" ht="17" thickBot="1" x14ac:dyDescent="0.25">
      <c r="A25" s="3"/>
      <c r="B25" s="4"/>
      <c r="C25" s="4"/>
      <c r="D25" s="4"/>
      <c r="E25" s="5"/>
      <c r="I25" s="2" t="s">
        <v>191</v>
      </c>
      <c r="J25">
        <v>30</v>
      </c>
      <c r="K25">
        <v>190</v>
      </c>
      <c r="L25" s="10">
        <f>J25/K25</f>
        <v>0.15789473684210525</v>
      </c>
      <c r="M25" s="1">
        <v>0.16015748940072999</v>
      </c>
      <c r="N25" s="1">
        <v>0.31050404423135702</v>
      </c>
      <c r="O25" s="12">
        <v>1</v>
      </c>
      <c r="P25">
        <v>35</v>
      </c>
      <c r="Q25" s="13">
        <f>O25/P25</f>
        <v>2.8571428571428571E-2</v>
      </c>
      <c r="R25" s="1">
        <v>1.3316288041794501E-3</v>
      </c>
      <c r="S25" s="1">
        <v>0.26028065419521401</v>
      </c>
      <c r="T25" s="23">
        <v>29</v>
      </c>
      <c r="U25">
        <v>155</v>
      </c>
      <c r="V25" s="13">
        <f>T25/U25</f>
        <v>0.18709677419354839</v>
      </c>
      <c r="W25" s="1">
        <v>0.180765271469153</v>
      </c>
      <c r="X25" s="1">
        <v>0.35025528839446401</v>
      </c>
      <c r="Y25">
        <v>0.159003831417625</v>
      </c>
      <c r="Z25">
        <v>2.0314848483953998E-2</v>
      </c>
      <c r="AA25">
        <v>1.24451917155346</v>
      </c>
      <c r="AB25" s="32">
        <v>3.94655105344493E-2</v>
      </c>
      <c r="AC25" t="s">
        <v>192</v>
      </c>
      <c r="AE25" s="1"/>
    </row>
    <row r="26" spans="1:31" ht="17" thickBot="1" x14ac:dyDescent="0.25">
      <c r="A26" s="3"/>
      <c r="B26" s="4"/>
      <c r="C26" s="4"/>
      <c r="D26" s="4"/>
      <c r="E26" s="5"/>
      <c r="I26" t="s">
        <v>181</v>
      </c>
      <c r="J26">
        <v>29</v>
      </c>
      <c r="K26">
        <v>184</v>
      </c>
      <c r="L26" s="10">
        <v>0.157608695652174</v>
      </c>
      <c r="M26" s="1">
        <v>0.10816524193871301</v>
      </c>
      <c r="N26" s="1">
        <v>0.21844564760317101</v>
      </c>
      <c r="O26" s="12">
        <v>11</v>
      </c>
      <c r="P26">
        <v>34</v>
      </c>
      <c r="Q26" s="13">
        <v>0.32352941176470601</v>
      </c>
      <c r="R26" s="1">
        <v>0.17388342749392099</v>
      </c>
      <c r="S26" s="1">
        <v>0.50526530089850497</v>
      </c>
      <c r="T26" s="23">
        <v>18</v>
      </c>
      <c r="U26">
        <v>150</v>
      </c>
      <c r="V26" s="13">
        <v>0.12</v>
      </c>
      <c r="W26" s="1">
        <v>7.2693466696764394E-2</v>
      </c>
      <c r="X26" s="1">
        <v>0.18300887702476101</v>
      </c>
      <c r="Y26">
        <v>3.5072463768115898</v>
      </c>
      <c r="Z26">
        <v>1.4677975569086601</v>
      </c>
      <c r="AA26">
        <v>8.38043168130406</v>
      </c>
      <c r="AB26" s="32">
        <v>1.2886483999113799E-2</v>
      </c>
      <c r="AC26" t="s">
        <v>182</v>
      </c>
      <c r="AE26" s="1"/>
    </row>
    <row r="27" spans="1:31" ht="17" thickBot="1" x14ac:dyDescent="0.25">
      <c r="A27" s="3"/>
      <c r="B27" s="4"/>
      <c r="C27" s="4"/>
      <c r="D27" s="4"/>
      <c r="E27" s="5"/>
      <c r="I27" t="s">
        <v>183</v>
      </c>
      <c r="J27">
        <v>2</v>
      </c>
      <c r="K27">
        <v>185</v>
      </c>
      <c r="L27" s="10">
        <v>1.0810810810810799E-2</v>
      </c>
      <c r="M27" s="1">
        <v>1.3119312922556499E-3</v>
      </c>
      <c r="N27" s="1">
        <v>3.8504786138469298E-2</v>
      </c>
      <c r="O27" s="12">
        <v>0</v>
      </c>
      <c r="P27">
        <v>35</v>
      </c>
      <c r="Q27" s="13">
        <v>0</v>
      </c>
      <c r="R27" s="1">
        <v>0</v>
      </c>
      <c r="S27" s="1">
        <v>0.10003243557210501</v>
      </c>
      <c r="T27" s="23">
        <v>2</v>
      </c>
      <c r="U27">
        <v>150</v>
      </c>
      <c r="V27" s="13">
        <v>1.3333333333333299E-2</v>
      </c>
      <c r="W27" s="1">
        <v>1.61882702983977E-3</v>
      </c>
      <c r="X27" s="1">
        <v>4.7333019496335602E-2</v>
      </c>
      <c r="Y27">
        <v>0</v>
      </c>
      <c r="Z27">
        <v>0</v>
      </c>
      <c r="AA27" t="s">
        <v>28</v>
      </c>
      <c r="AB27" s="32">
        <v>0.64239252896102295</v>
      </c>
      <c r="AC27" t="s">
        <v>184</v>
      </c>
      <c r="AE27" s="1"/>
    </row>
    <row r="28" spans="1:31" ht="17" customHeight="1" thickBot="1" x14ac:dyDescent="0.25">
      <c r="A28" s="67"/>
      <c r="B28" s="68"/>
      <c r="C28" s="68"/>
      <c r="D28" s="68"/>
      <c r="E28" s="69"/>
      <c r="I28" t="s">
        <v>185</v>
      </c>
      <c r="J28">
        <v>37</v>
      </c>
      <c r="K28">
        <v>184</v>
      </c>
      <c r="L28" s="10">
        <v>0.201086956521739</v>
      </c>
      <c r="M28" s="1">
        <v>0.14571209266355001</v>
      </c>
      <c r="N28" s="1">
        <v>0.26635470636914099</v>
      </c>
      <c r="O28" s="12">
        <v>12</v>
      </c>
      <c r="P28">
        <v>34</v>
      </c>
      <c r="Q28" s="13">
        <v>0.35294117647058798</v>
      </c>
      <c r="R28" s="1">
        <v>0.19745864791234199</v>
      </c>
      <c r="S28" s="1">
        <v>0.53511362910895799</v>
      </c>
      <c r="T28" s="23">
        <v>25</v>
      </c>
      <c r="U28">
        <v>150</v>
      </c>
      <c r="V28" s="13">
        <v>0.16666666666666699</v>
      </c>
      <c r="W28" s="1">
        <v>0.110857332017575</v>
      </c>
      <c r="X28" s="1">
        <v>0.236124326540432</v>
      </c>
      <c r="Y28">
        <v>2.7272727272727302</v>
      </c>
      <c r="Z28">
        <v>1.19627516297873</v>
      </c>
      <c r="AA28">
        <v>6.2176468751594998</v>
      </c>
      <c r="AB28" s="32">
        <v>3.5644918748239801E-2</v>
      </c>
      <c r="AC28" t="s">
        <v>186</v>
      </c>
      <c r="AE28" s="1"/>
    </row>
    <row r="29" spans="1:31" ht="17" thickBot="1" x14ac:dyDescent="0.25">
      <c r="A29" s="3"/>
      <c r="B29" s="4"/>
      <c r="C29" s="4"/>
      <c r="D29" s="4"/>
      <c r="E29" s="5"/>
      <c r="F29" s="16"/>
      <c r="G29" s="16"/>
      <c r="H29" s="16"/>
      <c r="I29" t="s">
        <v>187</v>
      </c>
      <c r="J29">
        <v>20</v>
      </c>
      <c r="K29">
        <v>183</v>
      </c>
      <c r="L29" s="10">
        <v>0.109289617486339</v>
      </c>
      <c r="M29" s="1">
        <v>6.8047870747063796E-2</v>
      </c>
      <c r="N29" s="1">
        <v>0.16373449075513799</v>
      </c>
      <c r="O29" s="12">
        <v>11</v>
      </c>
      <c r="P29">
        <v>34</v>
      </c>
      <c r="Q29" s="13">
        <v>0.32352941176470601</v>
      </c>
      <c r="R29" s="1">
        <v>0.17388342749392099</v>
      </c>
      <c r="S29" s="1">
        <v>0.50526530089850497</v>
      </c>
      <c r="T29" s="23">
        <v>9</v>
      </c>
      <c r="U29">
        <v>149</v>
      </c>
      <c r="V29" s="13">
        <v>6.0402684563758399E-2</v>
      </c>
      <c r="W29" s="1">
        <v>2.7989077752083199E-2</v>
      </c>
      <c r="X29" s="1">
        <v>0.11156484699059099</v>
      </c>
      <c r="Y29">
        <v>7.4396135265700503</v>
      </c>
      <c r="Z29">
        <v>2.7778399236762299</v>
      </c>
      <c r="AA29">
        <v>19.924780025292499</v>
      </c>
      <c r="AB29" s="32">
        <v>5.1151587567647701E-4</v>
      </c>
      <c r="AC29" t="s">
        <v>188</v>
      </c>
      <c r="AE29" s="1"/>
    </row>
    <row r="30" spans="1:31" ht="17" thickBot="1" x14ac:dyDescent="0.25">
      <c r="A30" s="3" t="s">
        <v>77</v>
      </c>
      <c r="B30" s="4" t="s">
        <v>78</v>
      </c>
      <c r="C30" s="4" t="s">
        <v>60</v>
      </c>
      <c r="D30" s="4" t="s">
        <v>60</v>
      </c>
      <c r="E30" s="5" t="s">
        <v>60</v>
      </c>
      <c r="F30" s="16"/>
      <c r="G30" s="16"/>
      <c r="H30" s="16"/>
    </row>
    <row r="31" spans="1:31" ht="17" thickBot="1" x14ac:dyDescent="0.25">
      <c r="A31" s="3" t="s">
        <v>79</v>
      </c>
      <c r="B31" s="4" t="s">
        <v>80</v>
      </c>
      <c r="C31" s="4" t="s">
        <v>60</v>
      </c>
      <c r="D31" s="4" t="s">
        <v>60</v>
      </c>
      <c r="E31" s="5" t="s">
        <v>60</v>
      </c>
      <c r="F31" s="16"/>
      <c r="G31" s="16"/>
      <c r="H31" s="16"/>
    </row>
    <row r="32" spans="1:31" ht="17" thickBot="1" x14ac:dyDescent="0.25">
      <c r="A32" s="3" t="s">
        <v>81</v>
      </c>
      <c r="B32" s="4" t="s">
        <v>82</v>
      </c>
      <c r="C32" s="4" t="s">
        <v>60</v>
      </c>
      <c r="D32" s="4" t="s">
        <v>60</v>
      </c>
      <c r="E32" s="5" t="s">
        <v>60</v>
      </c>
      <c r="F32" s="16"/>
      <c r="G32" s="16"/>
      <c r="H32" s="16"/>
    </row>
    <row r="33" spans="1:22" ht="17" thickBot="1" x14ac:dyDescent="0.25">
      <c r="A33" s="3" t="s">
        <v>83</v>
      </c>
      <c r="B33" s="4" t="s">
        <v>84</v>
      </c>
      <c r="C33" s="4" t="s">
        <v>60</v>
      </c>
      <c r="D33" s="4" t="s">
        <v>60</v>
      </c>
      <c r="E33" s="5" t="s">
        <v>60</v>
      </c>
      <c r="F33" s="16"/>
      <c r="G33" s="16"/>
      <c r="H33" s="16"/>
    </row>
    <row r="34" spans="1:22" ht="17" thickBot="1" x14ac:dyDescent="0.25">
      <c r="A34" s="3" t="s">
        <v>85</v>
      </c>
      <c r="B34" s="4" t="s">
        <v>65</v>
      </c>
      <c r="C34" s="4" t="s">
        <v>60</v>
      </c>
      <c r="D34" s="4" t="s">
        <v>60</v>
      </c>
      <c r="E34" s="5" t="s">
        <v>60</v>
      </c>
      <c r="F34" s="16"/>
      <c r="G34" s="16"/>
      <c r="H34" s="16"/>
      <c r="I34" t="s">
        <v>2</v>
      </c>
      <c r="J34" t="s">
        <v>51</v>
      </c>
      <c r="K34" t="s">
        <v>7</v>
      </c>
      <c r="L34" t="s">
        <v>52</v>
      </c>
      <c r="M34" t="s">
        <v>51</v>
      </c>
      <c r="N34" t="s">
        <v>12</v>
      </c>
      <c r="O34" s="12" t="s">
        <v>52</v>
      </c>
      <c r="P34" t="s">
        <v>51</v>
      </c>
      <c r="Q34" s="12" t="s">
        <v>53</v>
      </c>
      <c r="R34" t="s">
        <v>54</v>
      </c>
      <c r="S34" t="s">
        <v>55</v>
      </c>
      <c r="T34" s="23" t="s">
        <v>56</v>
      </c>
    </row>
    <row r="35" spans="1:22" ht="18" customHeight="1" thickBot="1" x14ac:dyDescent="0.25">
      <c r="A35" s="3" t="s">
        <v>86</v>
      </c>
      <c r="B35" s="4" t="s">
        <v>87</v>
      </c>
      <c r="C35" s="4" t="s">
        <v>60</v>
      </c>
      <c r="D35" s="4" t="s">
        <v>60</v>
      </c>
      <c r="E35" s="5" t="s">
        <v>60</v>
      </c>
      <c r="F35" s="16"/>
      <c r="G35" s="16"/>
      <c r="H35" s="16"/>
      <c r="I35">
        <v>187</v>
      </c>
      <c r="J35">
        <v>53.518716577540097</v>
      </c>
      <c r="K35">
        <v>97</v>
      </c>
      <c r="L35">
        <v>0.51871657754010703</v>
      </c>
      <c r="M35">
        <v>52.0618556701031</v>
      </c>
      <c r="N35">
        <v>97</v>
      </c>
      <c r="O35" s="12">
        <v>0.51871657754010703</v>
      </c>
      <c r="P35">
        <v>52.0618556701031</v>
      </c>
      <c r="Q35" s="12">
        <v>1</v>
      </c>
      <c r="R35">
        <v>-5.1667880245027602</v>
      </c>
      <c r="S35">
        <v>5.1667880245027602</v>
      </c>
      <c r="T35" s="23">
        <v>1</v>
      </c>
    </row>
    <row r="36" spans="1:22" ht="17" thickBot="1" x14ac:dyDescent="0.25">
      <c r="A36" s="3" t="s">
        <v>88</v>
      </c>
      <c r="B36" s="4" t="s">
        <v>89</v>
      </c>
      <c r="C36" s="4" t="s">
        <v>60</v>
      </c>
      <c r="D36" s="4" t="s">
        <v>60</v>
      </c>
      <c r="E36" s="5" t="s">
        <v>60</v>
      </c>
      <c r="F36" s="16"/>
      <c r="G36" s="16"/>
      <c r="H36" s="16"/>
    </row>
    <row r="37" spans="1:22" ht="46" thickBot="1" x14ac:dyDescent="0.25">
      <c r="I37" s="50"/>
      <c r="J37" s="50"/>
      <c r="K37" s="50"/>
      <c r="L37" s="50"/>
      <c r="M37" s="50"/>
      <c r="P37" s="17"/>
      <c r="Q37" s="21" t="s">
        <v>194</v>
      </c>
      <c r="R37" s="21" t="s">
        <v>193</v>
      </c>
      <c r="S37" s="21" t="s">
        <v>195</v>
      </c>
      <c r="T37" s="26" t="s">
        <v>120</v>
      </c>
    </row>
    <row r="38" spans="1:22" ht="17" thickBot="1" x14ac:dyDescent="0.25">
      <c r="I38" s="16"/>
      <c r="J38" s="50"/>
      <c r="K38" s="50"/>
      <c r="L38" s="50"/>
      <c r="M38" s="16"/>
      <c r="P38" s="17" t="s">
        <v>58</v>
      </c>
      <c r="Q38" s="29" t="s">
        <v>59</v>
      </c>
      <c r="R38" s="30" t="s">
        <v>123</v>
      </c>
      <c r="S38" s="30" t="s">
        <v>124</v>
      </c>
      <c r="T38" s="31" t="s">
        <v>125</v>
      </c>
    </row>
    <row r="39" spans="1:22" x14ac:dyDescent="0.2">
      <c r="I39" s="50"/>
      <c r="J39" s="50"/>
      <c r="K39" s="50"/>
      <c r="L39" s="50"/>
      <c r="M39" s="16"/>
      <c r="P39" s="17" t="s">
        <v>61</v>
      </c>
      <c r="Q39" s="25" t="str">
        <f>CONCATENATE(J3, " (", ROUND(100*L3, 1), ")")</f>
        <v>97 (51.1)</v>
      </c>
      <c r="R39" s="25" t="str">
        <f>CONCATENATE(O3, " (", ROUND(100*Q3, 1), ")")</f>
        <v>20 (57.1)</v>
      </c>
      <c r="S39" s="25" t="str">
        <f>CONCATENATE(T3, " (", ROUND(100*V3, 1), ")")</f>
        <v>77 (49.7)</v>
      </c>
      <c r="T39" s="33">
        <f>AB3</f>
        <v>0.45716053651122501</v>
      </c>
      <c r="U39" t="s">
        <v>106</v>
      </c>
      <c r="V39"/>
    </row>
    <row r="40" spans="1:22" x14ac:dyDescent="0.2">
      <c r="I40" s="16"/>
      <c r="J40" s="51"/>
      <c r="K40" s="51"/>
      <c r="L40" s="51"/>
      <c r="M40" s="16"/>
      <c r="P40" s="21" t="s">
        <v>105</v>
      </c>
      <c r="Q40" s="54" t="str">
        <f>CONCATENATE(J2, " (", ROUND(100*L2, 1), ")")</f>
        <v xml:space="preserve"> (0)</v>
      </c>
      <c r="R40" s="54" t="str">
        <f>CONCATENATE(O2, " (", ROUND(100*Q2, 1), ")")</f>
        <v xml:space="preserve"> (0)</v>
      </c>
      <c r="S40" s="54" t="str">
        <f>CONCATENATE(T2, " (", ROUND(100*V2, 1), ")")</f>
        <v xml:space="preserve"> (0)</v>
      </c>
      <c r="T40" s="55">
        <f>AB2</f>
        <v>0</v>
      </c>
      <c r="U40" t="s">
        <v>23</v>
      </c>
      <c r="V40"/>
    </row>
    <row r="41" spans="1:22" x14ac:dyDescent="0.2">
      <c r="I41" s="16"/>
      <c r="J41" s="51"/>
      <c r="K41" s="51"/>
      <c r="L41" s="51"/>
      <c r="M41" s="16"/>
      <c r="P41" s="21" t="s">
        <v>62</v>
      </c>
      <c r="Q41" s="54" t="str">
        <f>CONCATENATE(J4, " (", ROUND(100*L4, 1), ")")</f>
        <v>28 (14.8)</v>
      </c>
      <c r="R41" s="54" t="str">
        <f>CONCATENATE(O4, " (", ROUND(100*Q4, 1), ")")</f>
        <v>13 (37.1)</v>
      </c>
      <c r="S41" s="54" t="str">
        <f>CONCATENATE(T4, " (", ROUND(100*V4, 1), ")")</f>
        <v>15 (9.7)</v>
      </c>
      <c r="T41" s="55">
        <f>AB4</f>
        <v>1.7932726406170801E-4</v>
      </c>
      <c r="U41" t="s">
        <v>25</v>
      </c>
      <c r="V41"/>
    </row>
    <row r="42" spans="1:22" x14ac:dyDescent="0.2">
      <c r="I42" s="16"/>
      <c r="J42" s="51"/>
      <c r="K42" s="51"/>
      <c r="L42" s="51"/>
      <c r="M42" s="16"/>
      <c r="P42" s="74" t="s">
        <v>63</v>
      </c>
      <c r="Q42" s="75"/>
      <c r="R42" s="75"/>
      <c r="S42" s="75"/>
      <c r="T42" s="76"/>
      <c r="U42" s="16"/>
      <c r="V42"/>
    </row>
    <row r="43" spans="1:22" ht="18" customHeight="1" x14ac:dyDescent="0.2">
      <c r="I43" s="16"/>
      <c r="J43" s="51"/>
      <c r="K43" s="51"/>
      <c r="L43" s="51"/>
      <c r="M43" s="16"/>
      <c r="P43" s="19" t="s">
        <v>110</v>
      </c>
      <c r="Q43" s="25" t="str">
        <f t="shared" ref="Q43:Q59" si="2">CONCATENATE(J5, " (", ROUND(100*L5, 1), ")")</f>
        <v>107 (56.3)</v>
      </c>
      <c r="R43" s="25" t="str">
        <f t="shared" ref="R43:R59" si="3">CONCATENATE(O5, " (", ROUND(100*Q5, 1), ")")</f>
        <v>24 (68.6)</v>
      </c>
      <c r="S43" s="25" t="str">
        <f t="shared" ref="S43:S59" si="4">CONCATENATE(T5, " (", ROUND(100*V5, 1), ")")</f>
        <v>83 (53.5)</v>
      </c>
      <c r="T43" s="33">
        <f>AB5</f>
        <v>0.107530219919761</v>
      </c>
      <c r="U43" t="s">
        <v>26</v>
      </c>
      <c r="V43"/>
    </row>
    <row r="44" spans="1:22" x14ac:dyDescent="0.2">
      <c r="I44" s="66"/>
      <c r="J44" s="66"/>
      <c r="K44" s="66"/>
      <c r="L44" s="66"/>
      <c r="M44" s="66"/>
      <c r="P44" s="19" t="s">
        <v>109</v>
      </c>
      <c r="Q44" s="25" t="str">
        <f t="shared" si="2"/>
        <v>21 (11.1)</v>
      </c>
      <c r="R44" s="25" t="str">
        <f t="shared" si="3"/>
        <v>6 (17.1)</v>
      </c>
      <c r="S44" s="25" t="str">
        <f t="shared" si="4"/>
        <v>15 (9.7)</v>
      </c>
      <c r="T44" s="33">
        <f t="shared" ref="T44:T59" si="5">AB6</f>
        <v>0.55466392723018498</v>
      </c>
      <c r="U44" t="s">
        <v>27</v>
      </c>
      <c r="V44"/>
    </row>
    <row r="45" spans="1:22" x14ac:dyDescent="0.2">
      <c r="I45" s="24"/>
      <c r="J45" s="51"/>
      <c r="K45" s="51"/>
      <c r="L45" s="51"/>
      <c r="M45" s="16"/>
      <c r="P45" s="25" t="s">
        <v>107</v>
      </c>
      <c r="Q45" s="25" t="str">
        <f t="shared" si="2"/>
        <v>22 (11.6)</v>
      </c>
      <c r="R45" s="25" t="str">
        <f t="shared" si="3"/>
        <v>3 (8.6)</v>
      </c>
      <c r="S45" s="25" t="str">
        <f t="shared" si="4"/>
        <v>19 (12.3)</v>
      </c>
      <c r="T45" s="33">
        <f t="shared" si="5"/>
        <v>0.37634907763726499</v>
      </c>
      <c r="U45" t="s">
        <v>90</v>
      </c>
      <c r="V45"/>
    </row>
    <row r="46" spans="1:22" ht="30" x14ac:dyDescent="0.2">
      <c r="I46" s="24"/>
      <c r="J46" s="51"/>
      <c r="K46" s="51"/>
      <c r="L46" s="51"/>
      <c r="M46" s="16"/>
      <c r="P46" s="19" t="s">
        <v>64</v>
      </c>
      <c r="Q46" s="25" t="str">
        <f t="shared" si="2"/>
        <v>2 (1.1)</v>
      </c>
      <c r="R46" s="25" t="str">
        <f t="shared" si="3"/>
        <v>0 (0)</v>
      </c>
      <c r="S46" s="25" t="str">
        <f t="shared" si="4"/>
        <v>2 (1.3)</v>
      </c>
      <c r="T46" s="33">
        <f t="shared" si="5"/>
        <v>0.94229380021983</v>
      </c>
      <c r="U46" t="s">
        <v>91</v>
      </c>
      <c r="V46"/>
    </row>
    <row r="47" spans="1:22" ht="16" customHeight="1" x14ac:dyDescent="0.2">
      <c r="I47" s="64"/>
      <c r="J47" s="65"/>
      <c r="K47" s="65"/>
      <c r="L47" s="65"/>
      <c r="M47" s="66"/>
      <c r="P47" s="20" t="s">
        <v>108</v>
      </c>
      <c r="Q47" s="25" t="str">
        <f t="shared" si="2"/>
        <v>3 (1.6)</v>
      </c>
      <c r="R47" s="25" t="str">
        <f t="shared" si="3"/>
        <v>1 (2.9)</v>
      </c>
      <c r="S47" s="25" t="str">
        <f t="shared" si="4"/>
        <v>2 (1.3)</v>
      </c>
      <c r="T47" s="33">
        <f t="shared" si="5"/>
        <v>1</v>
      </c>
      <c r="U47" t="s">
        <v>93</v>
      </c>
      <c r="V47"/>
    </row>
    <row r="48" spans="1:22" x14ac:dyDescent="0.2">
      <c r="I48" s="64"/>
      <c r="J48" s="65"/>
      <c r="K48" s="65"/>
      <c r="L48" s="65"/>
      <c r="M48" s="66"/>
      <c r="P48" s="56" t="s">
        <v>111</v>
      </c>
      <c r="Q48" s="54" t="str">
        <f t="shared" si="2"/>
        <v>35 (24.6)</v>
      </c>
      <c r="R48" s="54" t="str">
        <f t="shared" si="3"/>
        <v>1 (2.9)</v>
      </c>
      <c r="S48" s="54" t="str">
        <f t="shared" si="4"/>
        <v>34 (21.9)</v>
      </c>
      <c r="T48" s="55">
        <f t="shared" si="5"/>
        <v>4.4295453499082604E-3</v>
      </c>
      <c r="U48" t="s">
        <v>29</v>
      </c>
      <c r="V48"/>
    </row>
    <row r="49" spans="9:22" x14ac:dyDescent="0.2">
      <c r="I49" s="64"/>
      <c r="J49" s="65"/>
      <c r="K49" s="65"/>
      <c r="L49" s="65"/>
      <c r="M49" s="66"/>
      <c r="P49" s="17" t="s">
        <v>66</v>
      </c>
      <c r="Q49" s="25" t="str">
        <f t="shared" si="2"/>
        <v>31 (16.8)</v>
      </c>
      <c r="R49" s="25" t="str">
        <f t="shared" si="3"/>
        <v>8 (22.9)</v>
      </c>
      <c r="S49" s="25" t="str">
        <f t="shared" si="4"/>
        <v>23 (15.3)</v>
      </c>
      <c r="T49" s="33">
        <f t="shared" si="5"/>
        <v>0.33148378297527697</v>
      </c>
      <c r="U49" t="s">
        <v>30</v>
      </c>
      <c r="V49"/>
    </row>
    <row r="50" spans="9:22" x14ac:dyDescent="0.2">
      <c r="I50" s="64"/>
      <c r="J50" s="65"/>
      <c r="K50" s="65"/>
      <c r="L50" s="65"/>
      <c r="M50" s="66"/>
      <c r="P50" s="21" t="s">
        <v>67</v>
      </c>
      <c r="Q50" s="54" t="str">
        <f t="shared" si="2"/>
        <v>63 (34.1)</v>
      </c>
      <c r="R50" s="54" t="str">
        <f t="shared" si="3"/>
        <v>21 (60)</v>
      </c>
      <c r="S50" s="54" t="str">
        <f t="shared" si="4"/>
        <v>42 (28)</v>
      </c>
      <c r="T50" s="55">
        <f t="shared" si="5"/>
        <v>5.6406956877402999E-4</v>
      </c>
      <c r="U50" t="s">
        <v>31</v>
      </c>
      <c r="V50"/>
    </row>
    <row r="51" spans="9:22" x14ac:dyDescent="0.2">
      <c r="I51" s="24"/>
      <c r="J51" s="51"/>
      <c r="K51" s="51"/>
      <c r="L51" s="51"/>
      <c r="M51" s="16"/>
      <c r="P51" s="17" t="s">
        <v>68</v>
      </c>
      <c r="Q51" s="25" t="str">
        <f t="shared" si="2"/>
        <v>9 (4.9)</v>
      </c>
      <c r="R51" s="25" t="str">
        <f t="shared" si="3"/>
        <v>4 (11.4)</v>
      </c>
      <c r="S51" s="25" t="str">
        <f t="shared" si="4"/>
        <v>5 (3.3)</v>
      </c>
      <c r="T51" s="33">
        <f t="shared" si="5"/>
        <v>0.118541702724394</v>
      </c>
      <c r="U51" t="s">
        <v>32</v>
      </c>
      <c r="V51"/>
    </row>
    <row r="52" spans="9:22" x14ac:dyDescent="0.2">
      <c r="I52" s="24"/>
      <c r="J52" s="51"/>
      <c r="K52" s="51"/>
      <c r="L52" s="51"/>
      <c r="M52" s="16"/>
      <c r="P52" s="17" t="s">
        <v>69</v>
      </c>
      <c r="Q52" s="25" t="str">
        <f t="shared" si="2"/>
        <v>23 (12.4)</v>
      </c>
      <c r="R52" s="25" t="str">
        <f t="shared" si="3"/>
        <v>5 (14.3)</v>
      </c>
      <c r="S52" s="25" t="str">
        <f t="shared" si="4"/>
        <v>18 (12)</v>
      </c>
      <c r="T52" s="33">
        <f t="shared" si="5"/>
        <v>0.85180689630135797</v>
      </c>
      <c r="U52" t="s">
        <v>33</v>
      </c>
      <c r="V52"/>
    </row>
    <row r="53" spans="9:22" x14ac:dyDescent="0.2">
      <c r="I53" s="16"/>
      <c r="J53" s="51"/>
      <c r="K53" s="51"/>
      <c r="L53" s="51"/>
      <c r="M53" s="16"/>
      <c r="P53" s="21" t="s">
        <v>196</v>
      </c>
      <c r="Q53" s="54" t="str">
        <f t="shared" si="2"/>
        <v>34 (18.4)</v>
      </c>
      <c r="R53" s="54" t="str">
        <f t="shared" si="3"/>
        <v>17 (48.6)</v>
      </c>
      <c r="S53" s="54" t="str">
        <f t="shared" si="4"/>
        <v>17 (11.3)</v>
      </c>
      <c r="T53" s="55">
        <f t="shared" si="5"/>
        <v>1.77536133248837E-5</v>
      </c>
      <c r="U53" t="s">
        <v>34</v>
      </c>
      <c r="V53"/>
    </row>
    <row r="54" spans="9:22" x14ac:dyDescent="0.2">
      <c r="I54" s="16"/>
      <c r="J54" s="51"/>
      <c r="K54" s="51"/>
      <c r="L54" s="51"/>
      <c r="M54" s="16"/>
      <c r="P54" s="21" t="s">
        <v>70</v>
      </c>
      <c r="Q54" s="54" t="str">
        <f t="shared" si="2"/>
        <v>12 (6.5)</v>
      </c>
      <c r="R54" s="54" t="str">
        <f t="shared" si="3"/>
        <v>8 (22.9)</v>
      </c>
      <c r="S54" s="54" t="str">
        <f t="shared" si="4"/>
        <v>4 (2.7)</v>
      </c>
      <c r="T54" s="55">
        <f>AB16</f>
        <v>2.04897386456665E-3</v>
      </c>
      <c r="U54" t="s">
        <v>35</v>
      </c>
      <c r="V54"/>
    </row>
    <row r="55" spans="9:22" x14ac:dyDescent="0.2">
      <c r="I55" s="16"/>
      <c r="J55" s="51"/>
      <c r="K55" s="51"/>
      <c r="L55" s="51"/>
      <c r="M55" s="16"/>
      <c r="P55" s="21" t="s">
        <v>71</v>
      </c>
      <c r="Q55" s="54" t="str">
        <f t="shared" si="2"/>
        <v>15 (8.1)</v>
      </c>
      <c r="R55" s="54" t="str">
        <f t="shared" si="3"/>
        <v>10 (28.6)</v>
      </c>
      <c r="S55" s="54" t="str">
        <f t="shared" si="4"/>
        <v>5 (3.3)</v>
      </c>
      <c r="T55" s="55">
        <f t="shared" si="5"/>
        <v>8.7540458478015798E-5</v>
      </c>
      <c r="U55" t="s">
        <v>36</v>
      </c>
      <c r="V55"/>
    </row>
    <row r="56" spans="9:22" x14ac:dyDescent="0.2">
      <c r="I56" s="16"/>
      <c r="J56" s="51"/>
      <c r="K56" s="51"/>
      <c r="L56" s="51"/>
      <c r="M56" s="16"/>
      <c r="P56" s="21" t="s">
        <v>72</v>
      </c>
      <c r="Q56" s="54" t="str">
        <f t="shared" si="2"/>
        <v>34 (18.4)</v>
      </c>
      <c r="R56" s="54" t="str">
        <f t="shared" si="3"/>
        <v>13 (37.1)</v>
      </c>
      <c r="S56" s="54" t="str">
        <f t="shared" si="4"/>
        <v>21 (14)</v>
      </c>
      <c r="T56" s="55">
        <f t="shared" si="5"/>
        <v>3.3900630711795098E-3</v>
      </c>
      <c r="U56" t="s">
        <v>37</v>
      </c>
      <c r="V56"/>
    </row>
    <row r="57" spans="9:22" x14ac:dyDescent="0.2">
      <c r="I57" s="16"/>
      <c r="J57" s="51"/>
      <c r="K57" s="51"/>
      <c r="L57" s="51"/>
      <c r="M57" s="16"/>
      <c r="P57" s="21" t="s">
        <v>73</v>
      </c>
      <c r="Q57" s="54" t="str">
        <f t="shared" si="2"/>
        <v>8 (4.3)</v>
      </c>
      <c r="R57" s="54" t="str">
        <f t="shared" si="3"/>
        <v>5 (14.3)</v>
      </c>
      <c r="S57" s="54" t="str">
        <f t="shared" si="4"/>
        <v>3 (2)</v>
      </c>
      <c r="T57" s="55">
        <f t="shared" si="5"/>
        <v>2.07773490852068E-2</v>
      </c>
      <c r="U57" t="s">
        <v>39</v>
      </c>
      <c r="V57"/>
    </row>
    <row r="58" spans="9:22" x14ac:dyDescent="0.2">
      <c r="I58" s="16"/>
      <c r="J58" s="51"/>
      <c r="K58" s="51"/>
      <c r="L58" s="51"/>
      <c r="M58" s="16"/>
      <c r="P58" s="17" t="s">
        <v>74</v>
      </c>
      <c r="Q58" s="25" t="str">
        <f t="shared" si="2"/>
        <v>23 (12.4)</v>
      </c>
      <c r="R58" s="25" t="str">
        <f t="shared" si="3"/>
        <v>5 (14.3)</v>
      </c>
      <c r="S58" s="25" t="str">
        <f t="shared" si="4"/>
        <v>18 (12)</v>
      </c>
      <c r="T58" s="33">
        <f t="shared" si="5"/>
        <v>1</v>
      </c>
      <c r="U58" t="s">
        <v>40</v>
      </c>
      <c r="V58"/>
    </row>
    <row r="59" spans="9:22" x14ac:dyDescent="0.2">
      <c r="I59" s="16"/>
      <c r="J59" s="51"/>
      <c r="K59" s="51"/>
      <c r="L59" s="51"/>
      <c r="M59" s="16"/>
      <c r="P59" s="17" t="s">
        <v>75</v>
      </c>
      <c r="Q59" s="25" t="str">
        <f t="shared" si="2"/>
        <v>6 (3.2)</v>
      </c>
      <c r="R59" s="25" t="str">
        <f t="shared" si="3"/>
        <v>3 (8.6)</v>
      </c>
      <c r="S59" s="25" t="str">
        <f t="shared" si="4"/>
        <v>3 (2)</v>
      </c>
      <c r="T59" s="33">
        <f t="shared" si="5"/>
        <v>0.244150343851574</v>
      </c>
      <c r="U59" t="s">
        <v>41</v>
      </c>
      <c r="V59"/>
    </row>
    <row r="60" spans="9:22" x14ac:dyDescent="0.2">
      <c r="I60" s="16"/>
      <c r="J60" s="51"/>
      <c r="K60" s="51"/>
      <c r="L60" s="51"/>
      <c r="M60" s="16"/>
      <c r="P60" s="74" t="s">
        <v>122</v>
      </c>
      <c r="Q60" s="75"/>
      <c r="R60" s="75"/>
      <c r="S60" s="75"/>
      <c r="T60" s="76"/>
      <c r="U60" s="12"/>
      <c r="V60"/>
    </row>
    <row r="61" spans="9:22" x14ac:dyDescent="0.2">
      <c r="I61" s="16"/>
      <c r="J61" s="51"/>
      <c r="K61" s="51"/>
      <c r="L61" s="51"/>
      <c r="M61" s="16"/>
      <c r="P61" s="17" t="s">
        <v>76</v>
      </c>
      <c r="Q61" s="25" t="str">
        <f>CONCATENATE(J22, " (", ROUND(100*L22, 1), ")")</f>
        <v>40 (21.1)</v>
      </c>
      <c r="R61" s="25" t="str">
        <f>CONCATENATE(O22, " (", ROUND(100*Q22, 1), ")")</f>
        <v>11 (31.4)</v>
      </c>
      <c r="S61" s="25" t="str">
        <f>CONCATENATE(T22, " (", ROUND(100*V22, 1), ")")</f>
        <v>29 (18.7)</v>
      </c>
      <c r="T61" s="33">
        <f>AB22</f>
        <v>0.217805940999032</v>
      </c>
      <c r="U61" t="s">
        <v>42</v>
      </c>
      <c r="V61"/>
    </row>
    <row r="62" spans="9:22" x14ac:dyDescent="0.2">
      <c r="I62" s="16"/>
      <c r="J62" s="51"/>
      <c r="K62" s="51"/>
      <c r="L62" s="51"/>
      <c r="M62" s="16"/>
      <c r="P62" s="17" t="s">
        <v>77</v>
      </c>
      <c r="Q62" s="25" t="str">
        <f t="shared" ref="Q62:Q68" si="6">CONCATENATE(J23, " (", ROUND(100*L23, 1), ")")</f>
        <v>101 (53.2)</v>
      </c>
      <c r="R62" s="25" t="str">
        <f t="shared" ref="R62:R68" si="7">CONCATENATE(O23, " (", ROUND(100*Q23, 1), ")")</f>
        <v>18 (51.4)</v>
      </c>
      <c r="S62" s="25" t="str">
        <f t="shared" ref="S62:S68" si="8">CONCATENATE(T23, " (", ROUND(100*V23, 1), ")")</f>
        <v>83 (53.5)</v>
      </c>
      <c r="T62" s="33">
        <f t="shared" ref="T62:T68" si="9">AB23</f>
        <v>0.85055678119515599</v>
      </c>
      <c r="U62" t="s">
        <v>43</v>
      </c>
      <c r="V62"/>
    </row>
    <row r="63" spans="9:22" x14ac:dyDescent="0.2">
      <c r="I63" s="16"/>
      <c r="J63" s="51"/>
      <c r="K63" s="51"/>
      <c r="L63" s="51"/>
      <c r="M63" s="16"/>
      <c r="P63" s="17" t="s">
        <v>79</v>
      </c>
      <c r="Q63" s="25" t="str">
        <f t="shared" si="6"/>
        <v>19 (10)</v>
      </c>
      <c r="R63" s="25" t="str">
        <f t="shared" si="7"/>
        <v>5 (14.3)</v>
      </c>
      <c r="S63" s="25" t="str">
        <f t="shared" si="8"/>
        <v>14 (9)</v>
      </c>
      <c r="T63" s="33">
        <f t="shared" si="9"/>
        <v>0.40209227711485801</v>
      </c>
      <c r="U63" t="s">
        <v>44</v>
      </c>
      <c r="V63"/>
    </row>
    <row r="64" spans="9:22" x14ac:dyDescent="0.2">
      <c r="I64" s="16"/>
      <c r="J64" s="51"/>
      <c r="K64" s="51"/>
      <c r="L64" s="51"/>
      <c r="M64" s="16"/>
      <c r="P64" s="21" t="s">
        <v>126</v>
      </c>
      <c r="Q64" s="54" t="str">
        <f t="shared" si="6"/>
        <v>30 (15.8)</v>
      </c>
      <c r="R64" s="54" t="str">
        <f t="shared" si="7"/>
        <v>1 (2.9)</v>
      </c>
      <c r="S64" s="54" t="str">
        <f t="shared" si="8"/>
        <v>29 (18.7)</v>
      </c>
      <c r="T64" s="55">
        <f t="shared" si="9"/>
        <v>3.94655105344493E-2</v>
      </c>
      <c r="U64" t="s">
        <v>112</v>
      </c>
      <c r="V64"/>
    </row>
    <row r="65" spans="9:22" x14ac:dyDescent="0.2">
      <c r="I65" s="66"/>
      <c r="J65" s="66"/>
      <c r="K65" s="66"/>
      <c r="L65" s="66"/>
      <c r="M65" s="66"/>
      <c r="P65" s="21" t="s">
        <v>121</v>
      </c>
      <c r="Q65" s="54" t="str">
        <f t="shared" si="6"/>
        <v>29 (15.8)</v>
      </c>
      <c r="R65" s="54" t="str">
        <f t="shared" si="7"/>
        <v>11 (32.4)</v>
      </c>
      <c r="S65" s="54" t="str">
        <f t="shared" si="8"/>
        <v>18 (12)</v>
      </c>
      <c r="T65" s="55">
        <f t="shared" si="9"/>
        <v>1.2886483999113799E-2</v>
      </c>
      <c r="U65" t="s">
        <v>45</v>
      </c>
      <c r="V65"/>
    </row>
    <row r="66" spans="9:22" x14ac:dyDescent="0.2">
      <c r="I66" s="16"/>
      <c r="J66" s="51"/>
      <c r="K66" s="51"/>
      <c r="L66" s="51"/>
      <c r="M66" s="16"/>
      <c r="P66" s="17" t="s">
        <v>85</v>
      </c>
      <c r="Q66" s="25" t="str">
        <f t="shared" si="6"/>
        <v>2 (1.1)</v>
      </c>
      <c r="R66" s="25" t="str">
        <f t="shared" si="7"/>
        <v>0 (0)</v>
      </c>
      <c r="S66" s="25" t="str">
        <f t="shared" si="8"/>
        <v>2 (1.3)</v>
      </c>
      <c r="T66" s="33">
        <f t="shared" si="9"/>
        <v>0.64239252896102295</v>
      </c>
      <c r="U66" t="s">
        <v>46</v>
      </c>
      <c r="V66"/>
    </row>
    <row r="67" spans="9:22" x14ac:dyDescent="0.2">
      <c r="I67" s="16"/>
      <c r="J67" s="51"/>
      <c r="K67" s="51"/>
      <c r="L67" s="51"/>
      <c r="M67" s="16"/>
      <c r="P67" s="21" t="s">
        <v>86</v>
      </c>
      <c r="Q67" s="54" t="str">
        <f t="shared" si="6"/>
        <v>37 (20.1)</v>
      </c>
      <c r="R67" s="54" t="str">
        <f t="shared" si="7"/>
        <v>12 (35.3)</v>
      </c>
      <c r="S67" s="54" t="str">
        <f t="shared" si="8"/>
        <v>25 (16.7)</v>
      </c>
      <c r="T67" s="55">
        <f t="shared" si="9"/>
        <v>3.5644918748239801E-2</v>
      </c>
      <c r="U67" t="s">
        <v>47</v>
      </c>
      <c r="V67"/>
    </row>
    <row r="68" spans="9:22" x14ac:dyDescent="0.2">
      <c r="I68" s="16"/>
      <c r="J68" s="51"/>
      <c r="K68" s="51"/>
      <c r="L68" s="51"/>
      <c r="M68" s="16"/>
      <c r="P68" s="21" t="s">
        <v>88</v>
      </c>
      <c r="Q68" s="54" t="str">
        <f t="shared" si="6"/>
        <v>20 (10.9)</v>
      </c>
      <c r="R68" s="54" t="str">
        <f t="shared" si="7"/>
        <v>11 (32.4)</v>
      </c>
      <c r="S68" s="54" t="str">
        <f t="shared" si="8"/>
        <v>9 (6)</v>
      </c>
      <c r="T68" s="55">
        <f t="shared" si="9"/>
        <v>5.1151587567647701E-4</v>
      </c>
      <c r="U68" t="s">
        <v>48</v>
      </c>
      <c r="V68"/>
    </row>
    <row r="69" spans="9:22" ht="120" customHeight="1" x14ac:dyDescent="0.2">
      <c r="I69" s="16"/>
      <c r="J69" s="51"/>
      <c r="K69" s="51"/>
      <c r="L69" s="51"/>
      <c r="M69" s="16"/>
      <c r="P69" s="63" t="s">
        <v>135</v>
      </c>
      <c r="Q69" s="63"/>
      <c r="R69" s="63"/>
      <c r="S69" s="63"/>
      <c r="T69" s="63"/>
    </row>
    <row r="70" spans="9:22" x14ac:dyDescent="0.2">
      <c r="I70" s="16"/>
      <c r="J70" s="51"/>
      <c r="K70" s="51"/>
      <c r="L70" s="51"/>
      <c r="M70" s="16"/>
    </row>
    <row r="71" spans="9:22" x14ac:dyDescent="0.2">
      <c r="I71" s="16"/>
      <c r="J71" s="51"/>
      <c r="K71" s="51"/>
      <c r="L71" s="51"/>
      <c r="M71" s="16"/>
    </row>
    <row r="72" spans="9:22" x14ac:dyDescent="0.2">
      <c r="I72" s="16"/>
      <c r="J72" s="51"/>
      <c r="K72" s="51"/>
      <c r="L72" s="51"/>
      <c r="M72" s="16"/>
    </row>
    <row r="73" spans="9:22" x14ac:dyDescent="0.2">
      <c r="I73" s="16"/>
      <c r="J73" s="51"/>
      <c r="K73" s="51"/>
      <c r="L73" s="51"/>
      <c r="M73" s="16"/>
    </row>
    <row r="74" spans="9:22" x14ac:dyDescent="0.2">
      <c r="I74" s="52"/>
      <c r="J74" s="50"/>
      <c r="K74" s="50"/>
      <c r="L74" s="50"/>
      <c r="M74" s="50"/>
    </row>
  </sheetData>
  <mergeCells count="25">
    <mergeCell ref="B13:B14"/>
    <mergeCell ref="C13:C14"/>
    <mergeCell ref="D13:D14"/>
    <mergeCell ref="E13:E14"/>
    <mergeCell ref="P60:T60"/>
    <mergeCell ref="P42:T42"/>
    <mergeCell ref="A28:E28"/>
    <mergeCell ref="I44:M44"/>
    <mergeCell ref="I47:I48"/>
    <mergeCell ref="J47:J48"/>
    <mergeCell ref="K47:K48"/>
    <mergeCell ref="L47:L48"/>
    <mergeCell ref="M47:M48"/>
    <mergeCell ref="A6:E6"/>
    <mergeCell ref="B11:B12"/>
    <mergeCell ref="C11:C12"/>
    <mergeCell ref="D11:D12"/>
    <mergeCell ref="E11:E12"/>
    <mergeCell ref="P69:T69"/>
    <mergeCell ref="I49:I50"/>
    <mergeCell ref="J49:J50"/>
    <mergeCell ref="K49:K50"/>
    <mergeCell ref="L49:L50"/>
    <mergeCell ref="M49:M50"/>
    <mergeCell ref="I65:M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14CC-6794-AE4B-95BD-5A278DBE5A51}">
  <dimension ref="A1:BI30"/>
  <sheetViews>
    <sheetView workbookViewId="0">
      <selection activeCell="O20" sqref="O20"/>
    </sheetView>
  </sheetViews>
  <sheetFormatPr baseColWidth="10" defaultRowHeight="16" x14ac:dyDescent="0.2"/>
  <cols>
    <col min="1" max="1" width="23.83203125" customWidth="1"/>
    <col min="2" max="2" width="14" customWidth="1"/>
    <col min="8" max="8" width="18.6640625" customWidth="1"/>
  </cols>
  <sheetData>
    <row r="1" spans="1:61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</row>
    <row r="2" spans="1:61" x14ac:dyDescent="0.2">
      <c r="A2" t="s">
        <v>238</v>
      </c>
      <c r="B2">
        <v>0.79</v>
      </c>
      <c r="C2">
        <v>0.70299999999999996</v>
      </c>
      <c r="D2">
        <v>0.92</v>
      </c>
      <c r="E2">
        <v>0.871</v>
      </c>
      <c r="F2">
        <v>1.21</v>
      </c>
      <c r="G2">
        <v>0.43099999999999999</v>
      </c>
      <c r="H2">
        <v>1.1100000000000001</v>
      </c>
      <c r="I2">
        <v>0.66400000000000003</v>
      </c>
      <c r="J2">
        <v>1.23</v>
      </c>
      <c r="K2">
        <v>0.39100000000000001</v>
      </c>
      <c r="L2">
        <v>0.7</v>
      </c>
      <c r="M2" t="s">
        <v>239</v>
      </c>
    </row>
    <row r="3" spans="1:61" x14ac:dyDescent="0.2">
      <c r="A3" t="s">
        <v>240</v>
      </c>
      <c r="B3">
        <v>1.01</v>
      </c>
      <c r="C3">
        <v>0.318</v>
      </c>
      <c r="D3">
        <v>1</v>
      </c>
      <c r="E3">
        <v>0.71399999999999997</v>
      </c>
      <c r="L3">
        <v>1.01</v>
      </c>
      <c r="M3" t="s">
        <v>241</v>
      </c>
    </row>
    <row r="4" spans="1:61" ht="51" x14ac:dyDescent="0.2">
      <c r="A4" t="s">
        <v>242</v>
      </c>
      <c r="B4">
        <v>1.1399999999999999</v>
      </c>
      <c r="C4">
        <v>0.74099999999999999</v>
      </c>
      <c r="D4">
        <v>1.35</v>
      </c>
      <c r="E4">
        <v>0.32400000000000001</v>
      </c>
      <c r="M4" s="58" t="s">
        <v>243</v>
      </c>
      <c r="N4">
        <v>2.85</v>
      </c>
      <c r="O4">
        <v>0.121</v>
      </c>
      <c r="Y4" s="58" t="s">
        <v>244</v>
      </c>
      <c r="AK4" s="58" t="s">
        <v>245</v>
      </c>
      <c r="AL4">
        <v>0.37</v>
      </c>
      <c r="AM4">
        <v>0.109</v>
      </c>
      <c r="AN4">
        <v>0.68</v>
      </c>
      <c r="AO4">
        <v>0.436</v>
      </c>
      <c r="AV4">
        <v>0.56000000000000005</v>
      </c>
      <c r="AW4" t="s">
        <v>246</v>
      </c>
    </row>
    <row r="5" spans="1:61" x14ac:dyDescent="0.2">
      <c r="A5" t="s">
        <v>247</v>
      </c>
      <c r="B5">
        <v>1.42</v>
      </c>
      <c r="C5">
        <v>0.54100000000000004</v>
      </c>
      <c r="D5">
        <v>1.81</v>
      </c>
      <c r="E5">
        <v>0.22700000000000001</v>
      </c>
      <c r="L5">
        <v>1.5</v>
      </c>
      <c r="M5" t="s">
        <v>248</v>
      </c>
    </row>
    <row r="6" spans="1:61" x14ac:dyDescent="0.2">
      <c r="A6" t="s">
        <v>249</v>
      </c>
      <c r="B6">
        <v>132647.13</v>
      </c>
      <c r="C6">
        <v>0.98899999999999999</v>
      </c>
      <c r="D6">
        <v>2749434.09</v>
      </c>
      <c r="E6">
        <v>0.98699999999999999</v>
      </c>
      <c r="L6">
        <v>218235.85</v>
      </c>
      <c r="M6" t="s">
        <v>250</v>
      </c>
    </row>
    <row r="7" spans="1:61" x14ac:dyDescent="0.2">
      <c r="A7" t="s">
        <v>251</v>
      </c>
      <c r="B7">
        <v>3.37</v>
      </c>
      <c r="C7">
        <v>0.50900000000000001</v>
      </c>
      <c r="D7">
        <v>2.0699999999999998</v>
      </c>
      <c r="E7">
        <v>0.55900000000000005</v>
      </c>
      <c r="L7">
        <v>2.34</v>
      </c>
      <c r="M7" t="s">
        <v>252</v>
      </c>
    </row>
    <row r="8" spans="1:61" x14ac:dyDescent="0.2">
      <c r="A8" t="s">
        <v>253</v>
      </c>
      <c r="B8">
        <v>0.79</v>
      </c>
      <c r="C8">
        <v>0.64300000000000002</v>
      </c>
      <c r="D8">
        <v>1.43</v>
      </c>
      <c r="E8">
        <v>0.38300000000000001</v>
      </c>
      <c r="L8">
        <v>1.02</v>
      </c>
      <c r="M8" t="s">
        <v>254</v>
      </c>
    </row>
    <row r="9" spans="1:61" ht="51" x14ac:dyDescent="0.2">
      <c r="A9" t="s">
        <v>255</v>
      </c>
      <c r="B9">
        <v>3.27</v>
      </c>
      <c r="C9">
        <v>0.06</v>
      </c>
      <c r="H9">
        <v>2.17</v>
      </c>
      <c r="I9">
        <v>0.109</v>
      </c>
      <c r="M9" s="58" t="s">
        <v>256</v>
      </c>
      <c r="N9">
        <v>0.94</v>
      </c>
      <c r="O9">
        <v>0.92700000000000005</v>
      </c>
      <c r="Y9" s="58" t="s">
        <v>257</v>
      </c>
      <c r="Z9">
        <v>0.17</v>
      </c>
      <c r="AA9">
        <v>9.7000000000000003E-2</v>
      </c>
      <c r="AD9">
        <v>0.39</v>
      </c>
      <c r="AE9">
        <v>0.30399999999999999</v>
      </c>
      <c r="AK9" s="58" t="s">
        <v>258</v>
      </c>
      <c r="AL9">
        <v>1.44</v>
      </c>
      <c r="AM9">
        <v>0.50600000000000001</v>
      </c>
      <c r="AW9" s="58" t="s">
        <v>259</v>
      </c>
      <c r="AX9">
        <v>0.3</v>
      </c>
      <c r="AY9">
        <v>9.6000000000000002E-2</v>
      </c>
      <c r="BB9">
        <v>0.62</v>
      </c>
      <c r="BC9">
        <v>0.36199999999999999</v>
      </c>
      <c r="BD9">
        <v>0.43</v>
      </c>
      <c r="BE9">
        <v>0.11700000000000001</v>
      </c>
      <c r="BF9">
        <v>0.55000000000000004</v>
      </c>
      <c r="BG9">
        <v>0.23300000000000001</v>
      </c>
      <c r="BH9">
        <v>0.36</v>
      </c>
      <c r="BI9" t="s">
        <v>260</v>
      </c>
    </row>
    <row r="10" spans="1:61" ht="34" x14ac:dyDescent="0.2">
      <c r="A10" t="s">
        <v>261</v>
      </c>
      <c r="B10">
        <v>5.81</v>
      </c>
      <c r="C10">
        <v>0.188</v>
      </c>
      <c r="M10" s="58" t="s">
        <v>262</v>
      </c>
      <c r="N10">
        <v>6.71</v>
      </c>
      <c r="O10">
        <v>8.6999999999999994E-2</v>
      </c>
      <c r="T10">
        <v>6.95</v>
      </c>
      <c r="U10" t="s">
        <v>115</v>
      </c>
      <c r="X10">
        <v>6.05</v>
      </c>
      <c r="Y10" t="s">
        <v>263</v>
      </c>
    </row>
    <row r="11" spans="1:61" x14ac:dyDescent="0.2">
      <c r="A11" t="s">
        <v>264</v>
      </c>
      <c r="B11">
        <v>0.32</v>
      </c>
      <c r="C11" t="s">
        <v>220</v>
      </c>
      <c r="F11">
        <v>0.41</v>
      </c>
      <c r="G11">
        <v>5.5E-2</v>
      </c>
      <c r="H11">
        <v>0.3</v>
      </c>
      <c r="I11" t="s">
        <v>130</v>
      </c>
      <c r="J11">
        <v>0.39</v>
      </c>
      <c r="K11" t="s">
        <v>221</v>
      </c>
      <c r="L11">
        <v>0.26</v>
      </c>
      <c r="M11" t="s">
        <v>265</v>
      </c>
    </row>
    <row r="12" spans="1:61" ht="85" x14ac:dyDescent="0.2">
      <c r="A12" t="s">
        <v>266</v>
      </c>
      <c r="B12">
        <v>0.59</v>
      </c>
      <c r="C12">
        <v>0.73799999999999999</v>
      </c>
      <c r="F12">
        <v>0.35</v>
      </c>
      <c r="G12">
        <v>0.38100000000000001</v>
      </c>
      <c r="M12" s="58" t="s">
        <v>267</v>
      </c>
      <c r="N12">
        <v>0.45</v>
      </c>
      <c r="O12">
        <v>0.188</v>
      </c>
      <c r="Y12" s="58" t="s">
        <v>268</v>
      </c>
      <c r="Z12">
        <v>0.67</v>
      </c>
      <c r="AA12">
        <v>0.78900000000000003</v>
      </c>
      <c r="AK12" s="58" t="s">
        <v>269</v>
      </c>
      <c r="AL12">
        <v>1.34</v>
      </c>
      <c r="AM12">
        <v>0.53</v>
      </c>
      <c r="AP12">
        <v>1.5</v>
      </c>
      <c r="AQ12">
        <v>0.32200000000000001</v>
      </c>
      <c r="AR12">
        <v>1.46</v>
      </c>
      <c r="AS12">
        <v>0.35699999999999998</v>
      </c>
      <c r="AT12">
        <v>1.46</v>
      </c>
      <c r="AU12">
        <v>0.34899999999999998</v>
      </c>
      <c r="AV12">
        <v>1.28</v>
      </c>
      <c r="AW12" t="s">
        <v>270</v>
      </c>
    </row>
    <row r="13" spans="1:61" ht="68" x14ac:dyDescent="0.2">
      <c r="A13" t="s">
        <v>271</v>
      </c>
      <c r="M13" s="58" t="s">
        <v>272</v>
      </c>
      <c r="N13">
        <v>3.82</v>
      </c>
      <c r="O13">
        <v>7.4999999999999997E-2</v>
      </c>
      <c r="R13">
        <v>4.8</v>
      </c>
      <c r="S13" t="s">
        <v>38</v>
      </c>
      <c r="T13">
        <v>4.05</v>
      </c>
      <c r="U13" t="s">
        <v>228</v>
      </c>
      <c r="V13">
        <v>4.25</v>
      </c>
      <c r="W13" t="s">
        <v>229</v>
      </c>
      <c r="X13">
        <v>3.75</v>
      </c>
      <c r="Y13" t="s">
        <v>273</v>
      </c>
    </row>
    <row r="14" spans="1:61" x14ac:dyDescent="0.2">
      <c r="A14" t="s">
        <v>274</v>
      </c>
      <c r="B14">
        <v>1.49</v>
      </c>
      <c r="C14">
        <v>0.45600000000000002</v>
      </c>
      <c r="F14">
        <v>1.79</v>
      </c>
      <c r="G14">
        <v>0.22600000000000001</v>
      </c>
      <c r="H14">
        <v>1.95</v>
      </c>
      <c r="I14">
        <v>0.17699999999999999</v>
      </c>
      <c r="J14">
        <v>1.77</v>
      </c>
      <c r="K14">
        <v>0.23400000000000001</v>
      </c>
      <c r="L14">
        <v>1.7</v>
      </c>
      <c r="M14" t="s">
        <v>275</v>
      </c>
    </row>
    <row r="15" spans="1:61" x14ac:dyDescent="0.2">
      <c r="A15" t="s">
        <v>276</v>
      </c>
      <c r="B15">
        <v>0.32</v>
      </c>
      <c r="C15" t="s">
        <v>232</v>
      </c>
      <c r="F15">
        <v>0.56000000000000005</v>
      </c>
      <c r="G15">
        <v>0.23499999999999999</v>
      </c>
      <c r="H15">
        <v>0.44</v>
      </c>
      <c r="I15">
        <v>0.104</v>
      </c>
      <c r="J15">
        <v>0.55000000000000004</v>
      </c>
      <c r="K15">
        <v>0.20799999999999999</v>
      </c>
      <c r="L15">
        <v>0.42</v>
      </c>
      <c r="M15" t="s">
        <v>277</v>
      </c>
    </row>
    <row r="16" spans="1:61" ht="68" x14ac:dyDescent="0.2">
      <c r="A16" t="s">
        <v>278</v>
      </c>
      <c r="B16">
        <v>6.14</v>
      </c>
      <c r="C16">
        <v>0.27100000000000002</v>
      </c>
      <c r="M16" s="58" t="s">
        <v>279</v>
      </c>
      <c r="N16">
        <v>0.45</v>
      </c>
      <c r="O16">
        <v>0.23</v>
      </c>
      <c r="Y16" s="58" t="s">
        <v>280</v>
      </c>
      <c r="Z16">
        <v>7.0000000000000007E-2</v>
      </c>
      <c r="AA16" t="s">
        <v>132</v>
      </c>
      <c r="AD16">
        <v>0.38</v>
      </c>
      <c r="AE16">
        <v>0.19800000000000001</v>
      </c>
      <c r="AF16">
        <v>0.14000000000000001</v>
      </c>
      <c r="AG16" t="s">
        <v>236</v>
      </c>
      <c r="AH16">
        <v>0.3</v>
      </c>
      <c r="AI16">
        <v>8.8999999999999996E-2</v>
      </c>
      <c r="AJ16">
        <v>0.17</v>
      </c>
      <c r="AK16" t="s">
        <v>281</v>
      </c>
    </row>
    <row r="17" spans="1:15" x14ac:dyDescent="0.2">
      <c r="A17" t="s">
        <v>216</v>
      </c>
      <c r="B17">
        <v>5.81</v>
      </c>
      <c r="C17">
        <v>0.188</v>
      </c>
    </row>
    <row r="18" spans="1:15" x14ac:dyDescent="0.2">
      <c r="A18" t="s">
        <v>217</v>
      </c>
      <c r="B18">
        <v>6.71</v>
      </c>
      <c r="C18">
        <v>8.6999999999999994E-2</v>
      </c>
      <c r="H18">
        <v>6.95</v>
      </c>
      <c r="I18" t="s">
        <v>115</v>
      </c>
      <c r="L18">
        <v>6.05</v>
      </c>
      <c r="M18" t="s">
        <v>218</v>
      </c>
    </row>
    <row r="19" spans="1:15" s="2" customFormat="1" x14ac:dyDescent="0.2">
      <c r="A19" s="2" t="s">
        <v>219</v>
      </c>
      <c r="B19" s="57">
        <v>0.32</v>
      </c>
      <c r="C19" s="2" t="s">
        <v>220</v>
      </c>
      <c r="F19" s="2">
        <v>0.41</v>
      </c>
      <c r="G19" s="2">
        <v>5.5E-2</v>
      </c>
      <c r="H19" s="57">
        <v>0.3</v>
      </c>
      <c r="I19" s="2" t="s">
        <v>130</v>
      </c>
      <c r="J19" s="2">
        <v>0.39</v>
      </c>
      <c r="K19" s="2" t="s">
        <v>221</v>
      </c>
      <c r="L19" s="2">
        <v>0.26</v>
      </c>
      <c r="M19" s="2" t="s">
        <v>113</v>
      </c>
      <c r="O19" s="2">
        <f>1/0.29</f>
        <v>3.4482758620689657</v>
      </c>
    </row>
    <row r="20" spans="1:15" x14ac:dyDescent="0.2">
      <c r="A20" t="s">
        <v>222</v>
      </c>
      <c r="B20">
        <v>0.59</v>
      </c>
      <c r="C20">
        <v>0.73799999999999999</v>
      </c>
      <c r="F20">
        <v>0.35</v>
      </c>
      <c r="G20">
        <v>0.38100000000000001</v>
      </c>
    </row>
    <row r="21" spans="1:15" x14ac:dyDescent="0.2">
      <c r="A21" t="s">
        <v>223</v>
      </c>
      <c r="B21">
        <v>0.45</v>
      </c>
      <c r="C21">
        <v>0.188</v>
      </c>
    </row>
    <row r="22" spans="1:15" x14ac:dyDescent="0.2">
      <c r="A22" t="s">
        <v>224</v>
      </c>
      <c r="B22">
        <v>0.67</v>
      </c>
      <c r="C22">
        <v>0.78900000000000003</v>
      </c>
    </row>
    <row r="23" spans="1:15" x14ac:dyDescent="0.2">
      <c r="A23" t="s">
        <v>225</v>
      </c>
      <c r="B23">
        <v>1.34</v>
      </c>
      <c r="C23">
        <v>0.53</v>
      </c>
      <c r="F23">
        <v>1.5</v>
      </c>
      <c r="G23">
        <v>0.32200000000000001</v>
      </c>
      <c r="H23">
        <v>1.46</v>
      </c>
      <c r="I23">
        <v>0.35699999999999998</v>
      </c>
      <c r="J23">
        <v>1.46</v>
      </c>
      <c r="K23">
        <v>0.34899999999999998</v>
      </c>
      <c r="L23">
        <v>1.28</v>
      </c>
      <c r="M23">
        <v>0.56499999999999995</v>
      </c>
    </row>
    <row r="24" spans="1:15" x14ac:dyDescent="0.2">
      <c r="A24" t="s">
        <v>226</v>
      </c>
    </row>
    <row r="25" spans="1:15" s="2" customFormat="1" x14ac:dyDescent="0.2">
      <c r="A25" s="2" t="s">
        <v>227</v>
      </c>
      <c r="B25" s="2">
        <v>3.82</v>
      </c>
      <c r="C25" s="2">
        <v>7.4999999999999997E-2</v>
      </c>
      <c r="F25" s="2">
        <v>4.8</v>
      </c>
      <c r="G25" s="2" t="s">
        <v>38</v>
      </c>
      <c r="H25" s="2">
        <v>4.05</v>
      </c>
      <c r="I25" s="2" t="s">
        <v>228</v>
      </c>
      <c r="J25" s="2">
        <v>4.25</v>
      </c>
      <c r="K25" s="2" t="s">
        <v>229</v>
      </c>
      <c r="L25" s="2">
        <v>3.75</v>
      </c>
      <c r="M25" s="2" t="s">
        <v>221</v>
      </c>
    </row>
    <row r="26" spans="1:15" x14ac:dyDescent="0.2">
      <c r="A26" t="s">
        <v>230</v>
      </c>
      <c r="B26">
        <v>1.49</v>
      </c>
      <c r="C26">
        <v>0.45600000000000002</v>
      </c>
      <c r="F26">
        <v>1.79</v>
      </c>
      <c r="G26">
        <v>0.22600000000000001</v>
      </c>
      <c r="H26">
        <v>1.95</v>
      </c>
      <c r="I26">
        <v>0.17699999999999999</v>
      </c>
      <c r="J26">
        <v>1.77</v>
      </c>
      <c r="K26">
        <v>0.23400000000000001</v>
      </c>
      <c r="L26">
        <v>1.7</v>
      </c>
      <c r="M26">
        <v>0.28599999999999998</v>
      </c>
    </row>
    <row r="27" spans="1:15" x14ac:dyDescent="0.2">
      <c r="A27" t="s">
        <v>231</v>
      </c>
      <c r="B27">
        <v>0.32</v>
      </c>
      <c r="C27" t="s">
        <v>232</v>
      </c>
      <c r="F27">
        <v>0.56000000000000005</v>
      </c>
      <c r="G27">
        <v>0.23499999999999999</v>
      </c>
      <c r="H27">
        <v>0.44</v>
      </c>
      <c r="I27">
        <v>0.104</v>
      </c>
      <c r="J27">
        <v>0.55000000000000004</v>
      </c>
      <c r="K27">
        <v>0.20799999999999999</v>
      </c>
      <c r="L27">
        <v>0.42</v>
      </c>
      <c r="M27">
        <v>9.9000000000000005E-2</v>
      </c>
    </row>
    <row r="28" spans="1:15" x14ac:dyDescent="0.2">
      <c r="A28" t="s">
        <v>233</v>
      </c>
      <c r="B28">
        <v>6.14</v>
      </c>
      <c r="C28">
        <v>0.27100000000000002</v>
      </c>
    </row>
    <row r="29" spans="1:15" x14ac:dyDescent="0.2">
      <c r="A29" t="s">
        <v>234</v>
      </c>
      <c r="B29">
        <v>0.45</v>
      </c>
      <c r="C29">
        <v>0.23</v>
      </c>
    </row>
    <row r="30" spans="1:15" s="2" customFormat="1" x14ac:dyDescent="0.2">
      <c r="A30" s="2" t="s">
        <v>235</v>
      </c>
      <c r="B30" s="2">
        <v>7.0000000000000007E-2</v>
      </c>
      <c r="C30" s="2" t="s">
        <v>132</v>
      </c>
      <c r="F30" s="2">
        <v>0.38</v>
      </c>
      <c r="G30" s="2">
        <v>0.19800000000000001</v>
      </c>
      <c r="H30" s="2">
        <v>0.14000000000000001</v>
      </c>
      <c r="I30" s="2" t="s">
        <v>236</v>
      </c>
      <c r="J30" s="2">
        <v>0.3</v>
      </c>
      <c r="K30" s="2">
        <v>8.8999999999999996E-2</v>
      </c>
      <c r="L30" s="2">
        <v>0.17</v>
      </c>
      <c r="M30" s="2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4E3A-7E1B-B44A-8375-DC5502B86C3C}">
  <dimension ref="A1:AE74"/>
  <sheetViews>
    <sheetView topLeftCell="J1" zoomScale="89" zoomScaleNormal="100" workbookViewId="0">
      <selection activeCell="P13" sqref="P13"/>
    </sheetView>
  </sheetViews>
  <sheetFormatPr baseColWidth="10" defaultRowHeight="16" x14ac:dyDescent="0.2"/>
  <cols>
    <col min="1" max="1" width="22.33203125" hidden="1" customWidth="1"/>
    <col min="2" max="5" width="0" hidden="1" customWidth="1"/>
    <col min="9" max="9" width="28.83203125" customWidth="1"/>
    <col min="10" max="10" width="8.6640625" customWidth="1"/>
    <col min="11" max="11" width="11.6640625" customWidth="1"/>
    <col min="12" max="12" width="14" customWidth="1"/>
    <col min="13" max="13" width="14.33203125" hidden="1" customWidth="1"/>
    <col min="14" max="14" width="0" hidden="1" customWidth="1"/>
    <col min="15" max="15" width="10.83203125" style="12"/>
    <col min="16" max="16" width="26" customWidth="1"/>
    <col min="17" max="17" width="15" style="12" customWidth="1"/>
    <col min="18" max="18" width="15" customWidth="1"/>
    <col min="19" max="19" width="16.1640625" customWidth="1"/>
    <col min="20" max="20" width="15.33203125" style="23" customWidth="1"/>
    <col min="22" max="22" width="10.83203125" style="12"/>
    <col min="28" max="28" width="10.83203125" style="23"/>
  </cols>
  <sheetData>
    <row r="1" spans="1:31" s="2" customFormat="1" ht="17" customHeight="1" x14ac:dyDescent="0.2"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11" t="s">
        <v>6</v>
      </c>
      <c r="P1" s="2" t="s">
        <v>7</v>
      </c>
      <c r="Q1" s="11" t="s">
        <v>8</v>
      </c>
      <c r="R1" s="2" t="s">
        <v>9</v>
      </c>
      <c r="S1" s="2" t="s">
        <v>10</v>
      </c>
      <c r="T1" s="22" t="s">
        <v>11</v>
      </c>
      <c r="U1" s="2" t="s">
        <v>12</v>
      </c>
      <c r="V1" s="11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2" t="s">
        <v>19</v>
      </c>
      <c r="AC1" s="2" t="s">
        <v>20</v>
      </c>
      <c r="AD1" s="2" t="s">
        <v>21</v>
      </c>
      <c r="AE1" s="2" t="s">
        <v>22</v>
      </c>
    </row>
    <row r="2" spans="1:31" x14ac:dyDescent="0.2">
      <c r="I2" s="42" t="s">
        <v>23</v>
      </c>
      <c r="J2" s="42">
        <v>35</v>
      </c>
      <c r="K2" s="42">
        <v>188</v>
      </c>
      <c r="L2" s="43">
        <v>0.186</v>
      </c>
      <c r="M2" s="43">
        <v>0.13300000000000001</v>
      </c>
      <c r="N2" s="43">
        <v>0.249</v>
      </c>
      <c r="O2" s="44">
        <v>13</v>
      </c>
      <c r="P2" s="42">
        <v>97</v>
      </c>
      <c r="Q2" s="45">
        <v>0.13400000000000001</v>
      </c>
      <c r="R2" s="43">
        <v>7.2999999999999995E-2</v>
      </c>
      <c r="S2" s="43">
        <v>0.218</v>
      </c>
      <c r="T2" s="46">
        <v>22</v>
      </c>
      <c r="U2" s="42">
        <v>91</v>
      </c>
      <c r="V2" s="45">
        <v>0.24199999999999999</v>
      </c>
      <c r="W2" s="43">
        <v>0.158</v>
      </c>
      <c r="X2" s="43">
        <v>0.34300000000000003</v>
      </c>
      <c r="Y2" s="42">
        <v>0.48499999999999999</v>
      </c>
      <c r="Z2" s="42">
        <v>0.22800000000000001</v>
      </c>
      <c r="AA2" s="42">
        <v>1.034</v>
      </c>
      <c r="AB2" s="46">
        <v>6.2E-2</v>
      </c>
      <c r="AC2" s="42">
        <v>8.6999999999999994E-2</v>
      </c>
      <c r="AD2" s="42">
        <v>0</v>
      </c>
      <c r="AE2" s="43">
        <v>0</v>
      </c>
    </row>
    <row r="3" spans="1:31" ht="17" thickBot="1" x14ac:dyDescent="0.25">
      <c r="A3" s="3"/>
      <c r="B3" s="4"/>
      <c r="C3" s="4"/>
      <c r="D3" s="4"/>
      <c r="E3" s="5"/>
      <c r="I3" s="42" t="s">
        <v>24</v>
      </c>
      <c r="J3" s="42">
        <v>96</v>
      </c>
      <c r="K3" s="42">
        <v>188</v>
      </c>
      <c r="L3" s="47">
        <v>0.51100000000000001</v>
      </c>
      <c r="M3" s="43">
        <v>0.437</v>
      </c>
      <c r="N3" s="43">
        <v>0.58399999999999996</v>
      </c>
      <c r="O3" s="44">
        <v>54</v>
      </c>
      <c r="P3" s="42">
        <v>97</v>
      </c>
      <c r="Q3" s="48">
        <v>0.55700000000000005</v>
      </c>
      <c r="R3" s="43">
        <v>0.45200000000000001</v>
      </c>
      <c r="S3" s="43">
        <v>0.65800000000000003</v>
      </c>
      <c r="T3" s="46">
        <v>42</v>
      </c>
      <c r="U3" s="42">
        <v>91</v>
      </c>
      <c r="V3" s="48">
        <v>0.46200000000000002</v>
      </c>
      <c r="W3" s="43">
        <v>0.35599999999999998</v>
      </c>
      <c r="X3" s="43">
        <v>0.56899999999999995</v>
      </c>
      <c r="Y3" s="42">
        <v>1.4650000000000001</v>
      </c>
      <c r="Z3" s="42">
        <v>0.82499999999999996</v>
      </c>
      <c r="AA3" s="42">
        <v>2.6030000000000002</v>
      </c>
      <c r="AB3" s="49">
        <v>0.19800000000000001</v>
      </c>
      <c r="AC3" s="42">
        <v>0.247</v>
      </c>
      <c r="AD3" s="42">
        <v>0</v>
      </c>
      <c r="AE3" s="43">
        <v>0</v>
      </c>
    </row>
    <row r="4" spans="1:31" x14ac:dyDescent="0.2">
      <c r="I4" s="42" t="s">
        <v>25</v>
      </c>
      <c r="J4" s="42">
        <v>28</v>
      </c>
      <c r="K4" s="42">
        <v>187</v>
      </c>
      <c r="L4" s="47">
        <v>0.15</v>
      </c>
      <c r="M4" s="43">
        <v>0.10199999999999999</v>
      </c>
      <c r="N4" s="43">
        <v>0.20899999999999999</v>
      </c>
      <c r="O4" s="44">
        <v>15</v>
      </c>
      <c r="P4" s="42">
        <v>96</v>
      </c>
      <c r="Q4" s="48">
        <v>0.156</v>
      </c>
      <c r="R4" s="43">
        <v>0.09</v>
      </c>
      <c r="S4" s="43">
        <v>0.245</v>
      </c>
      <c r="T4" s="46">
        <v>13</v>
      </c>
      <c r="U4" s="42">
        <v>91</v>
      </c>
      <c r="V4" s="48">
        <v>0.14299999999999999</v>
      </c>
      <c r="W4" s="43">
        <v>7.8E-2</v>
      </c>
      <c r="X4" s="43">
        <v>0.23200000000000001</v>
      </c>
      <c r="Y4" s="42">
        <v>1.111</v>
      </c>
      <c r="Z4" s="42">
        <v>0.497</v>
      </c>
      <c r="AA4" s="42">
        <v>2.4860000000000002</v>
      </c>
      <c r="AB4" s="49">
        <v>0.879</v>
      </c>
      <c r="AC4" s="42">
        <v>0.98299999999999998</v>
      </c>
      <c r="AD4" s="42">
        <v>1</v>
      </c>
      <c r="AE4" s="43">
        <v>5.0000000000000001E-3</v>
      </c>
    </row>
    <row r="5" spans="1:31" ht="17" thickBot="1" x14ac:dyDescent="0.25">
      <c r="A5" s="3"/>
      <c r="B5" s="4"/>
      <c r="C5" s="4"/>
      <c r="D5" s="4"/>
      <c r="E5" s="5"/>
      <c r="I5" s="42" t="s">
        <v>26</v>
      </c>
      <c r="J5" s="42">
        <v>106</v>
      </c>
      <c r="K5" s="42">
        <v>188</v>
      </c>
      <c r="L5" s="47">
        <f t="shared" ref="L5:L10" si="0">J5/K5</f>
        <v>0.56382978723404253</v>
      </c>
      <c r="M5" s="43">
        <v>0.49</v>
      </c>
      <c r="N5" s="43">
        <v>0.63600000000000001</v>
      </c>
      <c r="O5" s="44">
        <v>51</v>
      </c>
      <c r="P5" s="42">
        <v>97</v>
      </c>
      <c r="Q5" s="48">
        <f t="shared" ref="Q5:Q10" si="1">O5/P5</f>
        <v>0.52577319587628868</v>
      </c>
      <c r="R5" s="43">
        <v>0.42199999999999999</v>
      </c>
      <c r="S5" s="43">
        <v>0.628</v>
      </c>
      <c r="T5" s="46">
        <v>55</v>
      </c>
      <c r="U5" s="42">
        <v>91</v>
      </c>
      <c r="V5" s="48">
        <f t="shared" ref="V5:V10" si="2">T5/U5</f>
        <v>0.60439560439560436</v>
      </c>
      <c r="W5" s="43">
        <v>0.496</v>
      </c>
      <c r="X5" s="43">
        <v>0.70499999999999996</v>
      </c>
      <c r="Y5" s="42">
        <v>0.72599999999999998</v>
      </c>
      <c r="Z5" s="42">
        <v>0.40699999999999997</v>
      </c>
      <c r="AA5" s="42">
        <v>1.2949999999999999</v>
      </c>
      <c r="AB5" s="49">
        <v>0.3</v>
      </c>
      <c r="AC5" s="42">
        <v>0.34799999999999998</v>
      </c>
      <c r="AD5" s="42">
        <v>0</v>
      </c>
      <c r="AE5" s="43">
        <v>0</v>
      </c>
    </row>
    <row r="6" spans="1:31" ht="17" thickBot="1" x14ac:dyDescent="0.25">
      <c r="A6" s="67"/>
      <c r="B6" s="68"/>
      <c r="C6" s="68"/>
      <c r="D6" s="68"/>
      <c r="E6" s="69"/>
      <c r="I6" s="42" t="s">
        <v>27</v>
      </c>
      <c r="J6" s="42">
        <v>21</v>
      </c>
      <c r="K6" s="42">
        <v>188</v>
      </c>
      <c r="L6" s="47">
        <f t="shared" si="0"/>
        <v>0.11170212765957446</v>
      </c>
      <c r="M6" s="43">
        <v>0.105</v>
      </c>
      <c r="N6" s="43">
        <v>0.24199999999999999</v>
      </c>
      <c r="O6" s="44">
        <v>8</v>
      </c>
      <c r="P6" s="42">
        <v>97</v>
      </c>
      <c r="Q6" s="48">
        <f t="shared" si="1"/>
        <v>8.247422680412371E-2</v>
      </c>
      <c r="R6" s="43">
        <v>0.06</v>
      </c>
      <c r="S6" s="43">
        <v>0.25</v>
      </c>
      <c r="T6" s="46">
        <v>13</v>
      </c>
      <c r="U6" s="42">
        <v>91</v>
      </c>
      <c r="V6" s="48">
        <f t="shared" si="2"/>
        <v>0.14285714285714285</v>
      </c>
      <c r="W6" s="43">
        <v>0.106</v>
      </c>
      <c r="X6" s="43">
        <v>0.30499999999999999</v>
      </c>
      <c r="Y6" s="42">
        <v>0.66400000000000003</v>
      </c>
      <c r="Z6" s="42">
        <v>0.254</v>
      </c>
      <c r="AA6" s="42">
        <v>1.7330000000000001</v>
      </c>
      <c r="AB6" s="49">
        <v>0.45500000000000002</v>
      </c>
      <c r="AC6" s="42">
        <v>0.54800000000000004</v>
      </c>
      <c r="AD6" s="42">
        <v>0</v>
      </c>
      <c r="AE6" s="43">
        <v>0</v>
      </c>
    </row>
    <row r="7" spans="1:31" ht="17" thickBot="1" x14ac:dyDescent="0.25">
      <c r="A7" s="3"/>
      <c r="B7" s="4"/>
      <c r="C7" s="4"/>
      <c r="D7" s="4"/>
      <c r="E7" s="5"/>
      <c r="I7" s="42" t="s">
        <v>90</v>
      </c>
      <c r="J7" s="42">
        <v>22</v>
      </c>
      <c r="K7" s="42">
        <v>188</v>
      </c>
      <c r="L7" s="47">
        <f t="shared" si="0"/>
        <v>0.11702127659574468</v>
      </c>
      <c r="M7" s="43">
        <v>0.111</v>
      </c>
      <c r="N7" s="43">
        <v>0.249</v>
      </c>
      <c r="O7" s="44">
        <v>14</v>
      </c>
      <c r="P7" s="42">
        <v>97</v>
      </c>
      <c r="Q7" s="48">
        <f t="shared" si="1"/>
        <v>0.14432989690721648</v>
      </c>
      <c r="R7" s="43">
        <v>0.123</v>
      </c>
      <c r="S7" s="43">
        <v>0.33500000000000002</v>
      </c>
      <c r="T7" s="46">
        <v>8</v>
      </c>
      <c r="U7" s="42">
        <v>91</v>
      </c>
      <c r="V7" s="48">
        <f t="shared" si="2"/>
        <v>8.7912087912087919E-2</v>
      </c>
      <c r="W7" s="43">
        <v>5.6000000000000001E-2</v>
      </c>
      <c r="X7" s="43">
        <v>0.23499999999999999</v>
      </c>
      <c r="Y7" s="42">
        <v>1.887</v>
      </c>
      <c r="Z7" s="42">
        <v>0.73099999999999998</v>
      </c>
      <c r="AA7" s="42">
        <v>4.8730000000000002</v>
      </c>
      <c r="AB7" s="49">
        <v>0.19500000000000001</v>
      </c>
      <c r="AC7" s="42">
        <v>0.27500000000000002</v>
      </c>
      <c r="AD7" s="42">
        <v>0</v>
      </c>
      <c r="AE7" s="43">
        <v>0</v>
      </c>
    </row>
    <row r="8" spans="1:31" ht="17" thickBot="1" x14ac:dyDescent="0.25">
      <c r="A8" s="3"/>
      <c r="B8" s="4"/>
      <c r="C8" s="4"/>
      <c r="D8" s="4"/>
      <c r="E8" s="5"/>
      <c r="I8" s="42" t="s">
        <v>91</v>
      </c>
      <c r="J8" s="42">
        <v>2</v>
      </c>
      <c r="K8" s="42">
        <v>188</v>
      </c>
      <c r="L8" s="47">
        <f t="shared" si="0"/>
        <v>1.0638297872340425E-2</v>
      </c>
      <c r="M8" s="43">
        <v>2E-3</v>
      </c>
      <c r="N8" s="43">
        <v>6.5000000000000002E-2</v>
      </c>
      <c r="O8" s="44">
        <v>2</v>
      </c>
      <c r="P8" s="42">
        <v>97</v>
      </c>
      <c r="Q8" s="48">
        <f t="shared" si="1"/>
        <v>2.0618556701030927E-2</v>
      </c>
      <c r="R8" s="43">
        <v>5.0000000000000001E-3</v>
      </c>
      <c r="S8" s="43">
        <v>0.13</v>
      </c>
      <c r="T8" s="46">
        <v>0</v>
      </c>
      <c r="U8" s="42">
        <v>91</v>
      </c>
      <c r="V8" s="48">
        <f t="shared" si="2"/>
        <v>0</v>
      </c>
      <c r="W8" s="43">
        <v>0</v>
      </c>
      <c r="X8" s="43">
        <v>6.5000000000000002E-2</v>
      </c>
      <c r="Y8" s="42" t="s">
        <v>92</v>
      </c>
      <c r="Z8" s="42" t="s">
        <v>28</v>
      </c>
      <c r="AA8" s="42" t="s">
        <v>92</v>
      </c>
      <c r="AB8" s="49">
        <v>0.24299999999999999</v>
      </c>
      <c r="AC8" s="42">
        <v>0.45900000000000002</v>
      </c>
      <c r="AD8" s="42">
        <v>0</v>
      </c>
      <c r="AE8" s="43">
        <v>0</v>
      </c>
    </row>
    <row r="9" spans="1:31" x14ac:dyDescent="0.2">
      <c r="A9" s="6"/>
      <c r="B9" s="7"/>
      <c r="C9" s="7"/>
      <c r="D9" s="7"/>
      <c r="E9" s="8"/>
      <c r="I9" s="42" t="s">
        <v>93</v>
      </c>
      <c r="J9" s="42">
        <v>3</v>
      </c>
      <c r="K9" s="42">
        <v>188</v>
      </c>
      <c r="L9" s="47">
        <f t="shared" si="0"/>
        <v>1.5957446808510637E-2</v>
      </c>
      <c r="M9" s="43">
        <v>6.0000000000000001E-3</v>
      </c>
      <c r="N9" s="43">
        <v>7.8E-2</v>
      </c>
      <c r="O9" s="44">
        <v>2</v>
      </c>
      <c r="P9" s="42">
        <v>97</v>
      </c>
      <c r="Q9" s="48">
        <f t="shared" si="1"/>
        <v>2.0618556701030927E-2</v>
      </c>
      <c r="R9" s="43">
        <v>5.0000000000000001E-3</v>
      </c>
      <c r="S9" s="43">
        <v>0.13</v>
      </c>
      <c r="T9" s="46">
        <v>1</v>
      </c>
      <c r="U9" s="42">
        <v>91</v>
      </c>
      <c r="V9" s="48">
        <f t="shared" si="2"/>
        <v>1.098901098901099E-2</v>
      </c>
      <c r="W9" s="43">
        <v>0</v>
      </c>
      <c r="X9" s="43">
        <v>9.6000000000000002E-2</v>
      </c>
      <c r="Y9" s="42">
        <v>2.157</v>
      </c>
      <c r="Z9" s="42">
        <v>0.19</v>
      </c>
      <c r="AA9" s="42">
        <v>24.512</v>
      </c>
      <c r="AB9" s="49">
        <v>0.61799999999999999</v>
      </c>
      <c r="AC9" s="42">
        <v>0.96099999999999997</v>
      </c>
      <c r="AD9" s="42">
        <v>0</v>
      </c>
      <c r="AE9" s="43">
        <v>0</v>
      </c>
    </row>
    <row r="10" spans="1:31" ht="17" thickBot="1" x14ac:dyDescent="0.25">
      <c r="A10" s="6"/>
      <c r="B10" s="7"/>
      <c r="C10" s="7"/>
      <c r="D10" s="7"/>
      <c r="E10" s="8"/>
      <c r="I10" s="42" t="s">
        <v>29</v>
      </c>
      <c r="J10" s="42">
        <v>34</v>
      </c>
      <c r="K10" s="42">
        <v>188</v>
      </c>
      <c r="L10" s="47">
        <f t="shared" si="0"/>
        <v>0.18085106382978725</v>
      </c>
      <c r="M10" s="43">
        <v>0.17399999999999999</v>
      </c>
      <c r="N10" s="43">
        <v>0.32200000000000001</v>
      </c>
      <c r="O10" s="44">
        <v>20</v>
      </c>
      <c r="P10" s="42">
        <v>97</v>
      </c>
      <c r="Q10" s="48">
        <f t="shared" si="1"/>
        <v>0.20618556701030927</v>
      </c>
      <c r="R10" s="43">
        <v>0.18099999999999999</v>
      </c>
      <c r="S10" s="43">
        <v>0.40100000000000002</v>
      </c>
      <c r="T10" s="46">
        <v>14</v>
      </c>
      <c r="U10" s="42">
        <v>91</v>
      </c>
      <c r="V10" s="48">
        <f t="shared" si="2"/>
        <v>0.15384615384615385</v>
      </c>
      <c r="W10" s="43">
        <v>0.11600000000000001</v>
      </c>
      <c r="X10" s="43">
        <v>0.317</v>
      </c>
      <c r="Y10" s="42">
        <v>1.5409999999999999</v>
      </c>
      <c r="Z10" s="42">
        <v>0.70499999999999996</v>
      </c>
      <c r="AA10" s="42">
        <v>3.3679999999999999</v>
      </c>
      <c r="AB10" s="49">
        <v>0.29199999999999998</v>
      </c>
      <c r="AC10" s="42">
        <v>0.374</v>
      </c>
      <c r="AD10" s="42">
        <v>0</v>
      </c>
      <c r="AE10" s="43">
        <v>0</v>
      </c>
    </row>
    <row r="11" spans="1:31" x14ac:dyDescent="0.2">
      <c r="A11" s="6"/>
      <c r="B11" s="70"/>
      <c r="C11" s="70"/>
      <c r="D11" s="70"/>
      <c r="E11" s="72"/>
      <c r="I11" s="42" t="s">
        <v>30</v>
      </c>
      <c r="J11" s="42">
        <v>31</v>
      </c>
      <c r="K11" s="42">
        <v>183</v>
      </c>
      <c r="L11" s="47">
        <v>0.16900000000000001</v>
      </c>
      <c r="M11" s="43">
        <v>0.11799999999999999</v>
      </c>
      <c r="N11" s="43">
        <v>0.23200000000000001</v>
      </c>
      <c r="O11" s="44">
        <v>18</v>
      </c>
      <c r="P11" s="42">
        <v>94</v>
      </c>
      <c r="Q11" s="48">
        <v>0.191</v>
      </c>
      <c r="R11" s="43">
        <v>0.11799999999999999</v>
      </c>
      <c r="S11" s="43">
        <v>0.28599999999999998</v>
      </c>
      <c r="T11" s="46">
        <v>13</v>
      </c>
      <c r="U11" s="42">
        <v>89</v>
      </c>
      <c r="V11" s="48">
        <v>0.14599999999999999</v>
      </c>
      <c r="W11" s="43">
        <v>0.08</v>
      </c>
      <c r="X11" s="43">
        <v>0.23699999999999999</v>
      </c>
      <c r="Y11" s="42">
        <v>1.385</v>
      </c>
      <c r="Z11" s="42">
        <v>0.63400000000000001</v>
      </c>
      <c r="AA11" s="42">
        <v>3.024</v>
      </c>
      <c r="AB11" s="49">
        <v>0.35399999999999998</v>
      </c>
      <c r="AC11" s="42">
        <v>0.44</v>
      </c>
      <c r="AD11" s="42">
        <v>5</v>
      </c>
      <c r="AE11" s="43">
        <v>2.7E-2</v>
      </c>
    </row>
    <row r="12" spans="1:31" ht="17" thickBot="1" x14ac:dyDescent="0.25">
      <c r="A12" s="3"/>
      <c r="B12" s="71"/>
      <c r="C12" s="71"/>
      <c r="D12" s="71"/>
      <c r="E12" s="73"/>
      <c r="I12" s="42" t="s">
        <v>31</v>
      </c>
      <c r="J12" s="42">
        <v>63</v>
      </c>
      <c r="K12" s="42">
        <v>183</v>
      </c>
      <c r="L12" s="47">
        <v>0.34399999999999997</v>
      </c>
      <c r="M12" s="43">
        <v>0.27600000000000002</v>
      </c>
      <c r="N12" s="43">
        <v>0.41799999999999998</v>
      </c>
      <c r="O12" s="44">
        <v>30</v>
      </c>
      <c r="P12" s="42">
        <v>94</v>
      </c>
      <c r="Q12" s="48">
        <v>0.31900000000000001</v>
      </c>
      <c r="R12" s="43">
        <v>0.22700000000000001</v>
      </c>
      <c r="S12" s="43">
        <v>0.42299999999999999</v>
      </c>
      <c r="T12" s="46">
        <v>33</v>
      </c>
      <c r="U12" s="42">
        <v>89</v>
      </c>
      <c r="V12" s="48">
        <v>0.371</v>
      </c>
      <c r="W12" s="43">
        <v>0.27100000000000002</v>
      </c>
      <c r="X12" s="43">
        <v>0.48</v>
      </c>
      <c r="Y12" s="42">
        <v>0.79500000000000004</v>
      </c>
      <c r="Z12" s="42">
        <v>0.432</v>
      </c>
      <c r="AA12" s="42">
        <v>1.4650000000000001</v>
      </c>
      <c r="AB12" s="49">
        <v>0.47</v>
      </c>
      <c r="AC12" s="42">
        <v>0.53200000000000003</v>
      </c>
      <c r="AD12" s="42">
        <v>5</v>
      </c>
      <c r="AE12" s="43">
        <v>2.7E-2</v>
      </c>
    </row>
    <row r="13" spans="1:31" x14ac:dyDescent="0.2">
      <c r="A13" s="6"/>
      <c r="B13" s="70"/>
      <c r="C13" s="70"/>
      <c r="D13" s="70"/>
      <c r="E13" s="72"/>
      <c r="I13" s="42" t="s">
        <v>32</v>
      </c>
      <c r="J13" s="42">
        <v>9</v>
      </c>
      <c r="K13" s="42">
        <v>183</v>
      </c>
      <c r="L13" s="47">
        <v>4.9000000000000002E-2</v>
      </c>
      <c r="M13" s="43">
        <v>2.3E-2</v>
      </c>
      <c r="N13" s="43">
        <v>9.0999999999999998E-2</v>
      </c>
      <c r="O13" s="44">
        <v>2</v>
      </c>
      <c r="P13" s="42">
        <v>94</v>
      </c>
      <c r="Q13" s="48">
        <v>2.1000000000000001E-2</v>
      </c>
      <c r="R13" s="43">
        <v>3.0000000000000001E-3</v>
      </c>
      <c r="S13" s="43">
        <v>7.4999999999999997E-2</v>
      </c>
      <c r="T13" s="46">
        <v>7</v>
      </c>
      <c r="U13" s="42">
        <v>89</v>
      </c>
      <c r="V13" s="48">
        <v>7.9000000000000001E-2</v>
      </c>
      <c r="W13" s="43">
        <v>3.2000000000000001E-2</v>
      </c>
      <c r="X13" s="43">
        <v>0.155</v>
      </c>
      <c r="Y13" s="42">
        <v>0.255</v>
      </c>
      <c r="Z13" s="42">
        <v>5.0999999999999997E-2</v>
      </c>
      <c r="AA13" s="42">
        <v>1.2609999999999999</v>
      </c>
      <c r="AB13" s="49">
        <v>0.126</v>
      </c>
      <c r="AC13" s="42">
        <v>0.19</v>
      </c>
      <c r="AD13" s="42">
        <v>5</v>
      </c>
      <c r="AE13" s="43">
        <v>2.7E-2</v>
      </c>
    </row>
    <row r="14" spans="1:31" ht="17" thickBot="1" x14ac:dyDescent="0.25">
      <c r="A14" s="3"/>
      <c r="B14" s="71"/>
      <c r="C14" s="71"/>
      <c r="D14" s="71"/>
      <c r="E14" s="73"/>
      <c r="I14" s="42" t="s">
        <v>33</v>
      </c>
      <c r="J14" s="42">
        <v>23</v>
      </c>
      <c r="K14" s="42">
        <v>183</v>
      </c>
      <c r="L14" s="47">
        <v>0.126</v>
      </c>
      <c r="M14" s="43">
        <v>8.1000000000000003E-2</v>
      </c>
      <c r="N14" s="43">
        <v>0.183</v>
      </c>
      <c r="O14" s="44">
        <v>12</v>
      </c>
      <c r="P14" s="42">
        <v>94</v>
      </c>
      <c r="Q14" s="48">
        <v>0.128</v>
      </c>
      <c r="R14" s="43">
        <v>6.8000000000000005E-2</v>
      </c>
      <c r="S14" s="43">
        <v>0.21199999999999999</v>
      </c>
      <c r="T14" s="46">
        <v>11</v>
      </c>
      <c r="U14" s="42">
        <v>89</v>
      </c>
      <c r="V14" s="48">
        <v>0.124</v>
      </c>
      <c r="W14" s="43">
        <v>6.3E-2</v>
      </c>
      <c r="X14" s="43">
        <v>0.21</v>
      </c>
      <c r="Y14" s="42">
        <v>1.038</v>
      </c>
      <c r="Z14" s="42">
        <v>0.433</v>
      </c>
      <c r="AA14" s="42">
        <v>2.4889999999999999</v>
      </c>
      <c r="AB14" s="49">
        <v>0.95499999999999996</v>
      </c>
      <c r="AC14" s="42">
        <v>1</v>
      </c>
      <c r="AD14" s="42">
        <v>5</v>
      </c>
      <c r="AE14" s="43">
        <v>2.7E-2</v>
      </c>
    </row>
    <row r="15" spans="1:31" s="2" customFormat="1" ht="17" thickBot="1" x14ac:dyDescent="0.25">
      <c r="A15" s="35"/>
      <c r="B15" s="36"/>
      <c r="C15" s="36"/>
      <c r="D15" s="36"/>
      <c r="E15" s="37"/>
      <c r="I15" s="2" t="s">
        <v>34</v>
      </c>
      <c r="J15" s="2">
        <v>34</v>
      </c>
      <c r="K15" s="2">
        <v>183</v>
      </c>
      <c r="L15" s="38">
        <v>0.186</v>
      </c>
      <c r="M15" s="39">
        <v>0.13200000000000001</v>
      </c>
      <c r="N15" s="39">
        <v>0.25</v>
      </c>
      <c r="O15" s="11">
        <v>10</v>
      </c>
      <c r="P15" s="2">
        <v>94</v>
      </c>
      <c r="Q15" s="40">
        <v>0.106</v>
      </c>
      <c r="R15" s="39">
        <v>5.1999999999999998E-2</v>
      </c>
      <c r="S15" s="39">
        <v>0.187</v>
      </c>
      <c r="T15" s="22">
        <v>24</v>
      </c>
      <c r="U15" s="2">
        <v>89</v>
      </c>
      <c r="V15" s="40">
        <v>0.27</v>
      </c>
      <c r="W15" s="39">
        <v>0.18099999999999999</v>
      </c>
      <c r="X15" s="39">
        <v>0.374</v>
      </c>
      <c r="Y15" s="2">
        <v>0.32200000000000001</v>
      </c>
      <c r="Z15" s="2">
        <v>0.14399999999999999</v>
      </c>
      <c r="AA15" s="2">
        <v>0.72199999999999998</v>
      </c>
      <c r="AB15" s="41" t="s">
        <v>129</v>
      </c>
      <c r="AC15" s="2" t="s">
        <v>130</v>
      </c>
      <c r="AD15" s="2">
        <v>5</v>
      </c>
      <c r="AE15" s="39">
        <v>2.7E-2</v>
      </c>
    </row>
    <row r="16" spans="1:31" ht="17" thickBot="1" x14ac:dyDescent="0.25">
      <c r="A16" s="3"/>
      <c r="B16" s="4"/>
      <c r="C16" s="4"/>
      <c r="D16" s="4"/>
      <c r="E16" s="5"/>
      <c r="I16" s="42" t="s">
        <v>35</v>
      </c>
      <c r="J16" s="42">
        <v>12</v>
      </c>
      <c r="K16" s="42">
        <v>183</v>
      </c>
      <c r="L16" s="47">
        <v>6.6000000000000003E-2</v>
      </c>
      <c r="M16" s="43">
        <v>3.4000000000000002E-2</v>
      </c>
      <c r="N16" s="43">
        <v>0.112</v>
      </c>
      <c r="O16" s="44">
        <v>4</v>
      </c>
      <c r="P16" s="42">
        <v>94</v>
      </c>
      <c r="Q16" s="48">
        <v>4.2999999999999997E-2</v>
      </c>
      <c r="R16" s="43">
        <v>1.2E-2</v>
      </c>
      <c r="S16" s="43">
        <v>0.105</v>
      </c>
      <c r="T16" s="46">
        <v>8</v>
      </c>
      <c r="U16" s="42">
        <v>89</v>
      </c>
      <c r="V16" s="48">
        <v>0.09</v>
      </c>
      <c r="W16" s="43">
        <v>0.04</v>
      </c>
      <c r="X16" s="43">
        <v>0.16900000000000001</v>
      </c>
      <c r="Y16" s="42">
        <v>0.45</v>
      </c>
      <c r="Z16" s="42">
        <v>0.13100000000000001</v>
      </c>
      <c r="AA16" s="42">
        <v>1.5509999999999999</v>
      </c>
      <c r="AB16" s="46">
        <v>0.36</v>
      </c>
      <c r="AC16" s="42">
        <v>0.48699999999999999</v>
      </c>
      <c r="AD16" s="42">
        <v>5</v>
      </c>
      <c r="AE16" s="43">
        <v>2.7E-2</v>
      </c>
    </row>
    <row r="17" spans="1:31" ht="17" thickBot="1" x14ac:dyDescent="0.25">
      <c r="A17" s="3"/>
      <c r="B17" s="4"/>
      <c r="C17" s="4"/>
      <c r="D17" s="4"/>
      <c r="E17" s="5"/>
      <c r="I17" s="42" t="s">
        <v>36</v>
      </c>
      <c r="J17" s="42">
        <v>15</v>
      </c>
      <c r="K17" s="42">
        <v>183</v>
      </c>
      <c r="L17" s="47">
        <v>8.2000000000000003E-2</v>
      </c>
      <c r="M17" s="43">
        <v>4.7E-2</v>
      </c>
      <c r="N17" s="43">
        <v>0.13200000000000001</v>
      </c>
      <c r="O17" s="44">
        <v>8</v>
      </c>
      <c r="P17" s="42">
        <v>94</v>
      </c>
      <c r="Q17" s="48">
        <v>8.5000000000000006E-2</v>
      </c>
      <c r="R17" s="43">
        <v>3.6999999999999998E-2</v>
      </c>
      <c r="S17" s="43">
        <v>0.161</v>
      </c>
      <c r="T17" s="46">
        <v>7</v>
      </c>
      <c r="U17" s="42">
        <v>89</v>
      </c>
      <c r="V17" s="48">
        <v>7.9000000000000001E-2</v>
      </c>
      <c r="W17" s="43">
        <v>3.2000000000000001E-2</v>
      </c>
      <c r="X17" s="43">
        <v>0.155</v>
      </c>
      <c r="Y17" s="42">
        <v>1.0900000000000001</v>
      </c>
      <c r="Z17" s="42">
        <v>0.378</v>
      </c>
      <c r="AA17" s="42">
        <v>3.141</v>
      </c>
      <c r="AB17" s="46">
        <v>0.624</v>
      </c>
      <c r="AC17" s="42">
        <v>0.73599999999999999</v>
      </c>
      <c r="AD17" s="42">
        <v>5</v>
      </c>
      <c r="AE17" s="43">
        <v>2.7E-2</v>
      </c>
    </row>
    <row r="18" spans="1:31" s="2" customFormat="1" ht="17" thickBot="1" x14ac:dyDescent="0.25">
      <c r="A18" s="35"/>
      <c r="B18" s="36"/>
      <c r="C18" s="36"/>
      <c r="D18" s="36"/>
      <c r="E18" s="37"/>
      <c r="I18" s="2" t="s">
        <v>37</v>
      </c>
      <c r="J18" s="2">
        <v>34</v>
      </c>
      <c r="K18" s="2">
        <v>183</v>
      </c>
      <c r="L18" s="38">
        <v>0.186</v>
      </c>
      <c r="M18" s="39">
        <v>0.13200000000000001</v>
      </c>
      <c r="N18" s="39">
        <v>0.25</v>
      </c>
      <c r="O18" s="11">
        <v>10</v>
      </c>
      <c r="P18" s="2">
        <v>94</v>
      </c>
      <c r="Q18" s="40">
        <v>0.106</v>
      </c>
      <c r="R18" s="39">
        <v>5.1999999999999998E-2</v>
      </c>
      <c r="S18" s="39">
        <v>0.187</v>
      </c>
      <c r="T18" s="22">
        <v>24</v>
      </c>
      <c r="U18" s="2">
        <v>89</v>
      </c>
      <c r="V18" s="40">
        <v>0.27</v>
      </c>
      <c r="W18" s="39">
        <v>0.18099999999999999</v>
      </c>
      <c r="X18" s="39">
        <v>0.374</v>
      </c>
      <c r="Y18" s="2">
        <v>0.32200000000000001</v>
      </c>
      <c r="Z18" s="2">
        <v>0.14399999999999999</v>
      </c>
      <c r="AA18" s="2">
        <v>0.72199999999999998</v>
      </c>
      <c r="AB18" s="22" t="s">
        <v>131</v>
      </c>
      <c r="AC18" s="2" t="s">
        <v>129</v>
      </c>
      <c r="AD18" s="2">
        <v>5</v>
      </c>
      <c r="AE18" s="39">
        <v>2.7E-2</v>
      </c>
    </row>
    <row r="19" spans="1:31" ht="17" thickBot="1" x14ac:dyDescent="0.25">
      <c r="A19" s="3"/>
      <c r="B19" s="4"/>
      <c r="C19" s="4"/>
      <c r="D19" s="4"/>
      <c r="E19" s="5"/>
      <c r="I19" s="42" t="s">
        <v>39</v>
      </c>
      <c r="J19" s="42">
        <v>8</v>
      </c>
      <c r="K19" s="42">
        <v>183</v>
      </c>
      <c r="L19" s="47">
        <v>4.3999999999999997E-2</v>
      </c>
      <c r="M19" s="43">
        <v>1.9E-2</v>
      </c>
      <c r="N19" s="43">
        <v>8.4000000000000005E-2</v>
      </c>
      <c r="O19" s="44">
        <v>1</v>
      </c>
      <c r="P19" s="42">
        <v>94</v>
      </c>
      <c r="Q19" s="48">
        <v>1.0999999999999999E-2</v>
      </c>
      <c r="R19" s="43">
        <v>0</v>
      </c>
      <c r="S19" s="43">
        <v>5.8000000000000003E-2</v>
      </c>
      <c r="T19" s="46">
        <v>7</v>
      </c>
      <c r="U19" s="42">
        <v>89</v>
      </c>
      <c r="V19" s="48">
        <v>7.9000000000000001E-2</v>
      </c>
      <c r="W19" s="43">
        <v>3.2000000000000001E-2</v>
      </c>
      <c r="X19" s="43">
        <v>0.155</v>
      </c>
      <c r="Y19" s="42">
        <v>0.126</v>
      </c>
      <c r="Z19" s="42">
        <v>1.4999999999999999E-2</v>
      </c>
      <c r="AA19" s="42">
        <v>1.0449999999999999</v>
      </c>
      <c r="AB19" s="46">
        <v>8.5000000000000006E-2</v>
      </c>
      <c r="AC19" s="42">
        <v>0.14299999999999999</v>
      </c>
      <c r="AD19" s="42">
        <v>5</v>
      </c>
      <c r="AE19" s="43">
        <v>2.7E-2</v>
      </c>
    </row>
    <row r="20" spans="1:31" ht="17" thickBot="1" x14ac:dyDescent="0.25">
      <c r="A20" s="3"/>
      <c r="B20" s="4"/>
      <c r="C20" s="4"/>
      <c r="D20" s="4"/>
      <c r="E20" s="5"/>
      <c r="I20" s="42" t="s">
        <v>40</v>
      </c>
      <c r="J20" s="42">
        <v>23</v>
      </c>
      <c r="K20" s="42">
        <v>183</v>
      </c>
      <c r="L20" s="47">
        <v>0.126</v>
      </c>
      <c r="M20" s="43">
        <v>8.1000000000000003E-2</v>
      </c>
      <c r="N20" s="43">
        <v>0.183</v>
      </c>
      <c r="O20" s="44">
        <v>9</v>
      </c>
      <c r="P20" s="42">
        <v>94</v>
      </c>
      <c r="Q20" s="48">
        <v>9.6000000000000002E-2</v>
      </c>
      <c r="R20" s="43">
        <v>4.4999999999999998E-2</v>
      </c>
      <c r="S20" s="43">
        <v>0.17399999999999999</v>
      </c>
      <c r="T20" s="46">
        <v>14</v>
      </c>
      <c r="U20" s="42">
        <v>89</v>
      </c>
      <c r="V20" s="48">
        <v>0.157</v>
      </c>
      <c r="W20" s="43">
        <v>8.8999999999999996E-2</v>
      </c>
      <c r="X20" s="43">
        <v>0.25</v>
      </c>
      <c r="Y20" s="42">
        <v>0.56699999999999995</v>
      </c>
      <c r="Z20" s="42">
        <v>0.23200000000000001</v>
      </c>
      <c r="AA20" s="42">
        <v>1.3859999999999999</v>
      </c>
      <c r="AB20" s="46">
        <v>0.246</v>
      </c>
      <c r="AC20" s="42">
        <v>0.312</v>
      </c>
      <c r="AD20" s="42">
        <v>5</v>
      </c>
      <c r="AE20" s="43">
        <v>2.7E-2</v>
      </c>
    </row>
    <row r="21" spans="1:31" ht="17" thickBot="1" x14ac:dyDescent="0.25">
      <c r="A21" s="3"/>
      <c r="B21" s="4"/>
      <c r="C21" s="4"/>
      <c r="D21" s="4"/>
      <c r="E21" s="5"/>
      <c r="I21" s="42" t="s">
        <v>41</v>
      </c>
      <c r="J21" s="42">
        <v>6</v>
      </c>
      <c r="K21" s="42">
        <v>183</v>
      </c>
      <c r="L21" s="47">
        <v>3.3000000000000002E-2</v>
      </c>
      <c r="M21" s="43">
        <v>1.2E-2</v>
      </c>
      <c r="N21" s="43">
        <v>7.0000000000000007E-2</v>
      </c>
      <c r="O21" s="44">
        <v>1</v>
      </c>
      <c r="P21" s="42">
        <v>94</v>
      </c>
      <c r="Q21" s="48">
        <v>1.0999999999999999E-2</v>
      </c>
      <c r="R21" s="43">
        <v>0</v>
      </c>
      <c r="S21" s="43">
        <v>5.8000000000000003E-2</v>
      </c>
      <c r="T21" s="46">
        <v>5</v>
      </c>
      <c r="U21" s="42">
        <v>89</v>
      </c>
      <c r="V21" s="48">
        <v>5.6000000000000001E-2</v>
      </c>
      <c r="W21" s="43">
        <v>1.7999999999999999E-2</v>
      </c>
      <c r="X21" s="43">
        <v>0.126</v>
      </c>
      <c r="Y21" s="42">
        <v>0.18099999999999999</v>
      </c>
      <c r="Z21" s="42">
        <v>2.1000000000000001E-2</v>
      </c>
      <c r="AA21" s="42">
        <v>1.5780000000000001</v>
      </c>
      <c r="AB21" s="49">
        <v>0.252</v>
      </c>
      <c r="AC21" s="42">
        <v>0.35699999999999998</v>
      </c>
      <c r="AD21" s="42">
        <v>5</v>
      </c>
      <c r="AE21" s="43">
        <v>2.7E-2</v>
      </c>
    </row>
    <row r="22" spans="1:31" ht="17" thickBot="1" x14ac:dyDescent="0.25">
      <c r="A22" s="3"/>
      <c r="B22" s="4"/>
      <c r="C22" s="4"/>
      <c r="D22" s="4"/>
      <c r="E22" s="5"/>
      <c r="I22" s="42" t="s">
        <v>42</v>
      </c>
      <c r="J22" s="42">
        <v>40</v>
      </c>
      <c r="K22" s="42">
        <v>188</v>
      </c>
      <c r="L22" s="47">
        <f>J22/K22</f>
        <v>0.21276595744680851</v>
      </c>
      <c r="M22" s="43">
        <v>0.214</v>
      </c>
      <c r="N22" s="43">
        <v>0.371</v>
      </c>
      <c r="O22" s="44">
        <v>21</v>
      </c>
      <c r="P22" s="42">
        <v>97</v>
      </c>
      <c r="Q22" s="48">
        <f>O22/P22</f>
        <v>0.21649484536082475</v>
      </c>
      <c r="R22" s="43">
        <v>0.216</v>
      </c>
      <c r="S22" s="43">
        <v>0.45700000000000002</v>
      </c>
      <c r="T22" s="46">
        <v>19</v>
      </c>
      <c r="U22" s="42">
        <v>91</v>
      </c>
      <c r="V22" s="48">
        <f>T22/U22</f>
        <v>0.2087912087912088</v>
      </c>
      <c r="W22" s="43">
        <v>0.16</v>
      </c>
      <c r="X22" s="43">
        <v>0.36699999999999999</v>
      </c>
      <c r="Y22" s="42">
        <v>1.4390000000000001</v>
      </c>
      <c r="Z22" s="42">
        <v>0.68899999999999995</v>
      </c>
      <c r="AA22" s="42">
        <v>3.008</v>
      </c>
      <c r="AB22" s="49">
        <v>0.34100000000000003</v>
      </c>
      <c r="AC22" s="42">
        <v>0.434</v>
      </c>
      <c r="AD22" s="42">
        <v>0</v>
      </c>
      <c r="AE22" s="43">
        <v>0</v>
      </c>
    </row>
    <row r="23" spans="1:31" s="2" customFormat="1" ht="17" thickBot="1" x14ac:dyDescent="0.25">
      <c r="A23" s="35"/>
      <c r="B23" s="36"/>
      <c r="C23" s="36"/>
      <c r="D23" s="36"/>
      <c r="E23" s="37"/>
      <c r="I23" s="2" t="s">
        <v>43</v>
      </c>
      <c r="J23" s="2">
        <v>99</v>
      </c>
      <c r="K23" s="42">
        <v>188</v>
      </c>
      <c r="L23" s="47">
        <f>J23/K23</f>
        <v>0.52659574468085102</v>
      </c>
      <c r="M23" s="39">
        <v>0.45300000000000001</v>
      </c>
      <c r="N23" s="39">
        <v>0.6</v>
      </c>
      <c r="O23" s="11">
        <v>43</v>
      </c>
      <c r="P23" s="2">
        <v>97</v>
      </c>
      <c r="Q23" s="48">
        <f>O23/P23</f>
        <v>0.44329896907216493</v>
      </c>
      <c r="R23" s="39">
        <v>0.34200000000000003</v>
      </c>
      <c r="S23" s="39">
        <v>0.54800000000000004</v>
      </c>
      <c r="T23" s="22">
        <v>56</v>
      </c>
      <c r="U23" s="2">
        <v>91</v>
      </c>
      <c r="V23" s="48">
        <f>T23/U23</f>
        <v>0.61538461538461542</v>
      </c>
      <c r="W23" s="39">
        <v>0.50800000000000001</v>
      </c>
      <c r="X23" s="39">
        <v>0.71599999999999997</v>
      </c>
      <c r="Y23" s="2">
        <v>0.498</v>
      </c>
      <c r="Z23" s="2">
        <v>0.27800000000000002</v>
      </c>
      <c r="AA23" s="2">
        <v>0.89100000000000001</v>
      </c>
      <c r="AB23" s="41" t="s">
        <v>50</v>
      </c>
      <c r="AC23" s="2" t="s">
        <v>132</v>
      </c>
      <c r="AD23" s="2">
        <v>0</v>
      </c>
      <c r="AE23" s="39">
        <v>0</v>
      </c>
    </row>
    <row r="24" spans="1:31" s="2" customFormat="1" ht="17" thickBot="1" x14ac:dyDescent="0.25">
      <c r="A24" s="35"/>
      <c r="B24" s="36"/>
      <c r="C24" s="36"/>
      <c r="D24" s="36"/>
      <c r="E24" s="37"/>
      <c r="I24" s="2" t="s">
        <v>44</v>
      </c>
      <c r="J24" s="2">
        <v>19</v>
      </c>
      <c r="K24" s="42">
        <v>188</v>
      </c>
      <c r="L24" s="47">
        <f>J24/K24</f>
        <v>0.10106382978723404</v>
      </c>
      <c r="M24" s="39">
        <v>0.1</v>
      </c>
      <c r="N24" s="39">
        <v>0.24</v>
      </c>
      <c r="O24" s="11">
        <v>14</v>
      </c>
      <c r="P24" s="2">
        <v>97</v>
      </c>
      <c r="Q24" s="48">
        <f>O24/P24</f>
        <v>0.14432989690721648</v>
      </c>
      <c r="R24" s="39">
        <v>0.14099999999999999</v>
      </c>
      <c r="S24" s="39">
        <v>0.378</v>
      </c>
      <c r="T24" s="22">
        <v>5</v>
      </c>
      <c r="U24" s="2">
        <v>91</v>
      </c>
      <c r="V24" s="48">
        <f>T24/U24</f>
        <v>5.4945054945054944E-2</v>
      </c>
      <c r="W24" s="39">
        <v>2.7E-2</v>
      </c>
      <c r="X24" s="39">
        <v>0.18099999999999999</v>
      </c>
      <c r="Y24" s="2">
        <v>3.6469999999999998</v>
      </c>
      <c r="Z24" s="2">
        <v>1.2190000000000001</v>
      </c>
      <c r="AA24" s="2">
        <v>10.907999999999999</v>
      </c>
      <c r="AB24" s="41" t="s">
        <v>133</v>
      </c>
      <c r="AC24" s="2" t="s">
        <v>134</v>
      </c>
      <c r="AD24" s="2">
        <v>0</v>
      </c>
      <c r="AE24" s="39">
        <v>0</v>
      </c>
    </row>
    <row r="25" spans="1:31" ht="17" thickBot="1" x14ac:dyDescent="0.25">
      <c r="A25" s="3"/>
      <c r="B25" s="4"/>
      <c r="C25" s="4"/>
      <c r="D25" s="4"/>
      <c r="E25" s="5"/>
      <c r="I25" s="42" t="s">
        <v>116</v>
      </c>
      <c r="J25" s="42">
        <v>30</v>
      </c>
      <c r="K25" s="42">
        <v>188</v>
      </c>
      <c r="L25" s="47">
        <f>J25/K25</f>
        <v>0.15957446808510639</v>
      </c>
      <c r="M25" s="43">
        <v>0.16300000000000001</v>
      </c>
      <c r="N25" s="43">
        <v>0.315</v>
      </c>
      <c r="O25" s="44">
        <v>19</v>
      </c>
      <c r="P25" s="2">
        <v>97</v>
      </c>
      <c r="Q25" s="48">
        <f>O25/P25</f>
        <v>0.19587628865979381</v>
      </c>
      <c r="R25" s="43">
        <v>0.19600000000000001</v>
      </c>
      <c r="S25" s="43">
        <v>0.437</v>
      </c>
      <c r="T25" s="46">
        <v>11</v>
      </c>
      <c r="U25" s="2">
        <v>91</v>
      </c>
      <c r="V25" s="48">
        <f>T25/U25</f>
        <v>0.12087912087912088</v>
      </c>
      <c r="W25" s="43">
        <v>8.5000000000000006E-2</v>
      </c>
      <c r="X25" s="43">
        <v>0.27500000000000002</v>
      </c>
      <c r="Y25" s="42">
        <v>2.2490000000000001</v>
      </c>
      <c r="Z25" s="42">
        <v>0.96899999999999997</v>
      </c>
      <c r="AA25" s="42">
        <v>5.2220000000000004</v>
      </c>
      <c r="AB25" s="46">
        <v>0.06</v>
      </c>
      <c r="AC25" s="42">
        <v>8.8999999999999996E-2</v>
      </c>
      <c r="AD25" s="42">
        <v>0</v>
      </c>
      <c r="AE25" s="43">
        <v>0</v>
      </c>
    </row>
    <row r="26" spans="1:31" s="2" customFormat="1" ht="17" thickBot="1" x14ac:dyDescent="0.25">
      <c r="A26" s="35"/>
      <c r="B26" s="36"/>
      <c r="C26" s="36"/>
      <c r="D26" s="36"/>
      <c r="E26" s="37"/>
      <c r="I26" s="2" t="s">
        <v>45</v>
      </c>
      <c r="J26" s="2">
        <v>29</v>
      </c>
      <c r="K26" s="2">
        <v>182</v>
      </c>
      <c r="L26" s="38">
        <v>0.159</v>
      </c>
      <c r="M26" s="39">
        <v>0.109</v>
      </c>
      <c r="N26" s="39">
        <v>0.221</v>
      </c>
      <c r="O26" s="11">
        <v>9</v>
      </c>
      <c r="P26" s="2">
        <v>93</v>
      </c>
      <c r="Q26" s="40">
        <v>9.7000000000000003E-2</v>
      </c>
      <c r="R26" s="39">
        <v>4.4999999999999998E-2</v>
      </c>
      <c r="S26" s="39">
        <v>0.17599999999999999</v>
      </c>
      <c r="T26" s="22">
        <v>20</v>
      </c>
      <c r="U26" s="2">
        <v>89</v>
      </c>
      <c r="V26" s="40">
        <v>0.22500000000000001</v>
      </c>
      <c r="W26" s="39">
        <v>0.14299999999999999</v>
      </c>
      <c r="X26" s="39">
        <v>0.32600000000000001</v>
      </c>
      <c r="Y26" s="2">
        <v>0.37</v>
      </c>
      <c r="Z26" s="2">
        <v>0.158</v>
      </c>
      <c r="AA26" s="2">
        <v>0.86399999999999999</v>
      </c>
      <c r="AB26" s="22" t="s">
        <v>114</v>
      </c>
      <c r="AC26" s="2" t="s">
        <v>94</v>
      </c>
      <c r="AD26" s="2">
        <v>6</v>
      </c>
      <c r="AE26" s="39">
        <v>3.2000000000000001E-2</v>
      </c>
    </row>
    <row r="27" spans="1:31" ht="17" thickBot="1" x14ac:dyDescent="0.25">
      <c r="A27" s="3"/>
      <c r="B27" s="4"/>
      <c r="C27" s="4"/>
      <c r="D27" s="4"/>
      <c r="E27" s="5"/>
      <c r="I27" s="42" t="s">
        <v>46</v>
      </c>
      <c r="J27" s="42">
        <v>2</v>
      </c>
      <c r="K27" s="42">
        <v>183</v>
      </c>
      <c r="L27" s="47">
        <v>1.0999999999999999E-2</v>
      </c>
      <c r="M27" s="43">
        <v>1E-3</v>
      </c>
      <c r="N27" s="43">
        <v>3.9E-2</v>
      </c>
      <c r="O27" s="44">
        <v>1</v>
      </c>
      <c r="P27" s="42">
        <v>94</v>
      </c>
      <c r="Q27" s="48">
        <v>1.0999999999999999E-2</v>
      </c>
      <c r="R27" s="43">
        <v>0</v>
      </c>
      <c r="S27" s="43">
        <v>5.8000000000000003E-2</v>
      </c>
      <c r="T27" s="46">
        <v>1</v>
      </c>
      <c r="U27" s="42">
        <v>89</v>
      </c>
      <c r="V27" s="48">
        <v>1.0999999999999999E-2</v>
      </c>
      <c r="W27" s="43">
        <v>0</v>
      </c>
      <c r="X27" s="43">
        <v>6.0999999999999999E-2</v>
      </c>
      <c r="Y27" s="42">
        <v>0.94599999999999995</v>
      </c>
      <c r="Z27" s="42">
        <v>5.8000000000000003E-2</v>
      </c>
      <c r="AA27" s="42">
        <v>15.361000000000001</v>
      </c>
      <c r="AB27" s="46">
        <v>0.89600000000000002</v>
      </c>
      <c r="AC27" s="42">
        <v>1</v>
      </c>
      <c r="AD27" s="42">
        <v>5</v>
      </c>
      <c r="AE27" s="43">
        <v>2.7E-2</v>
      </c>
    </row>
    <row r="28" spans="1:31" ht="17" customHeight="1" thickBot="1" x14ac:dyDescent="0.25">
      <c r="A28" s="67"/>
      <c r="B28" s="68"/>
      <c r="C28" s="68"/>
      <c r="D28" s="68"/>
      <c r="E28" s="69"/>
      <c r="I28" s="42" t="s">
        <v>47</v>
      </c>
      <c r="J28" s="42">
        <v>37</v>
      </c>
      <c r="K28" s="42">
        <v>182</v>
      </c>
      <c r="L28" s="47">
        <v>0.20300000000000001</v>
      </c>
      <c r="M28" s="43">
        <v>0.14699999999999999</v>
      </c>
      <c r="N28" s="43">
        <v>0.26900000000000002</v>
      </c>
      <c r="O28" s="44">
        <v>17</v>
      </c>
      <c r="P28" s="42">
        <v>93</v>
      </c>
      <c r="Q28" s="48">
        <v>0.183</v>
      </c>
      <c r="R28" s="43">
        <v>0.11</v>
      </c>
      <c r="S28" s="43">
        <v>0.27600000000000002</v>
      </c>
      <c r="T28" s="46">
        <v>20</v>
      </c>
      <c r="U28" s="42">
        <v>89</v>
      </c>
      <c r="V28" s="48">
        <v>0.22500000000000001</v>
      </c>
      <c r="W28" s="43">
        <v>0.14299999999999999</v>
      </c>
      <c r="X28" s="43">
        <v>0.32600000000000001</v>
      </c>
      <c r="Y28" s="42">
        <v>0.77200000000000002</v>
      </c>
      <c r="Z28" s="42">
        <v>0.374</v>
      </c>
      <c r="AA28" s="42">
        <v>1.5920000000000001</v>
      </c>
      <c r="AB28" s="46">
        <v>0.48699999999999999</v>
      </c>
      <c r="AC28" s="42">
        <v>0.55900000000000005</v>
      </c>
      <c r="AD28" s="42">
        <v>6</v>
      </c>
      <c r="AE28" s="43">
        <v>3.2000000000000001E-2</v>
      </c>
    </row>
    <row r="29" spans="1:31" ht="17" thickBot="1" x14ac:dyDescent="0.25">
      <c r="A29" s="3"/>
      <c r="B29" s="4"/>
      <c r="C29" s="4"/>
      <c r="D29" s="4"/>
      <c r="E29" s="5"/>
      <c r="F29" s="16"/>
      <c r="G29" s="16"/>
      <c r="H29" s="16"/>
      <c r="I29" s="42" t="s">
        <v>48</v>
      </c>
      <c r="J29" s="42">
        <v>20</v>
      </c>
      <c r="K29" s="42">
        <v>181</v>
      </c>
      <c r="L29" s="47">
        <v>0.11</v>
      </c>
      <c r="M29" s="43">
        <v>6.9000000000000006E-2</v>
      </c>
      <c r="N29" s="43">
        <v>0.16500000000000001</v>
      </c>
      <c r="O29" s="44">
        <v>4</v>
      </c>
      <c r="P29" s="42">
        <v>93</v>
      </c>
      <c r="Q29" s="48">
        <v>4.2999999999999997E-2</v>
      </c>
      <c r="R29" s="43">
        <v>1.2E-2</v>
      </c>
      <c r="S29" s="43">
        <v>0.106</v>
      </c>
      <c r="T29" s="46">
        <v>16</v>
      </c>
      <c r="U29" s="42">
        <v>88</v>
      </c>
      <c r="V29" s="48">
        <v>0.182</v>
      </c>
      <c r="W29" s="43">
        <v>0.108</v>
      </c>
      <c r="X29" s="43">
        <v>0.27800000000000002</v>
      </c>
      <c r="Y29" s="2">
        <v>0.20200000000000001</v>
      </c>
      <c r="Z29" s="42">
        <v>6.5000000000000002E-2</v>
      </c>
      <c r="AA29" s="42">
        <v>0.63200000000000001</v>
      </c>
      <c r="AB29" s="22" t="s">
        <v>49</v>
      </c>
      <c r="AC29" s="42" t="s">
        <v>50</v>
      </c>
      <c r="AD29" s="42">
        <v>7</v>
      </c>
      <c r="AE29" s="43">
        <v>3.6999999999999998E-2</v>
      </c>
    </row>
    <row r="30" spans="1:31" ht="17" thickBot="1" x14ac:dyDescent="0.25">
      <c r="A30" s="3" t="s">
        <v>77</v>
      </c>
      <c r="B30" s="4" t="s">
        <v>78</v>
      </c>
      <c r="C30" s="4" t="s">
        <v>60</v>
      </c>
      <c r="D30" s="4" t="s">
        <v>60</v>
      </c>
      <c r="E30" s="5" t="s">
        <v>60</v>
      </c>
      <c r="F30" s="16"/>
      <c r="G30" s="16"/>
      <c r="H30" s="16"/>
    </row>
    <row r="31" spans="1:31" ht="17" thickBot="1" x14ac:dyDescent="0.25">
      <c r="A31" s="3" t="s">
        <v>79</v>
      </c>
      <c r="B31" s="4" t="s">
        <v>80</v>
      </c>
      <c r="C31" s="4" t="s">
        <v>60</v>
      </c>
      <c r="D31" s="4" t="s">
        <v>60</v>
      </c>
      <c r="E31" s="5" t="s">
        <v>60</v>
      </c>
      <c r="F31" s="16"/>
      <c r="G31" s="16"/>
      <c r="H31" s="16"/>
      <c r="Y31" t="s">
        <v>127</v>
      </c>
    </row>
    <row r="32" spans="1:31" ht="17" thickBot="1" x14ac:dyDescent="0.25">
      <c r="A32" s="3" t="s">
        <v>81</v>
      </c>
      <c r="B32" s="4" t="s">
        <v>82</v>
      </c>
      <c r="C32" s="4" t="s">
        <v>60</v>
      </c>
      <c r="D32" s="4" t="s">
        <v>60</v>
      </c>
      <c r="E32" s="5" t="s">
        <v>60</v>
      </c>
      <c r="F32" s="16"/>
      <c r="G32" s="16"/>
      <c r="H32" s="16"/>
      <c r="Y32" t="s">
        <v>128</v>
      </c>
      <c r="AB32" s="23">
        <f>1/0.322</f>
        <v>3.1055900621118013</v>
      </c>
    </row>
    <row r="33" spans="1:22" ht="17" thickBot="1" x14ac:dyDescent="0.25">
      <c r="A33" s="3" t="s">
        <v>83</v>
      </c>
      <c r="B33" s="4" t="s">
        <v>84</v>
      </c>
      <c r="C33" s="4" t="s">
        <v>60</v>
      </c>
      <c r="D33" s="4" t="s">
        <v>60</v>
      </c>
      <c r="E33" s="5" t="s">
        <v>60</v>
      </c>
      <c r="F33" s="16"/>
      <c r="G33" s="16"/>
      <c r="H33" s="16"/>
    </row>
    <row r="34" spans="1:22" ht="17" thickBot="1" x14ac:dyDescent="0.25">
      <c r="A34" s="3" t="s">
        <v>85</v>
      </c>
      <c r="B34" s="4" t="s">
        <v>65</v>
      </c>
      <c r="C34" s="4" t="s">
        <v>60</v>
      </c>
      <c r="D34" s="4" t="s">
        <v>60</v>
      </c>
      <c r="E34" s="5" t="s">
        <v>60</v>
      </c>
      <c r="F34" s="16"/>
      <c r="G34" s="16"/>
      <c r="H34" s="16"/>
    </row>
    <row r="35" spans="1:22" ht="18" customHeight="1" thickBot="1" x14ac:dyDescent="0.25">
      <c r="A35" s="3" t="s">
        <v>86</v>
      </c>
      <c r="B35" s="4" t="s">
        <v>87</v>
      </c>
      <c r="C35" s="4" t="s">
        <v>60</v>
      </c>
      <c r="D35" s="4" t="s">
        <v>60</v>
      </c>
      <c r="E35" s="5" t="s">
        <v>60</v>
      </c>
      <c r="F35" s="16"/>
      <c r="G35" s="16"/>
      <c r="H35" s="16"/>
    </row>
    <row r="36" spans="1:22" ht="17" thickBot="1" x14ac:dyDescent="0.25">
      <c r="A36" s="3" t="s">
        <v>88</v>
      </c>
      <c r="B36" s="4" t="s">
        <v>89</v>
      </c>
      <c r="C36" s="4" t="s">
        <v>60</v>
      </c>
      <c r="D36" s="4" t="s">
        <v>60</v>
      </c>
      <c r="E36" s="5" t="s">
        <v>60</v>
      </c>
      <c r="F36" s="16"/>
      <c r="G36" s="16"/>
      <c r="H36" s="16"/>
    </row>
    <row r="37" spans="1:22" x14ac:dyDescent="0.2">
      <c r="I37" s="50"/>
      <c r="J37" s="50"/>
      <c r="K37" s="50"/>
      <c r="L37" s="50"/>
      <c r="M37" s="50"/>
      <c r="P37" s="17"/>
      <c r="Q37" s="21" t="s">
        <v>137</v>
      </c>
      <c r="R37" s="21" t="s">
        <v>57</v>
      </c>
      <c r="S37" s="21" t="s">
        <v>138</v>
      </c>
      <c r="T37" s="26" t="s">
        <v>120</v>
      </c>
    </row>
    <row r="38" spans="1:22" x14ac:dyDescent="0.2">
      <c r="I38" s="16"/>
      <c r="J38" s="50"/>
      <c r="K38" s="50"/>
      <c r="L38" s="50"/>
      <c r="M38" s="16"/>
      <c r="P38" s="17" t="s">
        <v>58</v>
      </c>
      <c r="Q38" s="18" t="s">
        <v>59</v>
      </c>
      <c r="R38" s="18" t="s">
        <v>117</v>
      </c>
      <c r="S38" s="18" t="s">
        <v>118</v>
      </c>
      <c r="T38" s="19" t="s">
        <v>119</v>
      </c>
    </row>
    <row r="39" spans="1:22" x14ac:dyDescent="0.2">
      <c r="I39" s="50"/>
      <c r="J39" s="50"/>
      <c r="K39" s="50"/>
      <c r="L39" s="50"/>
      <c r="M39" s="16"/>
      <c r="P39" s="17" t="s">
        <v>61</v>
      </c>
      <c r="Q39" s="25" t="str">
        <f>CONCATENATE(J3, " (", ROUND(100*L3, 1), ")")</f>
        <v>96 (51.1)</v>
      </c>
      <c r="R39" s="25" t="str">
        <f>CONCATENATE(O3, " (", ROUND(100*Q3, 1), ")")</f>
        <v>54 (55.7)</v>
      </c>
      <c r="S39" s="25" t="str">
        <f>CONCATENATE(T3, " (", ROUND(100*V3, 1), ")")</f>
        <v>42 (46.2)</v>
      </c>
      <c r="T39" s="27">
        <f>AB3</f>
        <v>0.19800000000000001</v>
      </c>
      <c r="U39" t="s">
        <v>106</v>
      </c>
      <c r="V39"/>
    </row>
    <row r="40" spans="1:22" x14ac:dyDescent="0.2">
      <c r="I40" s="16"/>
      <c r="J40" s="51"/>
      <c r="K40" s="51"/>
      <c r="L40" s="51"/>
      <c r="M40" s="16"/>
      <c r="P40" s="17" t="s">
        <v>105</v>
      </c>
      <c r="Q40" s="25" t="str">
        <f>CONCATENATE(J2, " (", ROUND(100*L2, 1), ")")</f>
        <v>35 (18.6)</v>
      </c>
      <c r="R40" s="25" t="str">
        <f>CONCATENATE(O2, " (", ROUND(100*Q2, 1), ")")</f>
        <v>13 (13.4)</v>
      </c>
      <c r="S40" s="25" t="str">
        <f>CONCATENATE(T2, " (", ROUND(100*V2, 1), ")")</f>
        <v>22 (24.2)</v>
      </c>
      <c r="T40" s="28">
        <f>AB2</f>
        <v>6.2E-2</v>
      </c>
      <c r="U40" t="s">
        <v>23</v>
      </c>
      <c r="V40"/>
    </row>
    <row r="41" spans="1:22" x14ac:dyDescent="0.2">
      <c r="I41" s="16"/>
      <c r="J41" s="51"/>
      <c r="K41" s="51"/>
      <c r="L41" s="51"/>
      <c r="M41" s="16"/>
      <c r="P41" s="17" t="s">
        <v>62</v>
      </c>
      <c r="Q41" s="25" t="str">
        <f>CONCATENATE(J4, " (", ROUND(100*L4, 1), ")")</f>
        <v>28 (15)</v>
      </c>
      <c r="R41" s="25" t="str">
        <f>CONCATENATE(O4, " (", ROUND(100*Q4, 1), ")")</f>
        <v>15 (15.6)</v>
      </c>
      <c r="S41" s="25" t="str">
        <f>CONCATENATE(T4, " (", ROUND(100*V4, 1), ")")</f>
        <v>13 (14.3)</v>
      </c>
      <c r="T41" s="27">
        <f>AB4</f>
        <v>0.879</v>
      </c>
      <c r="U41" t="s">
        <v>25</v>
      </c>
      <c r="V41"/>
    </row>
    <row r="42" spans="1:22" x14ac:dyDescent="0.2">
      <c r="I42" s="16"/>
      <c r="J42" s="51"/>
      <c r="K42" s="51"/>
      <c r="L42" s="51"/>
      <c r="M42" s="16"/>
      <c r="P42" s="74" t="s">
        <v>63</v>
      </c>
      <c r="Q42" s="75"/>
      <c r="R42" s="75"/>
      <c r="S42" s="75"/>
      <c r="T42" s="76"/>
      <c r="U42" s="16"/>
      <c r="V42"/>
    </row>
    <row r="43" spans="1:22" ht="18" customHeight="1" x14ac:dyDescent="0.2">
      <c r="I43" s="16"/>
      <c r="J43" s="51"/>
      <c r="K43" s="51"/>
      <c r="L43" s="51"/>
      <c r="M43" s="16"/>
      <c r="P43" s="19" t="s">
        <v>110</v>
      </c>
      <c r="Q43" s="25" t="str">
        <f t="shared" ref="Q43:Q59" si="3">CONCATENATE(J5, " (", ROUND(100*L5, 1), ")")</f>
        <v>106 (56.4)</v>
      </c>
      <c r="R43" s="25" t="str">
        <f t="shared" ref="R43:R59" si="4">CONCATENATE(O5, " (", ROUND(100*Q5, 1), ")")</f>
        <v>51 (52.6)</v>
      </c>
      <c r="S43" s="25" t="str">
        <f t="shared" ref="S43:S59" si="5">CONCATENATE(T5, " (", ROUND(100*V5, 1), ")")</f>
        <v>55 (60.4)</v>
      </c>
      <c r="T43" s="27">
        <f>AB5</f>
        <v>0.3</v>
      </c>
      <c r="U43" t="s">
        <v>26</v>
      </c>
      <c r="V43"/>
    </row>
    <row r="44" spans="1:22" x14ac:dyDescent="0.2">
      <c r="I44" s="66"/>
      <c r="J44" s="66"/>
      <c r="K44" s="66"/>
      <c r="L44" s="66"/>
      <c r="M44" s="66"/>
      <c r="P44" s="19" t="s">
        <v>109</v>
      </c>
      <c r="Q44" s="25" t="str">
        <f t="shared" si="3"/>
        <v>21 (11.2)</v>
      </c>
      <c r="R44" s="25" t="str">
        <f t="shared" si="4"/>
        <v>8 (8.2)</v>
      </c>
      <c r="S44" s="25" t="str">
        <f t="shared" si="5"/>
        <v>13 (14.3)</v>
      </c>
      <c r="T44" s="27">
        <f t="shared" ref="T44:T59" si="6">AB6</f>
        <v>0.45500000000000002</v>
      </c>
      <c r="U44" t="s">
        <v>27</v>
      </c>
      <c r="V44"/>
    </row>
    <row r="45" spans="1:22" x14ac:dyDescent="0.2">
      <c r="I45" s="24"/>
      <c r="J45" s="51"/>
      <c r="K45" s="51"/>
      <c r="L45" s="51"/>
      <c r="M45" s="16"/>
      <c r="P45" s="25" t="s">
        <v>107</v>
      </c>
      <c r="Q45" s="25" t="str">
        <f t="shared" si="3"/>
        <v>22 (11.7)</v>
      </c>
      <c r="R45" s="25" t="str">
        <f t="shared" si="4"/>
        <v>14 (14.4)</v>
      </c>
      <c r="S45" s="25" t="str">
        <f t="shared" si="5"/>
        <v>8 (8.8)</v>
      </c>
      <c r="T45" s="27">
        <f t="shared" si="6"/>
        <v>0.19500000000000001</v>
      </c>
      <c r="U45" t="s">
        <v>90</v>
      </c>
      <c r="V45"/>
    </row>
    <row r="46" spans="1:22" ht="30" x14ac:dyDescent="0.2">
      <c r="I46" s="24"/>
      <c r="J46" s="51"/>
      <c r="K46" s="51"/>
      <c r="L46" s="51"/>
      <c r="M46" s="16"/>
      <c r="P46" s="19" t="s">
        <v>64</v>
      </c>
      <c r="Q46" s="25" t="str">
        <f t="shared" si="3"/>
        <v>2 (1.1)</v>
      </c>
      <c r="R46" s="25" t="str">
        <f t="shared" si="4"/>
        <v>2 (2.1)</v>
      </c>
      <c r="S46" s="25" t="str">
        <f t="shared" si="5"/>
        <v>0 (0)</v>
      </c>
      <c r="T46" s="27">
        <f t="shared" si="6"/>
        <v>0.24299999999999999</v>
      </c>
      <c r="U46" t="s">
        <v>91</v>
      </c>
      <c r="V46"/>
    </row>
    <row r="47" spans="1:22" ht="16" customHeight="1" x14ac:dyDescent="0.2">
      <c r="I47" s="64"/>
      <c r="J47" s="65"/>
      <c r="K47" s="65"/>
      <c r="L47" s="65"/>
      <c r="M47" s="66"/>
      <c r="P47" s="20" t="s">
        <v>108</v>
      </c>
      <c r="Q47" s="25" t="str">
        <f t="shared" si="3"/>
        <v>3 (1.6)</v>
      </c>
      <c r="R47" s="25" t="str">
        <f t="shared" si="4"/>
        <v>2 (2.1)</v>
      </c>
      <c r="S47" s="25" t="str">
        <f t="shared" si="5"/>
        <v>1 (1.1)</v>
      </c>
      <c r="T47" s="27">
        <f t="shared" si="6"/>
        <v>0.61799999999999999</v>
      </c>
      <c r="U47" t="s">
        <v>93</v>
      </c>
      <c r="V47"/>
    </row>
    <row r="48" spans="1:22" x14ac:dyDescent="0.2">
      <c r="I48" s="64"/>
      <c r="J48" s="65"/>
      <c r="K48" s="65"/>
      <c r="L48" s="65"/>
      <c r="M48" s="66"/>
      <c r="P48" s="19" t="s">
        <v>111</v>
      </c>
      <c r="Q48" s="25" t="str">
        <f t="shared" si="3"/>
        <v>34 (18.1)</v>
      </c>
      <c r="R48" s="25" t="str">
        <f t="shared" si="4"/>
        <v>20 (20.6)</v>
      </c>
      <c r="S48" s="25" t="str">
        <f t="shared" si="5"/>
        <v>14 (15.4)</v>
      </c>
      <c r="T48" s="27">
        <f t="shared" si="6"/>
        <v>0.29199999999999998</v>
      </c>
      <c r="U48" t="s">
        <v>29</v>
      </c>
      <c r="V48"/>
    </row>
    <row r="49" spans="9:22" x14ac:dyDescent="0.2">
      <c r="I49" s="64"/>
      <c r="J49" s="65"/>
      <c r="K49" s="65"/>
      <c r="L49" s="65"/>
      <c r="M49" s="66"/>
      <c r="P49" s="17" t="s">
        <v>66</v>
      </c>
      <c r="Q49" s="25" t="str">
        <f t="shared" si="3"/>
        <v>31 (16.9)</v>
      </c>
      <c r="R49" s="25" t="str">
        <f t="shared" si="4"/>
        <v>18 (19.1)</v>
      </c>
      <c r="S49" s="25" t="str">
        <f t="shared" si="5"/>
        <v>13 (14.6)</v>
      </c>
      <c r="T49" s="27">
        <f t="shared" si="6"/>
        <v>0.35399999999999998</v>
      </c>
      <c r="U49" t="s">
        <v>30</v>
      </c>
      <c r="V49"/>
    </row>
    <row r="50" spans="9:22" x14ac:dyDescent="0.2">
      <c r="I50" s="64"/>
      <c r="J50" s="65"/>
      <c r="K50" s="65"/>
      <c r="L50" s="65"/>
      <c r="M50" s="66"/>
      <c r="P50" s="17" t="s">
        <v>67</v>
      </c>
      <c r="Q50" s="25" t="str">
        <f t="shared" si="3"/>
        <v>63 (34.4)</v>
      </c>
      <c r="R50" s="25" t="str">
        <f t="shared" si="4"/>
        <v>30 (31.9)</v>
      </c>
      <c r="S50" s="25" t="str">
        <f t="shared" si="5"/>
        <v>33 (37.1)</v>
      </c>
      <c r="T50" s="27">
        <f t="shared" si="6"/>
        <v>0.47</v>
      </c>
      <c r="U50" t="s">
        <v>31</v>
      </c>
      <c r="V50"/>
    </row>
    <row r="51" spans="9:22" x14ac:dyDescent="0.2">
      <c r="I51" s="24"/>
      <c r="J51" s="51"/>
      <c r="K51" s="51"/>
      <c r="L51" s="51"/>
      <c r="M51" s="16"/>
      <c r="P51" s="17" t="s">
        <v>68</v>
      </c>
      <c r="Q51" s="25" t="str">
        <f t="shared" si="3"/>
        <v>9 (4.9)</v>
      </c>
      <c r="R51" s="25" t="str">
        <f t="shared" si="4"/>
        <v>2 (2.1)</v>
      </c>
      <c r="S51" s="25" t="str">
        <f t="shared" si="5"/>
        <v>7 (7.9)</v>
      </c>
      <c r="T51" s="27">
        <f t="shared" si="6"/>
        <v>0.126</v>
      </c>
      <c r="U51" t="s">
        <v>32</v>
      </c>
      <c r="V51"/>
    </row>
    <row r="52" spans="9:22" x14ac:dyDescent="0.2">
      <c r="I52" s="24"/>
      <c r="J52" s="51"/>
      <c r="K52" s="51"/>
      <c r="L52" s="51"/>
      <c r="M52" s="16"/>
      <c r="P52" s="17" t="s">
        <v>69</v>
      </c>
      <c r="Q52" s="25" t="str">
        <f t="shared" si="3"/>
        <v>23 (12.6)</v>
      </c>
      <c r="R52" s="25" t="str">
        <f t="shared" si="4"/>
        <v>12 (12.8)</v>
      </c>
      <c r="S52" s="25" t="str">
        <f t="shared" si="5"/>
        <v>11 (12.4)</v>
      </c>
      <c r="T52" s="27">
        <f t="shared" si="6"/>
        <v>0.95499999999999996</v>
      </c>
      <c r="U52" t="s">
        <v>33</v>
      </c>
      <c r="V52"/>
    </row>
    <row r="53" spans="9:22" x14ac:dyDescent="0.2">
      <c r="I53" s="16"/>
      <c r="J53" s="51"/>
      <c r="K53" s="51"/>
      <c r="L53" s="51"/>
      <c r="M53" s="16"/>
      <c r="P53" s="17" t="s">
        <v>136</v>
      </c>
      <c r="Q53" s="25" t="str">
        <f t="shared" si="3"/>
        <v>34 (18.6)</v>
      </c>
      <c r="R53" s="25" t="str">
        <f t="shared" si="4"/>
        <v>10 (10.6)</v>
      </c>
      <c r="S53" s="25" t="str">
        <f t="shared" si="5"/>
        <v>24 (27)</v>
      </c>
      <c r="T53" s="34" t="str">
        <f>AB15</f>
        <v>0.008**</v>
      </c>
      <c r="U53" t="s">
        <v>34</v>
      </c>
      <c r="V53"/>
    </row>
    <row r="54" spans="9:22" x14ac:dyDescent="0.2">
      <c r="I54" s="16"/>
      <c r="J54" s="51"/>
      <c r="K54" s="51"/>
      <c r="L54" s="51"/>
      <c r="M54" s="16"/>
      <c r="P54" s="17" t="s">
        <v>70</v>
      </c>
      <c r="Q54" s="25" t="str">
        <f t="shared" si="3"/>
        <v>12 (6.6)</v>
      </c>
      <c r="R54" s="25" t="str">
        <f t="shared" si="4"/>
        <v>4 (4.3)</v>
      </c>
      <c r="S54" s="25" t="str">
        <f t="shared" si="5"/>
        <v>8 (9)</v>
      </c>
      <c r="T54" s="27">
        <f>AB16</f>
        <v>0.36</v>
      </c>
      <c r="U54" t="s">
        <v>35</v>
      </c>
      <c r="V54"/>
    </row>
    <row r="55" spans="9:22" x14ac:dyDescent="0.2">
      <c r="I55" s="16"/>
      <c r="J55" s="51"/>
      <c r="K55" s="51"/>
      <c r="L55" s="51"/>
      <c r="M55" s="16"/>
      <c r="P55" s="17" t="s">
        <v>71</v>
      </c>
      <c r="Q55" s="25" t="str">
        <f t="shared" si="3"/>
        <v>15 (8.2)</v>
      </c>
      <c r="R55" s="25" t="str">
        <f t="shared" si="4"/>
        <v>8 (8.5)</v>
      </c>
      <c r="S55" s="25" t="str">
        <f t="shared" si="5"/>
        <v>7 (7.9)</v>
      </c>
      <c r="T55" s="27">
        <f t="shared" si="6"/>
        <v>0.624</v>
      </c>
      <c r="U55" t="s">
        <v>36</v>
      </c>
      <c r="V55"/>
    </row>
    <row r="56" spans="9:22" x14ac:dyDescent="0.2">
      <c r="I56" s="16"/>
      <c r="J56" s="51"/>
      <c r="K56" s="51"/>
      <c r="L56" s="51"/>
      <c r="M56" s="16"/>
      <c r="P56" s="17" t="s">
        <v>72</v>
      </c>
      <c r="Q56" s="25" t="str">
        <f t="shared" si="3"/>
        <v>34 (18.6)</v>
      </c>
      <c r="R56" s="25" t="str">
        <f t="shared" si="4"/>
        <v>10 (10.6)</v>
      </c>
      <c r="S56" s="25" t="str">
        <f t="shared" si="5"/>
        <v>24 (27)</v>
      </c>
      <c r="T56" s="34" t="str">
        <f t="shared" si="6"/>
        <v>0.005**</v>
      </c>
      <c r="U56" t="s">
        <v>37</v>
      </c>
      <c r="V56"/>
    </row>
    <row r="57" spans="9:22" x14ac:dyDescent="0.2">
      <c r="I57" s="16"/>
      <c r="J57" s="51"/>
      <c r="K57" s="51"/>
      <c r="L57" s="51"/>
      <c r="M57" s="16"/>
      <c r="P57" s="17" t="s">
        <v>73</v>
      </c>
      <c r="Q57" s="25" t="str">
        <f t="shared" si="3"/>
        <v>8 (4.4)</v>
      </c>
      <c r="R57" s="25" t="str">
        <f t="shared" si="4"/>
        <v>1 (1.1)</v>
      </c>
      <c r="S57" s="25" t="str">
        <f t="shared" si="5"/>
        <v>7 (7.9)</v>
      </c>
      <c r="T57" s="27">
        <f t="shared" si="6"/>
        <v>8.5000000000000006E-2</v>
      </c>
      <c r="U57" t="s">
        <v>39</v>
      </c>
      <c r="V57"/>
    </row>
    <row r="58" spans="9:22" x14ac:dyDescent="0.2">
      <c r="I58" s="16"/>
      <c r="J58" s="51"/>
      <c r="K58" s="51"/>
      <c r="L58" s="51"/>
      <c r="M58" s="16"/>
      <c r="P58" s="17" t="s">
        <v>74</v>
      </c>
      <c r="Q58" s="25" t="str">
        <f t="shared" si="3"/>
        <v>23 (12.6)</v>
      </c>
      <c r="R58" s="25" t="str">
        <f t="shared" si="4"/>
        <v>9 (9.6)</v>
      </c>
      <c r="S58" s="25" t="str">
        <f t="shared" si="5"/>
        <v>14 (15.7)</v>
      </c>
      <c r="T58" s="27">
        <f t="shared" si="6"/>
        <v>0.246</v>
      </c>
      <c r="U58" t="s">
        <v>40</v>
      </c>
      <c r="V58"/>
    </row>
    <row r="59" spans="9:22" x14ac:dyDescent="0.2">
      <c r="I59" s="16"/>
      <c r="J59" s="51"/>
      <c r="K59" s="51"/>
      <c r="L59" s="51"/>
      <c r="M59" s="16"/>
      <c r="P59" s="17" t="s">
        <v>75</v>
      </c>
      <c r="Q59" s="25" t="str">
        <f t="shared" si="3"/>
        <v>6 (3.3)</v>
      </c>
      <c r="R59" s="25" t="str">
        <f t="shared" si="4"/>
        <v>1 (1.1)</v>
      </c>
      <c r="S59" s="25" t="str">
        <f t="shared" si="5"/>
        <v>5 (5.6)</v>
      </c>
      <c r="T59" s="27">
        <f t="shared" si="6"/>
        <v>0.252</v>
      </c>
      <c r="U59" t="s">
        <v>41</v>
      </c>
      <c r="V59"/>
    </row>
    <row r="60" spans="9:22" x14ac:dyDescent="0.2">
      <c r="I60" s="16"/>
      <c r="J60" s="51"/>
      <c r="K60" s="51"/>
      <c r="L60" s="51"/>
      <c r="M60" s="16"/>
      <c r="P60" s="74" t="s">
        <v>122</v>
      </c>
      <c r="Q60" s="75"/>
      <c r="R60" s="75"/>
      <c r="S60" s="75"/>
      <c r="T60" s="76"/>
      <c r="U60" s="12"/>
      <c r="V60"/>
    </row>
    <row r="61" spans="9:22" x14ac:dyDescent="0.2">
      <c r="I61" s="16"/>
      <c r="J61" s="51"/>
      <c r="K61" s="51"/>
      <c r="L61" s="51"/>
      <c r="M61" s="16"/>
      <c r="P61" s="17" t="s">
        <v>76</v>
      </c>
      <c r="Q61" s="25" t="str">
        <f>CONCATENATE(J22, " (", ROUND(100*L22, 1), ")")</f>
        <v>40 (21.3)</v>
      </c>
      <c r="R61" s="25" t="str">
        <f>CONCATENATE(O22, " (", ROUND(100*Q22, 1), ")")</f>
        <v>21 (21.6)</v>
      </c>
      <c r="S61" s="25" t="str">
        <f>CONCATENATE(T22, " (", ROUND(100*V22, 1), ")")</f>
        <v>19 (20.9)</v>
      </c>
      <c r="T61" s="27">
        <f>AB22</f>
        <v>0.34100000000000003</v>
      </c>
      <c r="U61" t="s">
        <v>42</v>
      </c>
      <c r="V61"/>
    </row>
    <row r="62" spans="9:22" x14ac:dyDescent="0.2">
      <c r="I62" s="16"/>
      <c r="J62" s="51"/>
      <c r="K62" s="51"/>
      <c r="L62" s="51"/>
      <c r="M62" s="16"/>
      <c r="P62" s="17" t="s">
        <v>77</v>
      </c>
      <c r="Q62" s="25" t="str">
        <f t="shared" ref="Q62:Q68" si="7">CONCATENATE(J23, " (", ROUND(100*L23, 1), ")")</f>
        <v>99 (52.7)</v>
      </c>
      <c r="R62" s="25" t="str">
        <f t="shared" ref="R62:R68" si="8">CONCATENATE(O23, " (", ROUND(100*Q23, 1), ")")</f>
        <v>43 (44.3)</v>
      </c>
      <c r="S62" s="25" t="str">
        <f t="shared" ref="S62:S68" si="9">CONCATENATE(T23, " (", ROUND(100*V23, 1), ")")</f>
        <v>56 (61.5)</v>
      </c>
      <c r="T62" s="34" t="str">
        <f t="shared" ref="T62:T68" si="10">AB23</f>
        <v>0.019*</v>
      </c>
      <c r="U62" t="s">
        <v>43</v>
      </c>
      <c r="V62"/>
    </row>
    <row r="63" spans="9:22" x14ac:dyDescent="0.2">
      <c r="I63" s="16"/>
      <c r="J63" s="51"/>
      <c r="K63" s="51"/>
      <c r="L63" s="51"/>
      <c r="M63" s="16"/>
      <c r="P63" s="17" t="s">
        <v>79</v>
      </c>
      <c r="Q63" s="25" t="str">
        <f t="shared" si="7"/>
        <v>19 (10.1)</v>
      </c>
      <c r="R63" s="25" t="str">
        <f t="shared" si="8"/>
        <v>14 (14.4)</v>
      </c>
      <c r="S63" s="25" t="str">
        <f t="shared" si="9"/>
        <v>5 (5.5)</v>
      </c>
      <c r="T63" s="34" t="str">
        <f t="shared" si="10"/>
        <v>0.017*</v>
      </c>
      <c r="U63" t="s">
        <v>44</v>
      </c>
      <c r="V63"/>
    </row>
    <row r="64" spans="9:22" x14ac:dyDescent="0.2">
      <c r="I64" s="16"/>
      <c r="J64" s="51"/>
      <c r="K64" s="51"/>
      <c r="L64" s="51"/>
      <c r="M64" s="16"/>
      <c r="P64" s="17" t="s">
        <v>81</v>
      </c>
      <c r="Q64" s="25" t="str">
        <f t="shared" si="7"/>
        <v>30 (16)</v>
      </c>
      <c r="R64" s="25" t="str">
        <f t="shared" si="8"/>
        <v>19 (19.6)</v>
      </c>
      <c r="S64" s="25" t="str">
        <f t="shared" si="9"/>
        <v>11 (12.1)</v>
      </c>
      <c r="T64" s="27">
        <f t="shared" si="10"/>
        <v>0.06</v>
      </c>
      <c r="U64" t="s">
        <v>112</v>
      </c>
      <c r="V64"/>
    </row>
    <row r="65" spans="9:22" x14ac:dyDescent="0.2">
      <c r="I65" s="66"/>
      <c r="J65" s="66"/>
      <c r="K65" s="66"/>
      <c r="L65" s="66"/>
      <c r="M65" s="66"/>
      <c r="P65" s="17" t="s">
        <v>121</v>
      </c>
      <c r="Q65" s="25" t="str">
        <f t="shared" si="7"/>
        <v>29 (15.9)</v>
      </c>
      <c r="R65" s="25" t="str">
        <f t="shared" si="8"/>
        <v>9 (9.7)</v>
      </c>
      <c r="S65" s="25" t="str">
        <f t="shared" si="9"/>
        <v>20 (22.5)</v>
      </c>
      <c r="T65" s="34" t="str">
        <f t="shared" si="10"/>
        <v>0.032*</v>
      </c>
      <c r="U65" t="s">
        <v>45</v>
      </c>
      <c r="V65"/>
    </row>
    <row r="66" spans="9:22" x14ac:dyDescent="0.2">
      <c r="I66" s="16"/>
      <c r="J66" s="51"/>
      <c r="K66" s="51"/>
      <c r="L66" s="51"/>
      <c r="M66" s="16"/>
      <c r="P66" s="17" t="s">
        <v>85</v>
      </c>
      <c r="Q66" s="25" t="str">
        <f t="shared" si="7"/>
        <v>2 (1.1)</v>
      </c>
      <c r="R66" s="25" t="str">
        <f t="shared" si="8"/>
        <v>1 (1.1)</v>
      </c>
      <c r="S66" s="25" t="str">
        <f t="shared" si="9"/>
        <v>1 (1.1)</v>
      </c>
      <c r="T66" s="27">
        <f t="shared" si="10"/>
        <v>0.89600000000000002</v>
      </c>
      <c r="U66" t="s">
        <v>46</v>
      </c>
      <c r="V66"/>
    </row>
    <row r="67" spans="9:22" x14ac:dyDescent="0.2">
      <c r="I67" s="16"/>
      <c r="J67" s="51"/>
      <c r="K67" s="51"/>
      <c r="L67" s="51"/>
      <c r="M67" s="16"/>
      <c r="P67" s="17" t="s">
        <v>86</v>
      </c>
      <c r="Q67" s="25" t="str">
        <f t="shared" si="7"/>
        <v>37 (20.3)</v>
      </c>
      <c r="R67" s="25" t="str">
        <f t="shared" si="8"/>
        <v>17 (18.3)</v>
      </c>
      <c r="S67" s="25" t="str">
        <f t="shared" si="9"/>
        <v>20 (22.5)</v>
      </c>
      <c r="T67" s="27">
        <f t="shared" si="10"/>
        <v>0.48699999999999999</v>
      </c>
      <c r="U67" t="s">
        <v>47</v>
      </c>
      <c r="V67"/>
    </row>
    <row r="68" spans="9:22" x14ac:dyDescent="0.2">
      <c r="I68" s="16"/>
      <c r="J68" s="51"/>
      <c r="K68" s="51"/>
      <c r="L68" s="51"/>
      <c r="M68" s="16"/>
      <c r="P68" s="17" t="s">
        <v>88</v>
      </c>
      <c r="Q68" s="25" t="str">
        <f t="shared" si="7"/>
        <v>20 (11)</v>
      </c>
      <c r="R68" s="25" t="str">
        <f t="shared" si="8"/>
        <v>4 (4.3)</v>
      </c>
      <c r="S68" s="25" t="str">
        <f t="shared" si="9"/>
        <v>16 (18.2)</v>
      </c>
      <c r="T68" s="34" t="str">
        <f t="shared" si="10"/>
        <v>0.011*</v>
      </c>
      <c r="U68" t="s">
        <v>48</v>
      </c>
      <c r="V68"/>
    </row>
    <row r="69" spans="9:22" ht="120" customHeight="1" x14ac:dyDescent="0.2">
      <c r="I69" s="16"/>
      <c r="J69" s="51"/>
      <c r="K69" s="51"/>
      <c r="L69" s="51"/>
      <c r="M69" s="16"/>
      <c r="P69" s="63" t="s">
        <v>135</v>
      </c>
      <c r="Q69" s="63"/>
      <c r="R69" s="63"/>
      <c r="S69" s="63"/>
      <c r="T69" s="63"/>
    </row>
    <row r="70" spans="9:22" x14ac:dyDescent="0.2">
      <c r="I70" s="16"/>
      <c r="J70" s="51"/>
      <c r="K70" s="51"/>
      <c r="L70" s="51"/>
      <c r="M70" s="16"/>
    </row>
    <row r="71" spans="9:22" x14ac:dyDescent="0.2">
      <c r="I71" s="16"/>
      <c r="J71" s="51"/>
      <c r="K71" s="51"/>
      <c r="L71" s="51"/>
      <c r="M71" s="16"/>
    </row>
    <row r="72" spans="9:22" x14ac:dyDescent="0.2">
      <c r="I72" s="16"/>
      <c r="J72" s="51"/>
      <c r="K72" s="51"/>
      <c r="L72" s="51"/>
      <c r="M72" s="16"/>
    </row>
    <row r="73" spans="9:22" x14ac:dyDescent="0.2">
      <c r="I73" s="16"/>
      <c r="J73" s="51"/>
      <c r="K73" s="51"/>
      <c r="L73" s="51"/>
      <c r="M73" s="16"/>
    </row>
    <row r="74" spans="9:22" x14ac:dyDescent="0.2">
      <c r="I74" s="9"/>
    </row>
  </sheetData>
  <mergeCells count="25">
    <mergeCell ref="I47:I48"/>
    <mergeCell ref="P42:T42"/>
    <mergeCell ref="P60:T60"/>
    <mergeCell ref="L47:L48"/>
    <mergeCell ref="M47:M48"/>
    <mergeCell ref="J49:J50"/>
    <mergeCell ref="K49:K50"/>
    <mergeCell ref="L49:L50"/>
    <mergeCell ref="M49:M50"/>
    <mergeCell ref="P69:T69"/>
    <mergeCell ref="A28:E28"/>
    <mergeCell ref="I65:M65"/>
    <mergeCell ref="A6:E6"/>
    <mergeCell ref="B11:B12"/>
    <mergeCell ref="C11:C12"/>
    <mergeCell ref="D11:D12"/>
    <mergeCell ref="E11:E12"/>
    <mergeCell ref="B13:B14"/>
    <mergeCell ref="C13:C14"/>
    <mergeCell ref="D13:D14"/>
    <mergeCell ref="E13:E14"/>
    <mergeCell ref="I44:M44"/>
    <mergeCell ref="J47:J48"/>
    <mergeCell ref="K47:K48"/>
    <mergeCell ref="I49:I50"/>
  </mergeCells>
  <conditionalFormatting sqref="T38:T41 T43:T59 T61:T68">
    <cfRule type="cellIs" dxfId="1" priority="2" operator="lessThanOrEqual">
      <formula>0.05</formula>
    </cfRule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</vt:lpstr>
      <vt:lpstr>Hospitalized</vt:lpstr>
      <vt:lpstr>Sheet1</vt:lpstr>
      <vt:lpstr>Clade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 Shen</dc:creator>
  <cp:lastModifiedBy>Jolie Shen</cp:lastModifiedBy>
  <dcterms:created xsi:type="dcterms:W3CDTF">2020-07-02T18:40:48Z</dcterms:created>
  <dcterms:modified xsi:type="dcterms:W3CDTF">2020-12-13T21:44:57Z</dcterms:modified>
</cp:coreProperties>
</file>